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7.xml" ContentType="application/vnd.openxmlformats-officedocument.spreadsheetml.table+xml"/>
  <Override PartName="/xl/persons/person.xml" ContentType="application/vnd.ms-excel.person+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filterPrivacy="1" codeName="ThisWorkbook"/>
  <xr:revisionPtr revIDLastSave="1015" documentId="8_{C814E872-278A-4743-851C-2299191AE4F0}" xr6:coauthVersionLast="47" xr6:coauthVersionMax="47" xr10:uidLastSave="{81884AC5-3FF3-44A2-BF3A-30B5B008B1E3}"/>
  <bookViews>
    <workbookView xWindow="-120" yWindow="-120" windowWidth="29040" windowHeight="15720" activeTab="1" xr2:uid="{00000000-000D-0000-FFFF-FFFF00000000}"/>
  </bookViews>
  <sheets>
    <sheet name="Assignment setup" sheetId="6" r:id="rId1"/>
    <sheet name="To-do list" sheetId="7" r:id="rId2"/>
    <sheet name="Chi Square" sheetId="10" r:id="rId3"/>
    <sheet name="Sheet4" sheetId="11" r:id="rId4"/>
  </sheets>
  <definedNames>
    <definedName name="Assignedto">ColorKeys[Assigned to]</definedName>
    <definedName name="Delegatetoo">'Assignment setup'!$Q$5:$Q$7</definedName>
    <definedName name="Difficulty">'Assignment setup'!$L$5:$L$7</definedName>
    <definedName name="DueToday">'To-do list'!$B$5</definedName>
    <definedName name="Grid" localSheetId="1">ToDoList[[#All],[Details]:[Action]]</definedName>
    <definedName name="_xlnm.Print_Titles" localSheetId="1">'To-do list'!$2:$11</definedName>
    <definedName name="Projects">Project_cnts[Project]</definedName>
    <definedName name="Status">'Assignment setup'!$T$5:$T$8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11" l="1"/>
  <c r="D5" i="11"/>
  <c r="D4" i="11"/>
  <c r="D2" i="11"/>
  <c r="B8" i="7"/>
  <c r="C8" i="7"/>
  <c r="C5" i="6"/>
  <c r="C6" i="6"/>
  <c r="C7" i="6"/>
  <c r="C8" i="6"/>
  <c r="N8" i="6"/>
  <c r="N7" i="6"/>
  <c r="O7" i="6" s="1"/>
  <c r="N6" i="6"/>
  <c r="O6" i="6" s="1"/>
  <c r="N5" i="6"/>
  <c r="O5" i="6" s="1"/>
  <c r="U8" i="6"/>
  <c r="U7" i="6"/>
  <c r="U6" i="6"/>
  <c r="U5" i="6"/>
  <c r="J5" i="6"/>
  <c r="J6" i="6"/>
  <c r="J7" i="6"/>
  <c r="J8" i="6"/>
  <c r="J9" i="6"/>
  <c r="J10" i="6"/>
  <c r="I5" i="6"/>
  <c r="I6" i="6"/>
  <c r="I7" i="6"/>
  <c r="I8" i="6"/>
  <c r="I9" i="6"/>
  <c r="I10" i="6"/>
  <c r="G5" i="6"/>
  <c r="G6" i="6"/>
  <c r="G7" i="6"/>
  <c r="G8" i="6"/>
  <c r="G9" i="6"/>
  <c r="G10" i="6"/>
  <c r="H6" i="6"/>
  <c r="H7" i="6"/>
  <c r="H8" i="6"/>
  <c r="H9" i="6"/>
  <c r="H10" i="6"/>
  <c r="H5" i="6"/>
  <c r="F5" i="6"/>
  <c r="F6" i="6"/>
  <c r="F7" i="6"/>
  <c r="F8" i="6"/>
  <c r="F9" i="6"/>
  <c r="F10" i="6"/>
  <c r="C18" i="10"/>
  <c r="B18" i="10"/>
  <c r="D17" i="10"/>
  <c r="D16" i="10"/>
  <c r="C12" i="10"/>
  <c r="B12" i="10"/>
  <c r="D11" i="10"/>
  <c r="D10" i="10"/>
  <c r="C5" i="10"/>
  <c r="B5" i="10"/>
  <c r="D5" i="10" s="1"/>
  <c r="H5" i="10" s="1"/>
  <c r="H4" i="10" s="1"/>
  <c r="M4" i="10" s="1"/>
  <c r="D4" i="10"/>
  <c r="D3" i="10"/>
  <c r="R6" i="6"/>
  <c r="R5" i="6"/>
  <c r="B2" i="7"/>
  <c r="E15" i="7"/>
  <c r="E14" i="7"/>
  <c r="D18" i="10" l="1"/>
  <c r="G18" i="10"/>
  <c r="G16" i="10" s="1"/>
  <c r="L16" i="10" s="1"/>
  <c r="H18" i="10"/>
  <c r="H17" i="10" s="1"/>
  <c r="M17" i="10" s="1"/>
  <c r="D12" i="10"/>
  <c r="G5" i="10"/>
  <c r="G3" i="10" s="1"/>
  <c r="L3" i="10" s="1"/>
  <c r="H3" i="10"/>
  <c r="M3" i="10" s="1"/>
  <c r="O8" i="6"/>
  <c r="E17" i="7"/>
  <c r="H12" i="10" l="1"/>
  <c r="G12" i="10"/>
  <c r="G17" i="10"/>
  <c r="L17" i="10" s="1"/>
  <c r="H16" i="10"/>
  <c r="M16" i="10" s="1"/>
  <c r="N18" i="10" s="1"/>
  <c r="G4" i="10"/>
  <c r="L4" i="10" s="1"/>
  <c r="N5" i="10" s="1"/>
  <c r="H11" i="10" l="1"/>
  <c r="M11" i="10" s="1"/>
  <c r="H10" i="10"/>
  <c r="M10" i="10" s="1"/>
  <c r="G10" i="10"/>
  <c r="L10" i="10" s="1"/>
  <c r="G11" i="10"/>
  <c r="L11" i="10" s="1"/>
  <c r="E12" i="7"/>
  <c r="B5" i="7" l="1"/>
  <c r="C5" i="7"/>
  <c r="N12" i="10"/>
</calcChain>
</file>

<file path=xl/sharedStrings.xml><?xml version="1.0" encoding="utf-8"?>
<sst xmlns="http://schemas.openxmlformats.org/spreadsheetml/2006/main" count="184" uniqueCount="64">
  <si>
    <t>Due date</t>
  </si>
  <si>
    <t>Assigned to</t>
  </si>
  <si>
    <t>Mow grass</t>
  </si>
  <si>
    <t>Clean room</t>
  </si>
  <si>
    <t>Medium</t>
  </si>
  <si>
    <t>Organize pantry</t>
  </si>
  <si>
    <t>The data in the table below supplies the available choices for the Assigned To field. You can modify the entries or add new entries to customize this workbook to fit your needs.</t>
  </si>
  <si>
    <t xml:space="preserve"> </t>
  </si>
  <si>
    <t>Do Now</t>
  </si>
  <si>
    <t>Delegate</t>
  </si>
  <si>
    <t>Schedule</t>
  </si>
  <si>
    <t>Don't do</t>
  </si>
  <si>
    <t>Project</t>
  </si>
  <si>
    <t>LP133-1383</t>
  </si>
  <si>
    <t>Difficulty</t>
  </si>
  <si>
    <t>Hard</t>
  </si>
  <si>
    <t>Easy</t>
  </si>
  <si>
    <t>Action</t>
  </si>
  <si>
    <t>Notes</t>
  </si>
  <si>
    <t>BMS075</t>
  </si>
  <si>
    <t>Not Done Tasks</t>
  </si>
  <si>
    <t>LP133-1329</t>
  </si>
  <si>
    <t>Delegated too</t>
  </si>
  <si>
    <t>Delegated</t>
  </si>
  <si>
    <t>Johan Niemann</t>
  </si>
  <si>
    <t>Drikus Raath</t>
  </si>
  <si>
    <t>Count</t>
  </si>
  <si>
    <t>Due today</t>
  </si>
  <si>
    <t>Overdue</t>
  </si>
  <si>
    <t>Est Time</t>
  </si>
  <si>
    <t>Est dur</t>
  </si>
  <si>
    <t>Total</t>
  </si>
  <si>
    <t>Details</t>
  </si>
  <si>
    <t>Chi-Square</t>
  </si>
  <si>
    <t>Pass</t>
  </si>
  <si>
    <t>Fail</t>
  </si>
  <si>
    <t>Male</t>
  </si>
  <si>
    <t>Female</t>
  </si>
  <si>
    <t>/* Note which one is having more success rate doesn't matter, any category having more success will yield high chi square</t>
  </si>
  <si>
    <t>Status</t>
  </si>
  <si>
    <t>Urgent</t>
  </si>
  <si>
    <t>Important</t>
  </si>
  <si>
    <t>Not Started</t>
  </si>
  <si>
    <t>In progress</t>
  </si>
  <si>
    <t>Completed</t>
  </si>
  <si>
    <t>Delayed</t>
  </si>
  <si>
    <t>In Progress</t>
  </si>
  <si>
    <t>Completed Tasks</t>
  </si>
  <si>
    <t>Completed Date</t>
  </si>
  <si>
    <t>Setup and Summaries</t>
  </si>
  <si>
    <t>Proj1</t>
  </si>
  <si>
    <t>Proj2</t>
  </si>
  <si>
    <t>Proj3</t>
  </si>
  <si>
    <t>user 1</t>
  </si>
  <si>
    <t>user 2</t>
  </si>
  <si>
    <t>Proj4</t>
  </si>
  <si>
    <t>Proj5</t>
  </si>
  <si>
    <t>Proj6</t>
  </si>
  <si>
    <t>Task 1</t>
  </si>
  <si>
    <t>Task 1 + 2</t>
  </si>
  <si>
    <t>Task 4+2</t>
  </si>
  <si>
    <t>Task 5</t>
  </si>
  <si>
    <t>Task6</t>
  </si>
  <si>
    <t>Task 7 + 8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</si>
</sst>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m\.dd\.yyyy"/>
    <numFmt numFmtId="165" formatCode="[$-F800]dddd\,\ mmmm\ dd\,\ yyyy"/>
    <numFmt numFmtId="166" formatCode="&quot;Done&quot;;&quot;&quot;;&quot;&quot;"/>
    <numFmt numFmtId="167" formatCode="[&lt;=9999999]###\-####;\(###\)\ ###\-####"/>
  </numFmts>
  <fonts count="47" x14ac:knownFonts="1">
    <font>
      <sz val="11"/>
      <color theme="1" tint="0.14996795556505021"/>
      <name val="Franklin Gothic Book"/>
      <family val="2"/>
      <scheme val="minor"/>
    </font>
    <font>
      <sz val="11"/>
      <color theme="1"/>
      <name val="Franklin Gothic Book"/>
      <family val="2"/>
      <scheme val="minor"/>
    </font>
    <font>
      <sz val="12"/>
      <color theme="1"/>
      <name val="Franklin Gothic Book"/>
      <family val="2"/>
      <scheme val="minor"/>
    </font>
    <font>
      <sz val="20"/>
      <color theme="3" tint="0.24994659260841701"/>
      <name val="Rockwell"/>
      <family val="2"/>
      <scheme val="major"/>
    </font>
    <font>
      <b/>
      <sz val="14"/>
      <color theme="3" tint="0.24994659260841701"/>
      <name val="Rockwell"/>
      <family val="3"/>
      <scheme val="major"/>
    </font>
    <font>
      <sz val="14"/>
      <color theme="3" tint="0.24994659260841701"/>
      <name val="Rockwell"/>
      <family val="3"/>
      <scheme val="major"/>
    </font>
    <font>
      <b/>
      <sz val="14"/>
      <color theme="5"/>
      <name val="Rockwell"/>
      <family val="3"/>
      <scheme val="major"/>
    </font>
    <font>
      <b/>
      <sz val="14"/>
      <color theme="6"/>
      <name val="Rockwell"/>
      <family val="3"/>
      <scheme val="major"/>
    </font>
    <font>
      <b/>
      <sz val="11"/>
      <color theme="1"/>
      <name val="Franklin Gothic Book"/>
      <family val="2"/>
      <scheme val="minor"/>
    </font>
    <font>
      <sz val="11"/>
      <color theme="0"/>
      <name val="Franklin Gothic Book"/>
      <family val="2"/>
      <scheme val="minor"/>
    </font>
    <font>
      <i/>
      <sz val="11"/>
      <color theme="1" tint="0.34998626667073579"/>
      <name val="Franklin Gothic Book"/>
      <family val="2"/>
      <scheme val="minor"/>
    </font>
    <font>
      <u/>
      <sz val="11"/>
      <color theme="6" tint="-0.24994659260841701"/>
      <name val="Franklin Gothic Book"/>
      <family val="2"/>
      <scheme val="minor"/>
    </font>
    <font>
      <sz val="11"/>
      <color theme="4" tint="-0.499984740745262"/>
      <name val="Franklin Gothic Book"/>
      <family val="2"/>
      <scheme val="minor"/>
    </font>
    <font>
      <sz val="12"/>
      <color theme="1" tint="0.14996795556505021"/>
      <name val="Rockwell"/>
      <family val="1"/>
      <scheme val="major"/>
    </font>
    <font>
      <sz val="11"/>
      <color theme="3"/>
      <name val="Franklin Gothic Book"/>
      <family val="2"/>
      <scheme val="minor"/>
    </font>
    <font>
      <sz val="20"/>
      <color theme="0"/>
      <name val="Franklin Gothic Book"/>
      <family val="2"/>
      <scheme val="minor"/>
    </font>
    <font>
      <sz val="20"/>
      <color theme="3" tint="0.24994659260841701"/>
      <name val="Franklin Gothic Book"/>
      <family val="2"/>
      <scheme val="minor"/>
    </font>
    <font>
      <sz val="12"/>
      <color theme="0"/>
      <name val="Franklin Gothic Book"/>
      <family val="2"/>
      <scheme val="minor"/>
    </font>
    <font>
      <sz val="12"/>
      <color theme="3" tint="0.24994659260841701"/>
      <name val="Franklin Gothic Book"/>
      <family val="2"/>
      <scheme val="minor"/>
    </font>
    <font>
      <b/>
      <sz val="12"/>
      <color theme="5"/>
      <name val="Franklin Gothic Book"/>
      <family val="2"/>
      <scheme val="minor"/>
    </font>
    <font>
      <sz val="12"/>
      <color theme="1" tint="0.14996795556505021"/>
      <name val="Franklin Gothic Book"/>
      <family val="2"/>
      <scheme val="minor"/>
    </font>
    <font>
      <sz val="12"/>
      <color theme="1"/>
      <name val="Rockwell"/>
      <family val="1"/>
      <scheme val="major"/>
    </font>
    <font>
      <sz val="28"/>
      <color theme="7" tint="-0.249977111117893"/>
      <name val="Rockwell"/>
      <family val="1"/>
      <scheme val="major"/>
    </font>
    <font>
      <sz val="10"/>
      <color theme="1" tint="0.14996795556505021"/>
      <name val="Franklin Gothic Book"/>
      <family val="2"/>
      <scheme val="minor"/>
    </font>
    <font>
      <sz val="9"/>
      <color theme="1" tint="0.14996795556505021"/>
      <name val="Aptos Narrow"/>
      <family val="2"/>
    </font>
    <font>
      <sz val="9"/>
      <color theme="1" tint="0.14996795556505021"/>
      <name val="Aptos"/>
      <family val="2"/>
    </font>
    <font>
      <sz val="9"/>
      <color theme="1" tint="0.14996795556505021"/>
      <name val="Franklin Gothic Book"/>
      <family val="2"/>
      <scheme val="minor"/>
    </font>
    <font>
      <b/>
      <sz val="11"/>
      <color theme="1" tint="0.14996795556505021"/>
      <name val="Aptos"/>
      <family val="2"/>
    </font>
    <font>
      <b/>
      <sz val="8"/>
      <color theme="1"/>
      <name val="Rockwell"/>
      <family val="1"/>
      <scheme val="major"/>
    </font>
    <font>
      <sz val="8"/>
      <color theme="3" tint="0.24994659260841701"/>
      <name val="Franklin Gothic Book"/>
      <family val="2"/>
      <scheme val="minor"/>
    </font>
    <font>
      <sz val="11"/>
      <color theme="1" tint="0.14996795556505021"/>
      <name val="Verdana"/>
      <family val="2"/>
    </font>
    <font>
      <b/>
      <sz val="10"/>
      <color theme="1" tint="0.14996795556505021"/>
      <name val="Calibri"/>
      <family val="2"/>
    </font>
    <font>
      <b/>
      <sz val="10"/>
      <color rgb="FF000000"/>
      <name val="Calibri"/>
      <family val="2"/>
    </font>
    <font>
      <sz val="10"/>
      <color rgb="FF000000"/>
      <name val="Calibri"/>
      <family val="2"/>
    </font>
    <font>
      <sz val="10"/>
      <color rgb="FFFF0000"/>
      <name val="Calibri"/>
      <family val="2"/>
    </font>
    <font>
      <sz val="8"/>
      <name val="Franklin Gothic Book"/>
      <family val="2"/>
      <scheme val="minor"/>
    </font>
    <font>
      <b/>
      <sz val="10"/>
      <color theme="0"/>
      <name val="Abadi"/>
      <family val="2"/>
    </font>
    <font>
      <b/>
      <sz val="9"/>
      <color theme="1"/>
      <name val="Abadi"/>
      <family val="2"/>
    </font>
    <font>
      <b/>
      <sz val="9"/>
      <color rgb="FFC00000"/>
      <name val="Abadi"/>
      <family val="2"/>
    </font>
    <font>
      <b/>
      <sz val="11"/>
      <color rgb="FFFFFF00"/>
      <name val="Aptos Display"/>
      <family val="2"/>
    </font>
    <font>
      <b/>
      <sz val="10"/>
      <color theme="1" tint="0.14996795556505021"/>
      <name val="Abadi"/>
      <family val="2"/>
    </font>
    <font>
      <sz val="10"/>
      <color theme="1" tint="0.14996795556505021"/>
      <name val="Abadi"/>
      <family val="2"/>
    </font>
    <font>
      <sz val="10"/>
      <color rgb="FFFF0000"/>
      <name val="Abadi"/>
      <family val="2"/>
    </font>
    <font>
      <sz val="12"/>
      <color rgb="FFFF0000"/>
      <name val="Abadi"/>
      <family val="2"/>
    </font>
    <font>
      <sz val="12"/>
      <color theme="1" tint="0.14996795556505021"/>
      <name val="Abadi"/>
      <family val="2"/>
    </font>
    <font>
      <sz val="10"/>
      <color theme="1"/>
      <name val="Abadi"/>
      <family val="2"/>
    </font>
    <font>
      <sz val="12"/>
      <color theme="1"/>
      <name val="Abadi"/>
      <family val="2"/>
    </font>
  </fonts>
  <fills count="17">
    <fill>
      <patternFill patternType="none"/>
    </fill>
    <fill>
      <patternFill patternType="gray125"/>
    </fill>
    <fill>
      <patternFill patternType="solid">
        <fgColor theme="8" tint="0.79998168889431442"/>
        <bgColor indexed="65"/>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C00000"/>
        <bgColor indexed="64"/>
      </patternFill>
    </fill>
    <fill>
      <patternFill patternType="solid">
        <fgColor rgb="FF00B0F0"/>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5"/>
        <bgColor indexed="64"/>
      </patternFill>
    </fill>
    <fill>
      <patternFill patternType="solid">
        <fgColor rgb="FFE8E8F6"/>
        <bgColor indexed="64"/>
      </patternFill>
    </fill>
    <fill>
      <patternFill patternType="solid">
        <fgColor rgb="FFCDCDEC"/>
        <bgColor indexed="64"/>
      </patternFill>
    </fill>
    <fill>
      <patternFill patternType="solid">
        <fgColor theme="2" tint="-0.499984740745262"/>
        <bgColor indexed="64"/>
      </patternFill>
    </fill>
    <fill>
      <patternFill patternType="solid">
        <fgColor theme="5" tint="-0.249977111117893"/>
        <bgColor indexed="64"/>
      </patternFill>
    </fill>
    <fill>
      <patternFill patternType="solid">
        <fgColor rgb="FF1A4970"/>
        <bgColor indexed="64"/>
      </patternFill>
    </fill>
  </fills>
  <borders count="41">
    <border>
      <left/>
      <right/>
      <top/>
      <bottom/>
      <diagonal/>
    </border>
    <border>
      <left/>
      <right/>
      <top/>
      <bottom style="thin">
        <color theme="6" tint="0.79998168889431442"/>
      </bottom>
      <diagonal/>
    </border>
    <border>
      <left/>
      <right/>
      <top/>
      <bottom style="thin">
        <color theme="6" tint="-0.24994659260841701"/>
      </bottom>
      <diagonal/>
    </border>
    <border>
      <left/>
      <right/>
      <top style="thin">
        <color theme="4" tint="-0.499984740745262"/>
      </top>
      <bottom style="double">
        <color theme="4" tint="-0.499984740745262"/>
      </bottom>
      <diagonal/>
    </border>
    <border>
      <left/>
      <right style="thick">
        <color theme="0"/>
      </right>
      <top/>
      <bottom/>
      <diagonal/>
    </border>
    <border>
      <left style="thick">
        <color theme="0"/>
      </left>
      <right/>
      <top/>
      <bottom/>
      <diagonal/>
    </border>
    <border>
      <left/>
      <right/>
      <top/>
      <bottom style="thick">
        <color theme="0"/>
      </bottom>
      <diagonal/>
    </border>
    <border>
      <left/>
      <right/>
      <top style="thick">
        <color theme="0"/>
      </top>
      <bottom style="thick">
        <color theme="0"/>
      </bottom>
      <diagonal/>
    </border>
    <border>
      <left/>
      <right/>
      <top style="thick">
        <color theme="0"/>
      </top>
      <bottom/>
      <diagonal/>
    </border>
    <border>
      <left/>
      <right style="thick">
        <color theme="0"/>
      </right>
      <top style="thick">
        <color theme="0"/>
      </top>
      <bottom/>
      <diagonal/>
    </border>
    <border>
      <left/>
      <right/>
      <top/>
      <bottom style="thin">
        <color auto="1"/>
      </bottom>
      <diagonal/>
    </border>
    <border>
      <left/>
      <right/>
      <top style="thin">
        <color theme="6" tint="0.79998168889431442"/>
      </top>
      <bottom style="thin">
        <color theme="6" tint="0.79998168889431442"/>
      </bottom>
      <diagonal/>
    </border>
    <border>
      <left style="thick">
        <color theme="0"/>
      </left>
      <right style="thick">
        <color theme="0"/>
      </right>
      <top/>
      <bottom/>
      <diagonal/>
    </border>
    <border>
      <left style="thick">
        <color theme="0"/>
      </left>
      <right/>
      <top/>
      <bottom style="thick">
        <color theme="0"/>
      </bottom>
      <diagonal/>
    </border>
    <border>
      <left/>
      <right style="thick">
        <color theme="0"/>
      </right>
      <top/>
      <bottom style="thick">
        <color theme="0"/>
      </bottom>
      <diagonal/>
    </border>
    <border>
      <left style="thick">
        <color theme="0"/>
      </left>
      <right/>
      <top style="thick">
        <color theme="0"/>
      </top>
      <bottom style="thick">
        <color theme="0"/>
      </bottom>
      <diagonal/>
    </border>
    <border>
      <left style="medium">
        <color rgb="FFCCCCCC"/>
      </left>
      <right style="medium">
        <color rgb="FFCCCCCC"/>
      </right>
      <top style="medium">
        <color rgb="FFCCCCCC"/>
      </top>
      <bottom style="medium">
        <color rgb="FF3333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3333CC"/>
      </bottom>
      <diagonal/>
    </border>
    <border>
      <left/>
      <right/>
      <top style="medium">
        <color rgb="FFCCCCCC"/>
      </top>
      <bottom style="medium">
        <color rgb="FF3333CC"/>
      </bottom>
      <diagonal/>
    </border>
    <border>
      <left/>
      <right style="medium">
        <color rgb="FFCCCCCC"/>
      </right>
      <top style="medium">
        <color rgb="FFCCCCCC"/>
      </top>
      <bottom style="medium">
        <color rgb="FF3333CC"/>
      </bottom>
      <diagonal/>
    </border>
    <border>
      <left style="medium">
        <color rgb="FF3333CC"/>
      </left>
      <right style="medium">
        <color rgb="FF3333CC"/>
      </right>
      <top style="medium">
        <color rgb="FFCCCCCC"/>
      </top>
      <bottom style="medium">
        <color rgb="FF3333CC"/>
      </bottom>
      <diagonal/>
    </border>
    <border>
      <left style="medium">
        <color rgb="FFCCCCCC"/>
      </left>
      <right style="medium">
        <color rgb="FF3333CC"/>
      </right>
      <top style="medium">
        <color rgb="FFCCCCCC"/>
      </top>
      <bottom style="medium">
        <color rgb="FF3333CC"/>
      </bottom>
      <diagonal/>
    </border>
    <border>
      <left style="medium">
        <color rgb="FFCCCCCC"/>
      </left>
      <right style="medium">
        <color rgb="FF3333CC"/>
      </right>
      <top style="medium">
        <color rgb="FFCCCCCC"/>
      </top>
      <bottom style="medium">
        <color rgb="FFCCCCCC"/>
      </bottom>
      <diagonal/>
    </border>
    <border>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bottom style="medium">
        <color rgb="FF002060"/>
      </bottom>
      <diagonal/>
    </border>
    <border>
      <left/>
      <right/>
      <top/>
      <bottom style="medium">
        <color rgb="FF002060"/>
      </bottom>
      <diagonal/>
    </border>
    <border>
      <left style="medium">
        <color theme="9" tint="-0.249977111117893"/>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medium">
        <color theme="9" tint="-0.249977111117893"/>
      </left>
      <right style="thin">
        <color indexed="64"/>
      </right>
      <top style="thin">
        <color indexed="64"/>
      </top>
      <bottom/>
      <diagonal/>
    </border>
    <border>
      <left style="thin">
        <color indexed="64"/>
      </left>
      <right style="medium">
        <color theme="9" tint="-0.249977111117893"/>
      </right>
      <top style="thin">
        <color indexed="64"/>
      </top>
      <bottom/>
      <diagonal/>
    </border>
    <border>
      <left style="medium">
        <color theme="9" tint="-0.249977111117893"/>
      </left>
      <right style="thin">
        <color indexed="64"/>
      </right>
      <top/>
      <bottom style="thin">
        <color indexed="64"/>
      </bottom>
      <diagonal/>
    </border>
    <border>
      <left style="thin">
        <color indexed="64"/>
      </left>
      <right style="medium">
        <color theme="9" tint="-0.249977111117893"/>
      </right>
      <top/>
      <bottom style="thin">
        <color indexed="64"/>
      </bottom>
      <diagonal/>
    </border>
    <border>
      <left style="medium">
        <color theme="9" tint="-0.249977111117893"/>
      </left>
      <right/>
      <top/>
      <bottom style="medium">
        <color theme="9" tint="-0.249977111117893"/>
      </bottom>
      <diagonal/>
    </border>
    <border>
      <left/>
      <right style="medium">
        <color theme="9" tint="-0.249977111117893"/>
      </right>
      <top/>
      <bottom style="medium">
        <color theme="9" tint="-0.249977111117893"/>
      </bottom>
      <diagonal/>
    </border>
    <border>
      <left style="medium">
        <color theme="9" tint="-0.249977111117893"/>
      </left>
      <right/>
      <top/>
      <bottom style="medium">
        <color rgb="FF002060"/>
      </bottom>
      <diagonal/>
    </border>
    <border>
      <left/>
      <right/>
      <top style="thin">
        <color theme="6" tint="0.79998168889431442"/>
      </top>
      <bottom/>
      <diagonal/>
    </border>
    <border>
      <left style="thick">
        <color theme="0"/>
      </left>
      <right style="thick">
        <color theme="0"/>
      </right>
      <top/>
      <bottom style="thin">
        <color indexed="64"/>
      </bottom>
      <diagonal/>
    </border>
  </borders>
  <cellStyleXfs count="12">
    <xf numFmtId="0" fontId="0" fillId="0" borderId="1">
      <alignment vertical="center" wrapText="1"/>
    </xf>
    <xf numFmtId="0" fontId="1"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0" fillId="0" borderId="0" applyNumberFormat="0" applyFill="0" applyBorder="0" applyAlignment="0" applyProtection="0"/>
    <xf numFmtId="0" fontId="8" fillId="0" borderId="3" applyNumberFormat="0" applyFill="0" applyAlignment="0" applyProtection="0"/>
    <xf numFmtId="0" fontId="11" fillId="0" borderId="2" applyNumberFormat="0" applyFill="0" applyAlignment="0" applyProtection="0">
      <alignment vertical="center"/>
    </xf>
    <xf numFmtId="167" fontId="12" fillId="0" borderId="0" applyFont="0" applyFill="0" applyBorder="0" applyAlignment="0" applyProtection="0"/>
    <xf numFmtId="14" fontId="12" fillId="0" borderId="0" applyFont="0" applyFill="0" applyBorder="0" applyAlignment="0" applyProtection="0"/>
  </cellStyleXfs>
  <cellXfs count="113">
    <xf numFmtId="0" fontId="0" fillId="0" borderId="1" xfId="0">
      <alignment vertical="center" wrapText="1"/>
    </xf>
    <xf numFmtId="0" fontId="0" fillId="0" borderId="0" xfId="0" applyBorder="1">
      <alignment vertical="center" wrapText="1"/>
    </xf>
    <xf numFmtId="0" fontId="14" fillId="0" borderId="0" xfId="2" applyFont="1" applyBorder="1" applyAlignment="1">
      <alignment textRotation="90" wrapText="1"/>
    </xf>
    <xf numFmtId="0" fontId="16" fillId="0" borderId="0" xfId="2" applyFont="1" applyBorder="1" applyAlignment="1">
      <alignment vertical="center"/>
    </xf>
    <xf numFmtId="0" fontId="20" fillId="0" borderId="0" xfId="0" applyFont="1" applyBorder="1">
      <alignment vertical="center" wrapText="1"/>
    </xf>
    <xf numFmtId="0" fontId="20" fillId="0" borderId="0" xfId="0" applyFont="1" applyBorder="1" applyAlignment="1">
      <alignment horizontal="left" vertical="center" wrapText="1" indent="1"/>
    </xf>
    <xf numFmtId="14" fontId="20" fillId="0" borderId="0" xfId="0" applyNumberFormat="1" applyFont="1" applyBorder="1" applyAlignment="1">
      <alignment horizontal="left" vertical="center" wrapText="1" indent="1"/>
    </xf>
    <xf numFmtId="0" fontId="20" fillId="0" borderId="0" xfId="0" applyFont="1" applyBorder="1" applyAlignment="1">
      <alignment horizontal="center" vertical="center" wrapText="1"/>
    </xf>
    <xf numFmtId="0" fontId="23" fillId="0" borderId="0" xfId="0" applyFont="1" applyBorder="1">
      <alignment vertical="center" wrapText="1"/>
    </xf>
    <xf numFmtId="0" fontId="23" fillId="0" borderId="0" xfId="0" applyFont="1" applyBorder="1" applyAlignment="1">
      <alignment horizontal="left" vertical="center" wrapText="1" indent="1"/>
    </xf>
    <xf numFmtId="0" fontId="13" fillId="0" borderId="0" xfId="0" applyFont="1" applyBorder="1" applyAlignment="1">
      <alignment wrapText="1"/>
    </xf>
    <xf numFmtId="0" fontId="24" fillId="0" borderId="0" xfId="0" applyFont="1" applyBorder="1">
      <alignment vertical="center" wrapText="1"/>
    </xf>
    <xf numFmtId="166" fontId="25" fillId="0" borderId="0" xfId="0" applyNumberFormat="1" applyFont="1" applyBorder="1" applyAlignment="1">
      <alignment horizontal="center" vertical="center"/>
    </xf>
    <xf numFmtId="0" fontId="25" fillId="0" borderId="0" xfId="0" applyFont="1" applyBorder="1" applyAlignment="1">
      <alignment horizontal="left" vertical="center" indent="1"/>
    </xf>
    <xf numFmtId="0" fontId="26" fillId="0" borderId="0" xfId="0" applyFont="1" applyBorder="1" applyAlignment="1">
      <alignment horizontal="left" vertical="center" wrapText="1" indent="1"/>
    </xf>
    <xf numFmtId="0" fontId="27" fillId="0" borderId="0" xfId="0" applyFont="1" applyBorder="1" applyAlignment="1">
      <alignment horizontal="left" vertical="center" wrapText="1"/>
    </xf>
    <xf numFmtId="0" fontId="27" fillId="0" borderId="0" xfId="0" applyFont="1" applyBorder="1">
      <alignment vertical="center" wrapText="1"/>
    </xf>
    <xf numFmtId="14" fontId="20" fillId="0" borderId="8" xfId="0" applyNumberFormat="1" applyFont="1" applyBorder="1" applyAlignment="1">
      <alignment horizontal="left" vertical="center" wrapText="1" indent="1"/>
    </xf>
    <xf numFmtId="0" fontId="20" fillId="0" borderId="9" xfId="0" applyFont="1" applyBorder="1" applyAlignment="1">
      <alignment horizontal="left" vertical="center" wrapText="1" indent="1"/>
    </xf>
    <xf numFmtId="0" fontId="20" fillId="0" borderId="5" xfId="0" applyFont="1" applyBorder="1" applyAlignment="1">
      <alignment horizontal="center" vertical="center" wrapText="1"/>
    </xf>
    <xf numFmtId="0" fontId="20" fillId="0" borderId="4" xfId="0" applyFont="1" applyBorder="1" applyAlignment="1">
      <alignment horizontal="left" vertical="center" wrapText="1" indent="1"/>
    </xf>
    <xf numFmtId="0" fontId="20" fillId="0" borderId="13" xfId="0" applyFont="1" applyBorder="1" applyAlignment="1">
      <alignment horizontal="center" vertical="center" wrapText="1"/>
    </xf>
    <xf numFmtId="0" fontId="20" fillId="0" borderId="6" xfId="0" applyFont="1" applyBorder="1" applyAlignment="1">
      <alignment horizontal="center" vertical="center" wrapText="1"/>
    </xf>
    <xf numFmtId="0" fontId="20" fillId="0" borderId="6" xfId="0" applyFont="1" applyBorder="1" applyAlignment="1">
      <alignment horizontal="left" vertical="center" wrapText="1" indent="1"/>
    </xf>
    <xf numFmtId="14" fontId="20" fillId="0" borderId="6" xfId="0" applyNumberFormat="1" applyFont="1" applyBorder="1" applyAlignment="1">
      <alignment horizontal="left" vertical="center" wrapText="1" indent="1"/>
    </xf>
    <xf numFmtId="0" fontId="20" fillId="0" borderId="14" xfId="0" applyFont="1" applyBorder="1" applyAlignment="1">
      <alignment horizontal="left" vertical="center" wrapText="1" indent="1"/>
    </xf>
    <xf numFmtId="0" fontId="20" fillId="0" borderId="15" xfId="0" applyFont="1" applyBorder="1" applyAlignment="1">
      <alignment horizontal="center" vertical="center" wrapText="1"/>
    </xf>
    <xf numFmtId="0" fontId="20" fillId="0" borderId="7" xfId="0" applyFont="1" applyBorder="1" applyAlignment="1">
      <alignment horizontal="center" vertical="center" wrapText="1"/>
    </xf>
    <xf numFmtId="0" fontId="20" fillId="0" borderId="7" xfId="0" applyFont="1" applyBorder="1" applyAlignment="1">
      <alignment horizontal="left" vertical="center" wrapText="1" indent="1"/>
    </xf>
    <xf numFmtId="0" fontId="20" fillId="0" borderId="12" xfId="0" applyFont="1" applyBorder="1" applyAlignment="1">
      <alignment horizontal="center" vertical="center" wrapText="1"/>
    </xf>
    <xf numFmtId="14" fontId="20" fillId="0" borderId="4" xfId="0" applyNumberFormat="1" applyFont="1" applyBorder="1" applyAlignment="1">
      <alignment horizontal="left" vertical="center" wrapText="1" indent="1"/>
    </xf>
    <xf numFmtId="0" fontId="20" fillId="0" borderId="12" xfId="0" applyFont="1" applyBorder="1" applyAlignment="1">
      <alignment horizontal="left" vertical="center" wrapText="1" indent="1"/>
    </xf>
    <xf numFmtId="14" fontId="20" fillId="0" borderId="5" xfId="0" applyNumberFormat="1" applyFont="1" applyBorder="1" applyAlignment="1">
      <alignment horizontal="left" vertical="center" wrapText="1" indent="1"/>
    </xf>
    <xf numFmtId="0" fontId="20" fillId="0" borderId="5" xfId="0" applyFont="1" applyBorder="1" applyAlignment="1">
      <alignment horizontal="left" vertical="center" wrapText="1" indent="1"/>
    </xf>
    <xf numFmtId="0" fontId="20" fillId="0" borderId="5" xfId="0" applyFont="1" applyBorder="1">
      <alignment vertical="center" wrapText="1"/>
    </xf>
    <xf numFmtId="0" fontId="2" fillId="4" borderId="0" xfId="0" applyFont="1" applyFill="1" applyBorder="1" applyAlignment="1">
      <alignment horizontal="left" vertical="center" wrapText="1" indent="1"/>
    </xf>
    <xf numFmtId="0" fontId="30" fillId="12" borderId="16" xfId="0" applyFont="1" applyFill="1" applyBorder="1" applyAlignment="1">
      <alignment vertical="top" wrapText="1"/>
    </xf>
    <xf numFmtId="0" fontId="30" fillId="12" borderId="16" xfId="0" applyFont="1" applyFill="1" applyBorder="1" applyAlignment="1">
      <alignment wrapText="1"/>
    </xf>
    <xf numFmtId="0" fontId="30" fillId="0" borderId="17" xfId="0" applyFont="1" applyBorder="1" applyAlignment="1">
      <alignment wrapText="1"/>
    </xf>
    <xf numFmtId="0" fontId="30" fillId="12" borderId="21" xfId="0" applyFont="1" applyFill="1" applyBorder="1" applyAlignment="1">
      <alignment vertical="top" wrapText="1"/>
    </xf>
    <xf numFmtId="0" fontId="32" fillId="12" borderId="22" xfId="0" applyFont="1" applyFill="1" applyBorder="1" applyAlignment="1">
      <alignment wrapText="1"/>
    </xf>
    <xf numFmtId="0" fontId="30" fillId="0" borderId="23" xfId="0" applyFont="1" applyBorder="1" applyAlignment="1">
      <alignment wrapText="1"/>
    </xf>
    <xf numFmtId="0" fontId="30" fillId="12" borderId="22" xfId="0" applyFont="1" applyFill="1" applyBorder="1" applyAlignment="1">
      <alignment vertical="top" wrapText="1"/>
    </xf>
    <xf numFmtId="0" fontId="33" fillId="13" borderId="21" xfId="0" applyFont="1" applyFill="1" applyBorder="1" applyAlignment="1">
      <alignment wrapText="1"/>
    </xf>
    <xf numFmtId="0" fontId="33" fillId="13" borderId="22" xfId="0" applyFont="1" applyFill="1" applyBorder="1" applyAlignment="1">
      <alignment wrapText="1"/>
    </xf>
    <xf numFmtId="0" fontId="30" fillId="13" borderId="22" xfId="0" applyFont="1" applyFill="1" applyBorder="1" applyAlignment="1">
      <alignment wrapText="1"/>
    </xf>
    <xf numFmtId="0" fontId="33" fillId="12" borderId="21" xfId="0" applyFont="1" applyFill="1" applyBorder="1" applyAlignment="1">
      <alignment wrapText="1"/>
    </xf>
    <xf numFmtId="0" fontId="33" fillId="12" borderId="22" xfId="0" applyFont="1" applyFill="1" applyBorder="1" applyAlignment="1">
      <alignment wrapText="1"/>
    </xf>
    <xf numFmtId="0" fontId="34" fillId="0" borderId="17" xfId="0" applyFont="1" applyBorder="1" applyAlignment="1">
      <alignment vertical="center"/>
    </xf>
    <xf numFmtId="0" fontId="30" fillId="0" borderId="16" xfId="0" applyFont="1" applyBorder="1" applyAlignment="1">
      <alignment wrapText="1"/>
    </xf>
    <xf numFmtId="0" fontId="19" fillId="11" borderId="24" xfId="5" applyFont="1" applyFill="1" applyBorder="1" applyAlignment="1">
      <alignment horizontal="left" vertical="top"/>
    </xf>
    <xf numFmtId="164" fontId="15" fillId="11" borderId="24" xfId="2" applyNumberFormat="1" applyFont="1" applyFill="1" applyBorder="1" applyAlignment="1">
      <alignment horizontal="left"/>
    </xf>
    <xf numFmtId="0" fontId="9" fillId="11" borderId="24" xfId="0" applyFont="1" applyFill="1" applyBorder="1">
      <alignment vertical="center" wrapText="1"/>
    </xf>
    <xf numFmtId="0" fontId="9" fillId="11" borderId="25" xfId="0" applyFont="1" applyFill="1" applyBorder="1">
      <alignment vertical="center" wrapText="1"/>
    </xf>
    <xf numFmtId="166" fontId="25" fillId="0" borderId="0" xfId="0" applyNumberFormat="1" applyFont="1" applyBorder="1" applyAlignment="1">
      <alignment horizontal="left" vertical="center"/>
    </xf>
    <xf numFmtId="0" fontId="26" fillId="0" borderId="0" xfId="0" applyFont="1" applyBorder="1">
      <alignment vertical="center" wrapText="1"/>
    </xf>
    <xf numFmtId="14" fontId="25" fillId="0" borderId="0" xfId="0" applyNumberFormat="1" applyFont="1" applyBorder="1" applyAlignment="1">
      <alignment horizontal="left" vertical="center"/>
    </xf>
    <xf numFmtId="14" fontId="26" fillId="0" borderId="0" xfId="0" applyNumberFormat="1" applyFont="1" applyBorder="1" applyAlignment="1">
      <alignment horizontal="left" vertical="center" wrapText="1"/>
    </xf>
    <xf numFmtId="0" fontId="17" fillId="0" borderId="0" xfId="0" applyFont="1" applyBorder="1" applyAlignment="1">
      <alignment horizontal="center" vertical="center"/>
    </xf>
    <xf numFmtId="0" fontId="2" fillId="4" borderId="8" xfId="0" applyFont="1" applyFill="1" applyBorder="1" applyAlignment="1">
      <alignment horizontal="left" vertical="center" wrapText="1" indent="1"/>
    </xf>
    <xf numFmtId="0" fontId="2" fillId="4" borderId="7" xfId="0" applyFont="1" applyFill="1" applyBorder="1" applyAlignment="1">
      <alignment horizontal="left" vertical="center" wrapText="1" indent="1"/>
    </xf>
    <xf numFmtId="0" fontId="31" fillId="12" borderId="18" xfId="0" applyFont="1" applyFill="1" applyBorder="1" applyAlignment="1">
      <alignment horizontal="center" vertical="top" wrapText="1"/>
    </xf>
    <xf numFmtId="0" fontId="31" fillId="12" borderId="19" xfId="0" applyFont="1" applyFill="1" applyBorder="1" applyAlignment="1">
      <alignment horizontal="center" vertical="top" wrapText="1"/>
    </xf>
    <xf numFmtId="0" fontId="31" fillId="12" borderId="20" xfId="0" applyFont="1" applyFill="1" applyBorder="1" applyAlignment="1">
      <alignment horizontal="center" vertical="top" wrapText="1"/>
    </xf>
    <xf numFmtId="14" fontId="25" fillId="0" borderId="0" xfId="0" applyNumberFormat="1" applyFont="1" applyBorder="1" applyAlignment="1">
      <alignment horizontal="center" vertical="center"/>
      <extLst>
        <ext xmlns:xfpb="http://schemas.microsoft.com/office/spreadsheetml/2022/featurepropertybag" uri="{C7286773-470A-42A8-94C5-96B5CB345126}">
          <xfpb:xfComplement i="0"/>
        </ext>
      </extLst>
    </xf>
    <xf numFmtId="14" fontId="26" fillId="0" borderId="0" xfId="0" applyNumberFormat="1" applyFont="1" applyBorder="1" applyAlignment="1">
      <alignment horizontal="center" vertical="center" wrapText="1"/>
      <extLst>
        <ext xmlns:xfpb="http://schemas.microsoft.com/office/spreadsheetml/2022/featurepropertybag" uri="{C7286773-470A-42A8-94C5-96B5CB345126}">
          <xfpb:xfComplement i="0"/>
        </ext>
      </extLst>
    </xf>
    <xf numFmtId="0" fontId="25" fillId="0" borderId="0" xfId="0" applyFont="1" applyBorder="1" applyAlignment="1">
      <alignment vertical="center" wrapText="1"/>
    </xf>
    <xf numFmtId="0" fontId="27" fillId="0" borderId="0" xfId="0" applyFont="1" applyBorder="1" applyAlignment="1">
      <alignment horizontal="center" vertical="center" wrapText="1"/>
    </xf>
    <xf numFmtId="0" fontId="29" fillId="11" borderId="26" xfId="4" applyFont="1" applyFill="1" applyBorder="1" applyAlignment="1">
      <alignment horizontal="right" vertical="top"/>
    </xf>
    <xf numFmtId="0" fontId="29" fillId="11" borderId="27" xfId="4" applyFont="1" applyFill="1" applyBorder="1" applyAlignment="1">
      <alignment horizontal="right" vertical="top"/>
    </xf>
    <xf numFmtId="0" fontId="20" fillId="0" borderId="28" xfId="0" applyFont="1" applyBorder="1" applyAlignment="1">
      <alignment horizontal="center" vertical="center" wrapText="1"/>
    </xf>
    <xf numFmtId="0" fontId="20" fillId="0" borderId="29" xfId="0" applyFont="1" applyBorder="1" applyAlignment="1">
      <alignment horizontal="center" vertical="center" wrapText="1"/>
    </xf>
    <xf numFmtId="165" fontId="39" fillId="14" borderId="30" xfId="3" applyNumberFormat="1" applyFont="1" applyFill="1" applyBorder="1" applyAlignment="1">
      <alignment horizontal="center" vertical="center" wrapText="1"/>
    </xf>
    <xf numFmtId="165" fontId="39" fillId="14" borderId="31" xfId="3" applyNumberFormat="1" applyFont="1" applyFill="1" applyBorder="1" applyAlignment="1">
      <alignment horizontal="center" vertical="center" wrapText="1"/>
    </xf>
    <xf numFmtId="0" fontId="0" fillId="0" borderId="30" xfId="0" applyBorder="1">
      <alignment vertical="center" wrapText="1"/>
    </xf>
    <xf numFmtId="0" fontId="0" fillId="0" borderId="31" xfId="0" applyBorder="1">
      <alignment vertical="center" wrapText="1"/>
    </xf>
    <xf numFmtId="0" fontId="36" fillId="7" borderId="32" xfId="4" applyFont="1" applyFill="1" applyBorder="1" applyAlignment="1">
      <alignment horizontal="center" vertical="center"/>
    </xf>
    <xf numFmtId="0" fontId="36" fillId="6" borderId="33" xfId="4" applyFont="1" applyFill="1" applyBorder="1" applyAlignment="1">
      <alignment horizontal="center" vertical="center"/>
    </xf>
    <xf numFmtId="0" fontId="37" fillId="8" borderId="34" xfId="6" applyFont="1" applyFill="1" applyBorder="1" applyAlignment="1">
      <alignment horizontal="center" vertical="center"/>
    </xf>
    <xf numFmtId="0" fontId="37" fillId="0" borderId="35" xfId="6" applyFont="1" applyFill="1" applyBorder="1" applyAlignment="1">
      <alignment horizontal="center" vertical="center"/>
    </xf>
    <xf numFmtId="0" fontId="18" fillId="0" borderId="31" xfId="4" applyFont="1" applyBorder="1" applyAlignment="1">
      <alignment horizontal="right" vertical="top"/>
    </xf>
    <xf numFmtId="0" fontId="36" fillId="6" borderId="32" xfId="4" applyFont="1" applyFill="1" applyBorder="1" applyAlignment="1">
      <alignment horizontal="center" vertical="center"/>
    </xf>
    <xf numFmtId="0" fontId="36" fillId="15" borderId="33" xfId="6" applyFont="1" applyFill="1" applyBorder="1" applyAlignment="1">
      <alignment horizontal="center" vertical="center"/>
    </xf>
    <xf numFmtId="0" fontId="37" fillId="0" borderId="34" xfId="6" applyFont="1" applyFill="1" applyBorder="1" applyAlignment="1">
      <alignment horizontal="center" vertical="center"/>
    </xf>
    <xf numFmtId="0" fontId="38" fillId="9" borderId="35" xfId="6" applyFont="1" applyFill="1" applyBorder="1" applyAlignment="1">
      <alignment horizontal="center" vertical="center"/>
    </xf>
    <xf numFmtId="0" fontId="28" fillId="0" borderId="36" xfId="6" applyFont="1" applyFill="1" applyBorder="1" applyAlignment="1">
      <alignment horizontal="left" vertical="center"/>
    </xf>
    <xf numFmtId="0" fontId="28" fillId="0" borderId="37" xfId="6" applyFont="1" applyFill="1" applyBorder="1" applyAlignment="1">
      <alignment horizontal="center" vertical="center"/>
    </xf>
    <xf numFmtId="0" fontId="20" fillId="16" borderId="30" xfId="0" applyFont="1" applyFill="1" applyBorder="1" applyAlignment="1">
      <alignment horizontal="center" vertical="center" wrapText="1"/>
    </xf>
    <xf numFmtId="0" fontId="20" fillId="16" borderId="0" xfId="0" applyFont="1" applyFill="1" applyBorder="1" applyAlignment="1">
      <alignment horizontal="center" vertical="center" wrapText="1"/>
    </xf>
    <xf numFmtId="0" fontId="20" fillId="16" borderId="38" xfId="0" applyFont="1" applyFill="1" applyBorder="1" applyAlignment="1">
      <alignment horizontal="center" vertical="center" wrapText="1"/>
    </xf>
    <xf numFmtId="0" fontId="20" fillId="16" borderId="27" xfId="0" applyFont="1" applyFill="1" applyBorder="1" applyAlignment="1">
      <alignment horizontal="center" vertical="center" wrapText="1"/>
    </xf>
    <xf numFmtId="0" fontId="21" fillId="0" borderId="0" xfId="1" applyFont="1" applyFill="1" applyBorder="1" applyAlignment="1">
      <alignment vertical="center" wrapText="1"/>
    </xf>
    <xf numFmtId="0" fontId="27" fillId="0" borderId="0" xfId="0" applyFont="1" applyBorder="1" applyAlignment="1">
      <alignment vertical="center" wrapText="1"/>
    </xf>
    <xf numFmtId="0" fontId="21" fillId="0" borderId="0" xfId="0" applyFont="1" applyBorder="1" applyAlignment="1">
      <alignment vertical="center" wrapText="1"/>
    </xf>
    <xf numFmtId="0" fontId="40" fillId="0" borderId="0" xfId="0" applyFont="1" applyBorder="1" applyAlignment="1">
      <alignment horizontal="left" wrapText="1"/>
    </xf>
    <xf numFmtId="0" fontId="41" fillId="0" borderId="0" xfId="0" applyFont="1" applyBorder="1" applyAlignment="1">
      <alignment wrapText="1"/>
    </xf>
    <xf numFmtId="0" fontId="42" fillId="9" borderId="0" xfId="0" applyFont="1" applyFill="1" applyBorder="1" applyAlignment="1">
      <alignment wrapText="1"/>
    </xf>
    <xf numFmtId="0" fontId="43" fillId="0" borderId="0" xfId="0" applyFont="1" applyBorder="1" applyAlignment="1">
      <alignment wrapText="1"/>
    </xf>
    <xf numFmtId="0" fontId="44" fillId="0" borderId="10" xfId="0" applyFont="1" applyBorder="1" applyAlignment="1">
      <alignment wrapText="1"/>
    </xf>
    <xf numFmtId="0" fontId="44" fillId="0" borderId="0" xfId="0" applyFont="1" applyBorder="1" applyAlignment="1">
      <alignment wrapText="1"/>
    </xf>
    <xf numFmtId="0" fontId="41" fillId="0" borderId="0" xfId="1" applyFont="1" applyFill="1" applyBorder="1" applyAlignment="1">
      <alignment horizontal="left" vertical="center" indent="1"/>
    </xf>
    <xf numFmtId="0" fontId="41" fillId="0" borderId="0" xfId="0" applyFont="1" applyBorder="1">
      <alignment vertical="center" wrapText="1"/>
    </xf>
    <xf numFmtId="0" fontId="43" fillId="0" borderId="0" xfId="0" applyFont="1" applyBorder="1">
      <alignment vertical="center" wrapText="1"/>
    </xf>
    <xf numFmtId="0" fontId="44" fillId="0" borderId="0" xfId="0" applyFont="1" applyBorder="1">
      <alignment vertical="center" wrapText="1"/>
    </xf>
    <xf numFmtId="0" fontId="41" fillId="0" borderId="0" xfId="0" applyFont="1" applyBorder="1" applyAlignment="1">
      <alignment horizontal="left" vertical="center" wrapText="1" indent="1"/>
    </xf>
    <xf numFmtId="0" fontId="42" fillId="5" borderId="10" xfId="0" applyFont="1" applyFill="1" applyBorder="1" applyAlignment="1">
      <alignment wrapText="1"/>
    </xf>
    <xf numFmtId="0" fontId="43" fillId="10" borderId="40" xfId="0" applyFont="1" applyFill="1" applyBorder="1" applyAlignment="1">
      <alignment wrapText="1"/>
    </xf>
    <xf numFmtId="0" fontId="22" fillId="3" borderId="0" xfId="2" applyFont="1" applyFill="1" applyBorder="1" applyAlignment="1">
      <alignment horizontal="left" vertical="center"/>
    </xf>
    <xf numFmtId="0" fontId="45" fillId="0" borderId="11" xfId="0" applyFont="1" applyFill="1" applyBorder="1">
      <alignment vertical="center" wrapText="1"/>
    </xf>
    <xf numFmtId="0" fontId="45" fillId="0" borderId="39" xfId="0" applyFont="1" applyFill="1" applyBorder="1">
      <alignment vertical="center" wrapText="1"/>
    </xf>
    <xf numFmtId="0" fontId="45" fillId="0" borderId="11" xfId="0" applyFont="1" applyBorder="1">
      <alignment vertical="center" wrapText="1"/>
    </xf>
    <xf numFmtId="0" fontId="46" fillId="0" borderId="0" xfId="0" applyFont="1" applyBorder="1">
      <alignment vertical="center" wrapText="1"/>
    </xf>
    <xf numFmtId="0" fontId="45" fillId="0" borderId="39" xfId="0" applyFont="1" applyBorder="1">
      <alignment vertical="center" wrapText="1"/>
    </xf>
  </cellXfs>
  <cellStyles count="12">
    <cellStyle name="20% - Accent5" xfId="1" builtinId="46"/>
    <cellStyle name="Date" xfId="11" xr:uid="{00000000-0005-0000-0000-000001000000}"/>
    <cellStyle name="Explanatory Text" xfId="7" builtinId="53" customBuiltin="1"/>
    <cellStyle name="Heading 1" xfId="3" builtinId="16" customBuiltin="1"/>
    <cellStyle name="Heading 2" xfId="4" builtinId="17" customBuiltin="1"/>
    <cellStyle name="Heading 3" xfId="5" builtinId="18" customBuiltin="1"/>
    <cellStyle name="Heading 4" xfId="6" builtinId="19" customBuiltin="1"/>
    <cellStyle name="Hyperlink" xfId="9" builtinId="8" customBuiltin="1"/>
    <cellStyle name="Normal" xfId="0" builtinId="0" customBuiltin="1"/>
    <cellStyle name="Phone" xfId="10" xr:uid="{00000000-0005-0000-0000-000009000000}"/>
    <cellStyle name="Title" xfId="2" builtinId="15" customBuiltin="1"/>
    <cellStyle name="Total" xfId="8" builtinId="25" customBuiltin="1"/>
  </cellStyles>
  <dxfs count="135">
    <dxf>
      <font>
        <b val="0"/>
        <i val="0"/>
        <strike val="0"/>
        <condense val="0"/>
        <extend val="0"/>
        <outline val="0"/>
        <shadow val="0"/>
        <u val="none"/>
        <vertAlign val="baseline"/>
        <sz val="10"/>
        <color theme="1"/>
        <name val="Abadi"/>
        <family val="2"/>
        <scheme val="none"/>
      </font>
    </dxf>
    <dxf>
      <font>
        <b val="0"/>
        <i val="0"/>
        <strike val="0"/>
        <condense val="0"/>
        <extend val="0"/>
        <outline val="0"/>
        <shadow val="0"/>
        <u val="none"/>
        <vertAlign val="baseline"/>
        <sz val="10"/>
        <color theme="1"/>
        <name val="Abadi"/>
        <family val="2"/>
        <scheme val="none"/>
      </font>
      <border diagonalUp="0" diagonalDown="0" outline="0">
        <left/>
        <right/>
        <top style="thin">
          <color theme="6" tint="0.79998168889431442"/>
        </top>
        <bottom style="thin">
          <color theme="6" tint="0.79998168889431442"/>
        </bottom>
      </border>
    </dxf>
    <dxf>
      <font>
        <b val="0"/>
        <i val="0"/>
        <strike val="0"/>
        <condense val="0"/>
        <extend val="0"/>
        <outline val="0"/>
        <shadow val="0"/>
        <u val="none"/>
        <vertAlign val="baseline"/>
        <sz val="10"/>
        <color theme="1"/>
        <name val="Abadi"/>
        <family val="2"/>
        <scheme val="none"/>
      </font>
      <border diagonalUp="0" diagonalDown="0" outline="0">
        <left/>
        <right/>
        <top style="thin">
          <color theme="6" tint="0.79998168889431442"/>
        </top>
        <bottom style="thin">
          <color theme="6" tint="0.79998168889431442"/>
        </bottom>
      </border>
    </dxf>
    <dxf>
      <font>
        <strike val="0"/>
        <outline val="0"/>
        <shadow val="0"/>
        <u val="none"/>
        <vertAlign val="baseline"/>
        <color theme="1"/>
        <name val="Abadi"/>
        <family val="2"/>
        <scheme val="none"/>
      </font>
    </dxf>
    <dxf>
      <font>
        <strike val="0"/>
        <outline val="0"/>
        <shadow val="0"/>
        <u val="none"/>
        <vertAlign val="baseline"/>
        <color theme="1"/>
        <name val="Abadi"/>
        <family val="2"/>
        <scheme val="none"/>
      </font>
    </dxf>
    <dxf>
      <font>
        <b val="0"/>
        <i val="0"/>
        <strike val="0"/>
        <condense val="0"/>
        <extend val="0"/>
        <outline val="0"/>
        <shadow val="0"/>
        <u val="none"/>
        <vertAlign val="baseline"/>
        <sz val="10"/>
        <color theme="1"/>
        <name val="Abadi"/>
        <family val="2"/>
        <scheme val="none"/>
      </font>
      <border diagonalUp="0" diagonalDown="0" outline="0">
        <left/>
        <right/>
        <top style="thin">
          <color theme="6" tint="0.79998168889431442"/>
        </top>
        <bottom style="thin">
          <color theme="6" tint="0.79998168889431442"/>
        </bottom>
      </border>
    </dxf>
    <dxf>
      <font>
        <b val="0"/>
        <i val="0"/>
        <strike val="0"/>
        <condense val="0"/>
        <extend val="0"/>
        <outline val="0"/>
        <shadow val="0"/>
        <u val="none"/>
        <vertAlign val="baseline"/>
        <sz val="10"/>
        <color theme="1"/>
        <name val="Abadi"/>
        <family val="2"/>
        <scheme val="none"/>
      </font>
      <fill>
        <patternFill patternType="none">
          <fgColor indexed="64"/>
          <bgColor indexed="65"/>
        </patternFill>
      </fill>
    </dxf>
    <dxf>
      <font>
        <b val="0"/>
        <i val="0"/>
        <strike val="0"/>
        <condense val="0"/>
        <extend val="0"/>
        <outline val="0"/>
        <shadow val="0"/>
        <u val="none"/>
        <vertAlign val="baseline"/>
        <sz val="10"/>
        <color theme="1"/>
        <name val="Abadi"/>
        <family val="2"/>
        <scheme val="none"/>
      </font>
      <fill>
        <patternFill patternType="none">
          <fgColor indexed="64"/>
          <bgColor indexed="65"/>
        </patternFill>
      </fill>
      <border diagonalUp="0" diagonalDown="0" outline="0">
        <left/>
        <right/>
        <top style="thin">
          <color theme="6" tint="0.79998168889431442"/>
        </top>
        <bottom style="thin">
          <color theme="6" tint="0.79998168889431442"/>
        </bottom>
      </border>
    </dxf>
    <dxf>
      <font>
        <b val="0"/>
        <i val="0"/>
        <strike val="0"/>
        <condense val="0"/>
        <extend val="0"/>
        <outline val="0"/>
        <shadow val="0"/>
        <u val="none"/>
        <vertAlign val="baseline"/>
        <sz val="10"/>
        <color theme="1"/>
        <name val="Abadi"/>
        <family val="2"/>
        <scheme val="none"/>
      </font>
      <fill>
        <patternFill patternType="none">
          <fgColor indexed="64"/>
          <bgColor indexed="65"/>
        </patternFill>
      </fill>
      <border diagonalUp="0" diagonalDown="0" outline="0">
        <left/>
        <right/>
        <top style="thin">
          <color theme="6" tint="0.79998168889431442"/>
        </top>
        <bottom style="thin">
          <color theme="6" tint="0.79998168889431442"/>
        </bottom>
      </border>
    </dxf>
    <dxf>
      <font>
        <b val="0"/>
        <i val="0"/>
        <strike val="0"/>
        <condense val="0"/>
        <extend val="0"/>
        <outline val="0"/>
        <shadow val="0"/>
        <u val="none"/>
        <vertAlign val="baseline"/>
        <sz val="10"/>
        <color theme="1"/>
        <name val="Abadi"/>
        <family val="2"/>
        <scheme val="none"/>
      </font>
      <fill>
        <patternFill patternType="none">
          <fgColor indexed="64"/>
          <bgColor indexed="65"/>
        </patternFill>
      </fill>
      <border diagonalUp="0" diagonalDown="0" outline="0">
        <left/>
        <right/>
        <top style="thin">
          <color theme="6" tint="0.79998168889431442"/>
        </top>
        <bottom style="thin">
          <color theme="6" tint="0.79998168889431442"/>
        </bottom>
      </border>
    </dxf>
    <dxf>
      <font>
        <b val="0"/>
        <i val="0"/>
        <strike val="0"/>
        <condense val="0"/>
        <extend val="0"/>
        <outline val="0"/>
        <shadow val="0"/>
        <u val="none"/>
        <vertAlign val="baseline"/>
        <sz val="10"/>
        <color theme="1"/>
        <name val="Abadi"/>
        <family val="2"/>
        <scheme val="none"/>
      </font>
      <fill>
        <patternFill patternType="none">
          <fgColor indexed="64"/>
          <bgColor indexed="65"/>
        </patternFill>
      </fill>
      <border diagonalUp="0" diagonalDown="0" outline="0">
        <left/>
        <right/>
        <top style="thin">
          <color theme="6" tint="0.79998168889431442"/>
        </top>
        <bottom style="thin">
          <color theme="6" tint="0.79998168889431442"/>
        </bottom>
      </border>
    </dxf>
    <dxf>
      <font>
        <b val="0"/>
        <i val="0"/>
        <strike val="0"/>
        <condense val="0"/>
        <extend val="0"/>
        <outline val="0"/>
        <shadow val="0"/>
        <u val="none"/>
        <vertAlign val="baseline"/>
        <sz val="12"/>
        <color rgb="FFFF0000"/>
        <name val="Abadi"/>
        <family val="2"/>
        <scheme val="none"/>
      </font>
      <fill>
        <patternFill patternType="solid">
          <fgColor indexed="64"/>
          <bgColor theme="9" tint="0.59999389629810485"/>
        </patternFill>
      </fill>
      <alignment horizontal="general" vertical="bottom" textRotation="0" wrapText="1" indent="0" justifyLastLine="0" shrinkToFit="0" readingOrder="0"/>
      <border diagonalUp="0" diagonalDown="0" outline="0">
        <left style="thick">
          <color theme="0"/>
        </left>
        <right style="thick">
          <color theme="0"/>
        </right>
        <top/>
        <bottom/>
      </border>
    </dxf>
    <dxf>
      <border outline="0">
        <top style="thin">
          <color theme="6" tint="0.79998168889431442"/>
        </top>
      </border>
    </dxf>
    <dxf>
      <border outline="0">
        <bottom style="thin">
          <color indexed="64"/>
        </bottom>
      </border>
    </dxf>
    <dxf>
      <border outline="0">
        <top style="thick">
          <color theme="0"/>
        </top>
        <bottom style="thin">
          <color theme="6" tint="0.79998168889431442"/>
        </bottom>
      </border>
    </dxf>
    <dxf>
      <font>
        <b val="0"/>
        <i val="0"/>
        <strike val="0"/>
        <condense val="0"/>
        <extend val="0"/>
        <outline val="0"/>
        <shadow val="0"/>
        <u val="none"/>
        <vertAlign val="baseline"/>
        <sz val="10"/>
        <color rgb="FFFF0000"/>
        <name val="Abadi"/>
        <family val="2"/>
        <scheme val="none"/>
      </font>
      <fill>
        <patternFill patternType="solid">
          <fgColor indexed="64"/>
          <bgColor theme="7" tint="0.79998168889431442"/>
        </patternFill>
      </fill>
      <alignment horizontal="general" vertical="bottom" textRotation="0" wrapText="1" indent="0" justifyLastLine="0" shrinkToFit="0" readingOrder="0"/>
    </dxf>
    <dxf>
      <border outline="0">
        <top style="thin">
          <color theme="6" tint="0.79998168889431442"/>
        </top>
      </border>
    </dxf>
    <dxf>
      <border outline="0">
        <bottom style="thin">
          <color auto="1"/>
        </bottom>
      </border>
    </dxf>
    <dxf>
      <border outline="0">
        <top style="thick">
          <color theme="0"/>
        </top>
        <bottom style="thin">
          <color theme="6" tint="0.79998168889431442"/>
        </bottom>
      </border>
    </dxf>
    <dxf>
      <font>
        <b val="0"/>
        <i val="0"/>
        <strike val="0"/>
        <condense val="0"/>
        <extend val="0"/>
        <outline val="0"/>
        <shadow val="0"/>
        <u val="none"/>
        <vertAlign val="baseline"/>
        <sz val="10"/>
        <color rgb="FFFF0000"/>
        <name val="Abadi"/>
        <family val="2"/>
        <scheme val="none"/>
      </font>
      <fill>
        <patternFill patternType="solid">
          <fgColor indexed="64"/>
          <bgColor theme="7" tint="0.79998168889431442"/>
        </patternFill>
      </fill>
      <alignment horizontal="general" vertical="bottom" textRotation="0" wrapText="1" indent="0" justifyLastLine="0" shrinkToFit="0" readingOrder="0"/>
    </dxf>
    <dxf>
      <border outline="0">
        <bottom style="thin">
          <color auto="1"/>
        </bottom>
      </border>
    </dxf>
    <dxf>
      <border outline="0">
        <top style="thick">
          <color theme="0"/>
        </top>
      </border>
    </dxf>
    <dxf>
      <font>
        <strike val="0"/>
        <outline val="0"/>
        <shadow val="0"/>
        <u val="none"/>
        <vertAlign val="baseline"/>
        <name val="Abadi"/>
        <family val="2"/>
        <scheme val="none"/>
      </font>
    </dxf>
    <dxf>
      <font>
        <b val="0"/>
        <i val="0"/>
        <strike val="0"/>
        <condense val="0"/>
        <extend val="0"/>
        <outline val="0"/>
        <shadow val="0"/>
        <u val="none"/>
        <vertAlign val="baseline"/>
        <sz val="10"/>
        <color theme="1" tint="0.14996795556505021"/>
        <name val="Abadi"/>
        <family val="2"/>
        <scheme val="none"/>
      </font>
      <numFmt numFmtId="0" formatCode="General"/>
    </dxf>
    <dxf>
      <font>
        <b val="0"/>
        <i val="0"/>
        <strike val="0"/>
        <condense val="0"/>
        <extend val="0"/>
        <outline val="0"/>
        <shadow val="0"/>
        <u val="none"/>
        <vertAlign val="baseline"/>
        <sz val="10"/>
        <color theme="1" tint="0.14996795556505021"/>
        <name val="Abadi"/>
        <family val="2"/>
        <scheme val="none"/>
      </font>
      <numFmt numFmtId="0" formatCode="General"/>
    </dxf>
    <dxf>
      <font>
        <b val="0"/>
        <i val="0"/>
        <strike val="0"/>
        <condense val="0"/>
        <extend val="0"/>
        <outline val="0"/>
        <shadow val="0"/>
        <u val="none"/>
        <vertAlign val="baseline"/>
        <sz val="10"/>
        <color theme="1" tint="0.14996795556505021"/>
        <name val="Abadi"/>
        <family val="2"/>
        <scheme val="none"/>
      </font>
    </dxf>
    <dxf>
      <font>
        <b val="0"/>
        <i val="0"/>
        <strike val="0"/>
        <condense val="0"/>
        <extend val="0"/>
        <outline val="0"/>
        <shadow val="0"/>
        <u val="none"/>
        <vertAlign val="baseline"/>
        <sz val="10"/>
        <color theme="1" tint="0.14996795556505021"/>
        <name val="Abadi"/>
        <family val="2"/>
        <scheme val="none"/>
      </font>
      <numFmt numFmtId="0" formatCode="General"/>
    </dxf>
    <dxf>
      <font>
        <b val="0"/>
        <i val="0"/>
        <strike val="0"/>
        <condense val="0"/>
        <extend val="0"/>
        <outline val="0"/>
        <shadow val="0"/>
        <u val="none"/>
        <vertAlign val="baseline"/>
        <sz val="10"/>
        <color theme="1" tint="0.14996795556505021"/>
        <name val="Abadi"/>
        <family val="2"/>
        <scheme val="none"/>
      </font>
      <numFmt numFmtId="0" formatCode="General"/>
    </dxf>
    <dxf>
      <font>
        <b val="0"/>
        <i val="0"/>
        <strike val="0"/>
        <condense val="0"/>
        <extend val="0"/>
        <outline val="0"/>
        <shadow val="0"/>
        <u val="none"/>
        <vertAlign val="baseline"/>
        <sz val="10"/>
        <color theme="1" tint="0.14996795556505021"/>
        <name val="Abadi"/>
        <family val="2"/>
        <scheme val="none"/>
      </font>
    </dxf>
    <dxf>
      <font>
        <strike val="0"/>
        <outline val="0"/>
        <shadow val="0"/>
        <u val="none"/>
        <vertAlign val="baseline"/>
        <sz val="10"/>
        <name val="Abadi"/>
        <family val="2"/>
        <scheme val="none"/>
      </font>
      <alignment horizontal="left" vertical="center" textRotation="0" indent="1" justifyLastLine="0" shrinkToFit="0" readingOrder="0"/>
    </dxf>
    <dxf>
      <font>
        <strike val="0"/>
        <outline val="0"/>
        <shadow val="0"/>
        <u val="none"/>
        <vertAlign val="baseline"/>
        <sz val="10"/>
        <name val="Abadi"/>
        <family val="2"/>
        <scheme val="none"/>
      </font>
      <numFmt numFmtId="0" formatCode="General"/>
      <alignment horizontal="left" vertical="center" textRotation="0" indent="1" justifyLastLine="0" shrinkToFit="0" readingOrder="0"/>
    </dxf>
    <dxf>
      <font>
        <strike val="0"/>
        <outline val="0"/>
        <shadow val="0"/>
        <u val="none"/>
        <vertAlign val="baseline"/>
        <sz val="10"/>
        <name val="Abadi"/>
        <family val="2"/>
        <scheme val="none"/>
      </font>
      <alignment horizontal="left" vertical="center" textRotation="0" indent="1" justifyLastLine="0" shrinkToFit="0" readingOrder="0"/>
    </dxf>
    <dxf>
      <font>
        <b val="0"/>
        <i val="0"/>
        <strike val="0"/>
        <condense val="0"/>
        <extend val="0"/>
        <outline val="0"/>
        <shadow val="0"/>
        <u val="none"/>
        <vertAlign val="baseline"/>
        <sz val="10"/>
        <color rgb="FFFF0000"/>
        <name val="Abadi"/>
        <family val="2"/>
        <scheme val="none"/>
      </font>
      <fill>
        <patternFill patternType="solid">
          <fgColor indexed="64"/>
          <bgColor theme="5" tint="0.79998168889431442"/>
        </patternFill>
      </fill>
      <alignment horizontal="general" vertical="bottom" textRotation="0" wrapText="1" indent="0" justifyLastLine="0" shrinkToFit="0" readingOrder="0"/>
    </dxf>
    <dxf>
      <font>
        <b/>
        <strike val="0"/>
        <outline val="0"/>
        <shadow val="0"/>
        <u val="none"/>
        <vertAlign val="baseline"/>
        <sz val="10"/>
        <name val="Abadi"/>
        <family val="2"/>
        <scheme val="none"/>
      </font>
      <alignment horizontal="left" vertical="bottom" textRotation="0" wrapText="1" indent="0" justifyLastLine="0" shrinkToFit="0" readingOrder="0"/>
    </dxf>
    <dxf>
      <font>
        <color theme="0"/>
      </font>
      <fill>
        <patternFill>
          <bgColor theme="5" tint="-0.24994659260841701"/>
        </patternFill>
      </fill>
    </dxf>
    <dxf>
      <font>
        <color theme="0"/>
      </font>
      <fill>
        <patternFill>
          <bgColor rgb="FFC00000"/>
        </patternFill>
      </fill>
    </dxf>
    <dxf>
      <font>
        <color auto="1"/>
      </font>
      <fill>
        <patternFill>
          <bgColor theme="0"/>
        </patternFill>
      </fill>
    </dxf>
    <dxf>
      <font>
        <color rgb="FF9C0006"/>
      </font>
      <fill>
        <patternFill>
          <bgColor rgb="FFFFC7CE"/>
        </patternFill>
      </fill>
    </dxf>
    <dxf>
      <font>
        <b/>
        <i val="0"/>
        <color theme="0"/>
      </font>
      <fill>
        <patternFill>
          <bgColor rgb="FFC00000"/>
        </patternFill>
      </fill>
    </dxf>
    <dxf>
      <font>
        <strike/>
        <u val="none"/>
        <color theme="1" tint="0.499984740745262"/>
      </font>
    </dxf>
    <dxf>
      <font>
        <strike/>
        <u val="none"/>
        <color theme="1" tint="0.499984740745262"/>
      </font>
      <fill>
        <patternFill>
          <bgColor theme="7" tint="0.79998168889431442"/>
        </patternFill>
      </fill>
    </dxf>
    <dxf>
      <font>
        <color rgb="FF006100"/>
      </font>
      <fill>
        <patternFill>
          <bgColor rgb="FFC6EFCE"/>
        </patternFill>
      </fill>
    </dxf>
    <dxf>
      <font>
        <color rgb="FF9C0006"/>
      </font>
      <fill>
        <patternFill>
          <bgColor rgb="FFFFC7CE"/>
        </patternFill>
      </fill>
    </dxf>
    <dxf>
      <font>
        <color auto="1"/>
      </font>
      <fill>
        <patternFill patternType="none">
          <bgColor auto="1"/>
        </patternFill>
      </fill>
    </dxf>
    <dxf>
      <fill>
        <patternFill>
          <bgColor theme="4" tint="0.59996337778862885"/>
        </patternFill>
      </fill>
      <border>
        <left style="thin">
          <color rgb="FFC00000"/>
        </left>
        <right style="thin">
          <color rgb="FFC00000"/>
        </right>
        <top style="thin">
          <color rgb="FFC00000"/>
        </top>
        <bottom style="thin">
          <color rgb="FFC00000"/>
        </bottom>
      </border>
    </dxf>
    <dxf>
      <font>
        <color rgb="FF006100"/>
      </font>
      <fill>
        <patternFill>
          <bgColor rgb="FFC6EFCE"/>
        </patternFill>
      </fill>
    </dxf>
    <dxf>
      <font>
        <color rgb="FF9C5700"/>
      </font>
      <fill>
        <patternFill>
          <bgColor rgb="FFFFEB9C"/>
        </patternFill>
      </fill>
    </dxf>
    <dxf>
      <font>
        <color theme="8" tint="-0.24994659260841701"/>
      </font>
      <fill>
        <patternFill>
          <bgColor theme="5" tint="0.599963377788628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color theme="0"/>
      </font>
      <fill>
        <patternFill patternType="solid">
          <fgColor auto="1"/>
          <bgColor rgb="FF00B0F0"/>
        </patternFill>
      </fill>
    </dxf>
    <dxf>
      <font>
        <color rgb="FF9C0006"/>
      </font>
      <fill>
        <patternFill>
          <bgColor rgb="FFFFC7CE"/>
        </patternFill>
      </fill>
    </dxf>
    <dxf>
      <font>
        <color auto="1"/>
      </font>
      <fill>
        <patternFill>
          <bgColor theme="0"/>
        </patternFill>
      </fill>
    </dxf>
    <dxf>
      <font>
        <b/>
        <i val="0"/>
        <color theme="5" tint="-0.499984740745262"/>
      </font>
      <fill>
        <patternFill>
          <bgColor rgb="FFFFC000"/>
        </patternFill>
      </fill>
    </dxf>
    <dxf>
      <font>
        <b/>
        <i val="0"/>
        <color theme="0"/>
      </font>
      <fill>
        <patternFill>
          <bgColor rgb="FF7030A0"/>
        </patternFill>
      </fill>
    </dxf>
    <dxf>
      <font>
        <color rgb="FF006100"/>
      </font>
      <fill>
        <patternFill>
          <bgColor rgb="FFC6EFCE"/>
        </patternFill>
      </fill>
    </dxf>
    <dxf>
      <font>
        <color theme="0"/>
      </font>
      <fill>
        <patternFill>
          <bgColor theme="5" tint="-0.24994659260841701"/>
        </patternFill>
      </fill>
    </dxf>
    <dxf>
      <font>
        <color theme="0"/>
      </font>
      <fill>
        <patternFill>
          <bgColor rgb="FFC00000"/>
        </patternFill>
      </fill>
    </dxf>
    <dxf>
      <font>
        <color auto="1"/>
      </font>
      <fill>
        <patternFill>
          <bgColor theme="0"/>
        </patternFill>
      </fill>
    </dxf>
    <dxf>
      <font>
        <color rgb="FF9C0006"/>
      </font>
      <fill>
        <patternFill>
          <bgColor rgb="FFFFC7CE"/>
        </patternFill>
      </fill>
    </dxf>
    <dxf>
      <font>
        <b/>
        <i val="0"/>
        <color theme="0"/>
      </font>
      <fill>
        <patternFill>
          <bgColor rgb="FFC00000"/>
        </patternFill>
      </fill>
    </dxf>
    <dxf>
      <font>
        <strike/>
        <u val="none"/>
        <color theme="1" tint="0.499984740745262"/>
      </font>
    </dxf>
    <dxf>
      <font>
        <strike/>
        <u val="none"/>
        <color theme="1" tint="0.499984740745262"/>
      </font>
      <fill>
        <patternFill>
          <bgColor theme="7" tint="0.79998168889431442"/>
        </patternFill>
      </fill>
    </dxf>
    <dxf>
      <font>
        <color rgb="FF9C0006"/>
      </font>
      <fill>
        <patternFill>
          <bgColor rgb="FFFFC7CE"/>
        </patternFill>
      </fill>
    </dxf>
    <dxf>
      <font>
        <color auto="1"/>
      </font>
      <fill>
        <patternFill patternType="none">
          <bgColor auto="1"/>
        </patternFill>
      </fill>
    </dxf>
    <dxf>
      <fill>
        <patternFill>
          <bgColor theme="4" tint="0.59996337778862885"/>
        </patternFill>
      </fill>
      <border>
        <left style="thin">
          <color rgb="FFC00000"/>
        </left>
        <right style="thin">
          <color rgb="FFC00000"/>
        </right>
        <top style="thin">
          <color rgb="FFC00000"/>
        </top>
        <bottom style="thin">
          <color rgb="FFC00000"/>
        </bottom>
      </border>
    </dxf>
    <dxf>
      <font>
        <color rgb="FF006100"/>
      </font>
      <fill>
        <patternFill>
          <bgColor rgb="FFC6EFCE"/>
        </patternFill>
      </fill>
    </dxf>
    <dxf>
      <font>
        <color rgb="FF9C5700"/>
      </font>
      <fill>
        <patternFill>
          <bgColor rgb="FFFFEB9C"/>
        </patternFill>
      </fill>
    </dxf>
    <dxf>
      <font>
        <color theme="8" tint="-0.24994659260841701"/>
      </font>
      <fill>
        <patternFill>
          <bgColor theme="5" tint="0.599963377788628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color theme="0"/>
      </font>
      <fill>
        <patternFill patternType="solid">
          <fgColor auto="1"/>
          <bgColor rgb="FF00B0F0"/>
        </patternFill>
      </fill>
    </dxf>
    <dxf>
      <font>
        <color rgb="FF9C0006"/>
      </font>
      <fill>
        <patternFill>
          <bgColor rgb="FFFFC7CE"/>
        </patternFill>
      </fill>
    </dxf>
    <dxf>
      <font>
        <color auto="1"/>
      </font>
      <fill>
        <patternFill>
          <bgColor theme="0"/>
        </patternFill>
      </fill>
    </dxf>
    <dxf>
      <font>
        <b/>
        <i val="0"/>
        <color theme="5" tint="-0.499984740745262"/>
      </font>
      <fill>
        <patternFill>
          <bgColor rgb="FFFFC000"/>
        </patternFill>
      </fill>
    </dxf>
    <dxf>
      <font>
        <b/>
        <i val="0"/>
        <color theme="0"/>
      </font>
      <fill>
        <patternFill>
          <bgColor rgb="FF7030A0"/>
        </patternFill>
      </fill>
    </dxf>
    <dxf>
      <font>
        <b/>
        <strike val="0"/>
        <outline val="0"/>
        <shadow val="0"/>
        <u val="none"/>
        <vertAlign val="baseline"/>
        <sz val="11"/>
        <color theme="1" tint="0.14996795556505021"/>
        <name val="Aptos"/>
        <family val="2"/>
        <scheme val="none"/>
      </font>
      <alignment vertical="center" textRotation="0" wrapText="1" indent="0" justifyLastLine="0" shrinkToFit="0" readingOrder="0"/>
    </dxf>
    <dxf>
      <font>
        <color theme="0"/>
      </font>
      <fill>
        <patternFill>
          <bgColor theme="5" tint="-0.24994659260841701"/>
        </patternFill>
      </fill>
    </dxf>
    <dxf>
      <font>
        <color theme="0"/>
      </font>
      <fill>
        <patternFill>
          <bgColor rgb="FFC00000"/>
        </patternFill>
      </fill>
    </dxf>
    <dxf>
      <font>
        <b/>
        <i val="0"/>
        <color theme="0"/>
      </font>
      <fill>
        <patternFill>
          <bgColor rgb="FFC00000"/>
        </patternFill>
      </fill>
    </dxf>
    <dxf>
      <font>
        <strike/>
        <u val="none"/>
        <color theme="1" tint="0.499984740745262"/>
      </font>
    </dxf>
    <dxf>
      <font>
        <strike/>
        <u val="none"/>
        <color theme="1" tint="0.499984740745262"/>
      </font>
      <fill>
        <patternFill>
          <bgColor theme="7" tint="0.79998168889431442"/>
        </patternFill>
      </fill>
    </dxf>
    <dxf>
      <font>
        <color rgb="FF006100"/>
      </font>
      <fill>
        <patternFill>
          <bgColor rgb="FFC6EFCE"/>
        </patternFill>
      </fill>
    </dxf>
    <dxf>
      <fill>
        <patternFill>
          <bgColor theme="4" tint="0.59996337778862885"/>
        </patternFill>
      </fill>
      <border>
        <left style="thin">
          <color rgb="FFC00000"/>
        </left>
        <right style="thin">
          <color rgb="FFC00000"/>
        </right>
        <top style="thin">
          <color rgb="FFC00000"/>
        </top>
        <bottom style="thin">
          <color rgb="FFC00000"/>
        </bottom>
      </border>
    </dxf>
    <dxf>
      <font>
        <color rgb="FF006100"/>
      </font>
      <fill>
        <patternFill>
          <bgColor rgb="FFC6EFCE"/>
        </patternFill>
      </fill>
    </dxf>
    <dxf>
      <font>
        <color rgb="FF9C5700"/>
      </font>
      <fill>
        <patternFill>
          <bgColor rgb="FFFFEB9C"/>
        </patternFill>
      </fill>
    </dxf>
    <dxf>
      <font>
        <color theme="8" tint="-0.24994659260841701"/>
      </font>
      <fill>
        <patternFill>
          <bgColor theme="5" tint="0.599963377788628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color theme="0"/>
      </font>
      <fill>
        <patternFill patternType="solid">
          <fgColor auto="1"/>
          <bgColor rgb="FF00B0F0"/>
        </patternFill>
      </fill>
    </dxf>
    <dxf>
      <font>
        <b/>
        <i val="0"/>
        <color theme="5" tint="-0.499984740745262"/>
      </font>
      <fill>
        <patternFill>
          <bgColor rgb="FFFFC000"/>
        </patternFill>
      </fill>
    </dxf>
    <dxf>
      <font>
        <b/>
        <i val="0"/>
        <color theme="0"/>
      </font>
      <fill>
        <patternFill>
          <bgColor rgb="FF7030A0"/>
        </patternFill>
      </fill>
    </dxf>
    <dxf>
      <font>
        <b val="0"/>
        <i val="0"/>
        <strike val="0"/>
        <condense val="0"/>
        <extend val="0"/>
        <outline val="0"/>
        <shadow val="0"/>
        <u val="none"/>
        <vertAlign val="baseline"/>
        <sz val="9"/>
        <color theme="1" tint="0.14996795556505021"/>
        <name val="Aptos"/>
        <family val="2"/>
        <scheme val="none"/>
      </font>
      <numFmt numFmtId="19" formatCode="yyyy/mm/dd"/>
      <alignment horizontal="left" vertical="center" textRotation="0" wrapText="0" indent="0" justifyLastLine="0" shrinkToFit="0" readingOrder="0"/>
    </dxf>
    <dxf>
      <font>
        <strike val="0"/>
        <outline val="0"/>
        <shadow val="0"/>
        <u val="none"/>
        <vertAlign val="baseline"/>
        <sz val="9"/>
        <color theme="1" tint="0.14996795556505021"/>
        <name val="Aptos Narrow"/>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theme="1" tint="0.14996795556505021"/>
        <name val="Franklin Gothic Book"/>
        <family val="2"/>
        <scheme val="minor"/>
      </font>
      <alignment horizontal="left" vertical="center" textRotation="0" wrapText="1" indent="1" justifyLastLine="0" shrinkToFit="0" readingOrder="0"/>
    </dxf>
    <dxf>
      <font>
        <strike val="0"/>
        <outline val="0"/>
        <shadow val="0"/>
        <u val="none"/>
        <vertAlign val="baseline"/>
        <sz val="9"/>
        <color theme="1" tint="0.14996795556505021"/>
      </font>
    </dxf>
    <dxf>
      <font>
        <strike val="0"/>
        <outline val="0"/>
        <shadow val="0"/>
        <u val="none"/>
        <vertAlign val="baseline"/>
        <sz val="9"/>
        <color theme="1" tint="0.14996795556505021"/>
      </font>
    </dxf>
    <dxf>
      <font>
        <b val="0"/>
        <i val="0"/>
        <strike val="0"/>
        <condense val="0"/>
        <extend val="0"/>
        <outline val="0"/>
        <shadow val="0"/>
        <u val="none"/>
        <vertAlign val="baseline"/>
        <sz val="9"/>
        <color theme="1" tint="0.14996795556505021"/>
        <name val="Aptos"/>
        <family val="2"/>
        <scheme val="none"/>
      </font>
      <numFmt numFmtId="19" formatCode="yyyy/mm/dd"/>
      <alignment horizontal="center" vertical="center" textRotation="0" wrapText="0" indent="0" justifyLastLine="0" shrinkToFit="0" readingOrder="0"/>
      <extLst>
        <ext xmlns:xfpb="http://schemas.microsoft.com/office/spreadsheetml/2022/featurepropertybag" uri="{0417FA29-78FA-4A13-93AC-8FF0FAFDF519}">
          <xfpb:DXFComplement i="0"/>
        </ext>
      </extLst>
    </dxf>
    <dxf>
      <font>
        <b val="0"/>
        <i val="0"/>
        <strike val="0"/>
        <condense val="0"/>
        <extend val="0"/>
        <outline val="0"/>
        <shadow val="0"/>
        <u val="none"/>
        <vertAlign val="baseline"/>
        <sz val="9"/>
        <color theme="1" tint="0.14996795556505021"/>
        <name val="Aptos"/>
        <family val="2"/>
        <scheme val="none"/>
      </font>
      <numFmt numFmtId="19" formatCode="yyyy/mm/dd"/>
      <alignment horizontal="center" vertical="center" textRotation="0" wrapText="0" indent="0" justifyLastLine="0" shrinkToFit="0" readingOrder="0"/>
      <extLst>
        <ext xmlns:xfpb="http://schemas.microsoft.com/office/spreadsheetml/2022/featurepropertybag" uri="{0417FA29-78FA-4A13-93AC-8FF0FAFDF519}">
          <xfpb:DXFComplement i="0"/>
        </ext>
      </extLst>
    </dxf>
    <dxf>
      <font>
        <strike val="0"/>
        <outline val="0"/>
        <shadow val="0"/>
        <u val="none"/>
        <vertAlign val="baseline"/>
        <sz val="9"/>
        <color theme="1" tint="0.14996795556505021"/>
      </font>
      <numFmt numFmtId="168" formatCode="m/d/yyyy"/>
      <alignment horizontal="left" vertical="center" textRotation="0" indent="0" justifyLastLine="0" shrinkToFit="0" readingOrder="0"/>
    </dxf>
    <dxf>
      <font>
        <strike val="0"/>
        <outline val="0"/>
        <shadow val="0"/>
        <u val="none"/>
        <vertAlign val="baseline"/>
        <sz val="9"/>
        <color theme="1" tint="0.14996795556505021"/>
      </font>
      <alignment horizontal="general" vertical="center" textRotation="0" indent="0" justifyLastLine="0" shrinkToFit="0" readingOrder="0"/>
    </dxf>
    <dxf>
      <font>
        <b val="0"/>
        <i val="0"/>
        <strike val="0"/>
        <condense val="0"/>
        <extend val="0"/>
        <outline val="0"/>
        <shadow val="0"/>
        <u val="none"/>
        <vertAlign val="baseline"/>
        <sz val="9"/>
        <color theme="1" tint="0.14996795556505021"/>
        <name val="Aptos"/>
        <family val="2"/>
        <scheme val="none"/>
      </font>
      <numFmt numFmtId="166" formatCode="&quot;Done&quot;;&quot;&quot;;&quot;&quot;"/>
      <alignment horizontal="left" vertical="center" textRotation="0" wrapText="0" indent="0" justifyLastLine="0" shrinkToFit="0" readingOrder="0"/>
    </dxf>
    <dxf>
      <font>
        <strike val="0"/>
        <outline val="0"/>
        <shadow val="0"/>
        <u val="none"/>
        <vertAlign val="baseline"/>
        <sz val="9"/>
        <color theme="1" tint="0.14996795556505021"/>
      </font>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theme="1" tint="0.14996795556505021"/>
      </font>
    </dxf>
    <dxf>
      <font>
        <b/>
        <strike val="0"/>
        <outline val="0"/>
        <shadow val="0"/>
        <u val="none"/>
        <vertAlign val="baseline"/>
        <sz val="11"/>
        <color theme="1" tint="0.14996795556505021"/>
        <name val="Aptos"/>
        <family val="2"/>
        <scheme val="none"/>
      </font>
      <alignment textRotation="0" wrapText="1" indent="0" justifyLastLine="0" shrinkToFit="0" readingOrder="0"/>
    </dxf>
    <dxf>
      <font>
        <b val="0"/>
        <i val="0"/>
        <strike val="0"/>
        <condense val="0"/>
        <extend val="0"/>
        <outline val="0"/>
        <shadow val="0"/>
        <u val="none"/>
        <vertAlign val="baseline"/>
        <sz val="9"/>
        <color theme="1" tint="0.14996795556505021"/>
        <name val="Aptos"/>
        <family val="2"/>
        <scheme val="none"/>
      </font>
      <numFmt numFmtId="19" formatCode="yyyy/mm/dd"/>
      <alignment horizontal="center" vertical="center" textRotation="0" wrapText="0" indent="0" justifyLastLine="0" shrinkToFit="0" readingOrder="0"/>
      <extLst>
        <ext xmlns:xfpb="http://schemas.microsoft.com/office/spreadsheetml/2022/featurepropertybag" uri="{0417FA29-78FA-4A13-93AC-8FF0FAFDF519}">
          <xfpb:DXFComplement i="0"/>
        </ext>
      </extLst>
    </dxf>
    <dxf>
      <font>
        <strike val="0"/>
        <outline val="0"/>
        <shadow val="0"/>
        <u val="none"/>
        <vertAlign val="baseline"/>
        <sz val="9"/>
        <color theme="1" tint="0.14996795556505021"/>
      </font>
    </dxf>
    <dxf>
      <font>
        <b val="0"/>
        <i val="0"/>
        <strike val="0"/>
        <condense val="0"/>
        <extend val="0"/>
        <outline val="0"/>
        <shadow val="0"/>
        <u val="none"/>
        <vertAlign val="baseline"/>
        <sz val="9"/>
        <color theme="1" tint="0.14996795556505021"/>
        <name val="Aptos"/>
        <family val="2"/>
        <scheme val="none"/>
      </font>
      <numFmt numFmtId="19" formatCode="yyyy/mm/dd"/>
      <alignment horizontal="center" vertical="center" textRotation="0" wrapText="0" indent="0" justifyLastLine="0" shrinkToFit="0" readingOrder="0"/>
      <extLst>
        <ext xmlns:xfpb="http://schemas.microsoft.com/office/spreadsheetml/2022/featurepropertybag" uri="{0417FA29-78FA-4A13-93AC-8FF0FAFDF519}">
          <xfpb:DXFComplement i="0"/>
        </ext>
      </extLst>
    </dxf>
    <dxf>
      <font>
        <strike val="0"/>
        <outline val="0"/>
        <shadow val="0"/>
        <u val="none"/>
        <vertAlign val="baseline"/>
        <sz val="9"/>
        <color theme="1" tint="0.14996795556505021"/>
      </font>
      <numFmt numFmtId="168" formatCode="m/d/yyyy"/>
      <alignment horizontal="left" vertical="center" textRotation="0" indent="0" justifyLastLine="0" shrinkToFit="0" readingOrder="0"/>
    </dxf>
    <dxf>
      <border outline="0">
        <top style="thick">
          <color theme="0"/>
        </top>
      </border>
    </dxf>
    <dxf>
      <font>
        <strike val="0"/>
        <outline val="0"/>
        <shadow val="0"/>
        <u val="none"/>
        <vertAlign val="baseline"/>
        <sz val="9"/>
        <color theme="1" tint="0.14996795556505021"/>
        <name val="Aptos Narrow"/>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theme="1" tint="0.14996795556505021"/>
        <name val="Franklin Gothic Book"/>
        <family val="2"/>
        <scheme val="minor"/>
      </font>
      <alignment horizontal="left" vertical="center" textRotation="0" wrapText="1" indent="1" justifyLastLine="0" shrinkToFit="0" readingOrder="0"/>
    </dxf>
    <dxf>
      <font>
        <strike val="0"/>
        <outline val="0"/>
        <shadow val="0"/>
        <u val="none"/>
        <vertAlign val="baseline"/>
        <sz val="9"/>
        <color theme="1" tint="0.14996795556505021"/>
      </font>
    </dxf>
    <dxf>
      <font>
        <strike val="0"/>
        <outline val="0"/>
        <shadow val="0"/>
        <u val="none"/>
        <vertAlign val="baseline"/>
        <sz val="9"/>
        <color theme="1" tint="0.14996795556505021"/>
      </font>
      <alignment horizontal="general" vertical="center" textRotation="0" indent="0" justifyLastLine="0" shrinkToFit="0" readingOrder="0"/>
    </dxf>
    <dxf>
      <font>
        <b val="0"/>
        <i val="0"/>
        <strike val="0"/>
        <condense val="0"/>
        <extend val="0"/>
        <outline val="0"/>
        <shadow val="0"/>
        <u val="none"/>
        <vertAlign val="baseline"/>
        <sz val="9"/>
        <color theme="1" tint="0.14996795556505021"/>
        <name val="Aptos"/>
        <family val="2"/>
        <scheme val="none"/>
      </font>
      <numFmt numFmtId="166" formatCode="&quot;Done&quot;;&quot;&quot;;&quot;&quot;"/>
      <alignment horizontal="left" vertical="center" textRotation="0" wrapText="0" indent="0" justifyLastLine="0" shrinkToFit="0" readingOrder="0"/>
    </dxf>
    <dxf>
      <font>
        <strike val="0"/>
        <outline val="0"/>
        <shadow val="0"/>
        <u val="none"/>
        <vertAlign val="baseline"/>
        <sz val="9"/>
        <color theme="1" tint="0.14996795556505021"/>
      </font>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theme="1" tint="0.14996795556505021"/>
      </font>
    </dxf>
    <dxf>
      <border>
        <bottom style="thin">
          <color auto="1"/>
        </bottom>
        <vertical/>
      </border>
    </dxf>
    <dxf>
      <font>
        <color theme="3" tint="0.34998626667073579"/>
      </font>
      <fill>
        <patternFill patternType="none">
          <bgColor auto="1"/>
        </patternFill>
      </fill>
      <border diagonalUp="0" diagonalDown="0">
        <left/>
        <right/>
        <top/>
        <bottom style="thin">
          <color theme="6" tint="0.79998168889431442"/>
        </bottom>
        <vertical/>
        <horizontal style="thin">
          <color theme="6" tint="0.79998168889431442"/>
        </horizontal>
      </border>
    </dxf>
    <dxf>
      <fill>
        <patternFill patternType="solid">
          <fgColor theme="4" tint="0.79998168889431442"/>
          <bgColor theme="4" tint="0.79998168889431442"/>
        </patternFill>
      </fill>
    </dxf>
    <dxf>
      <border diagonalUp="0" diagonalDown="0">
        <left/>
        <right/>
        <top/>
        <bottom/>
        <vertical/>
        <horizontal/>
      </border>
    </dxf>
    <dxf>
      <font>
        <color theme="2" tint="0.79995117038483843"/>
      </font>
      <fill>
        <patternFill>
          <bgColor theme="7" tint="-0.24994659260841701"/>
        </patternFill>
      </fill>
      <border>
        <right style="thick">
          <color theme="0"/>
        </right>
        <top style="thick">
          <color theme="0"/>
        </top>
        <vertical style="thick">
          <color theme="0"/>
        </vertical>
      </border>
    </dxf>
    <dxf>
      <font>
        <b val="0"/>
        <i val="0"/>
        <color auto="1"/>
      </font>
      <fill>
        <patternFill patternType="none">
          <bgColor auto="1"/>
        </patternFill>
      </fill>
      <border>
        <vertical/>
        <horizontal/>
      </border>
    </dxf>
    <dxf>
      <fill>
        <patternFill patternType="solid">
          <fgColor auto="1"/>
          <bgColor theme="9" tint="0.79998168889431442"/>
        </patternFill>
      </fill>
    </dxf>
    <dxf>
      <border>
        <vertical/>
        <horizontal/>
      </border>
    </dxf>
    <dxf>
      <font>
        <color theme="2" tint="0.79995117038483843"/>
      </font>
      <fill>
        <patternFill>
          <bgColor theme="9" tint="-0.499984740745262"/>
        </patternFill>
      </fill>
      <border>
        <right style="thick">
          <color theme="0"/>
        </right>
        <top style="thick">
          <color theme="0"/>
        </top>
        <vertical style="thick">
          <color theme="0"/>
        </vertical>
      </border>
    </dxf>
    <dxf>
      <font>
        <b val="0"/>
        <i val="0"/>
        <color auto="1"/>
      </font>
      <fill>
        <patternFill patternType="none">
          <bgColor auto="1"/>
        </patternFill>
      </fill>
      <border>
        <vertical/>
        <horizontal/>
      </border>
    </dxf>
  </dxfs>
  <tableStyles count="3" defaultTableStyle="To Do List" defaultPivotStyle="PivotStyleLight18">
    <tableStyle name="Address Book" pivot="0" count="4" xr9:uid="{00000000-0011-0000-FFFF-FFFF00000000}">
      <tableStyleElement type="wholeTable" dxfId="134"/>
      <tableStyleElement type="headerRow" dxfId="133"/>
      <tableStyleElement type="totalRow" dxfId="132"/>
      <tableStyleElement type="secondRowStripe" dxfId="131"/>
    </tableStyle>
    <tableStyle name="Address Book 2" pivot="0" count="4" xr9:uid="{041EE71F-B48E-4B8A-ACBE-DBFCF19F1B89}">
      <tableStyleElement type="wholeTable" dxfId="130"/>
      <tableStyleElement type="headerRow" dxfId="129"/>
      <tableStyleElement type="totalRow" dxfId="128"/>
      <tableStyleElement type="secondRowStripe" dxfId="127"/>
    </tableStyle>
    <tableStyle name="To Do List" pivot="0" count="2" xr9:uid="{00000000-0011-0000-FFFF-FFFF01000000}">
      <tableStyleElement type="wholeTable" dxfId="126"/>
      <tableStyleElement type="headerRow" dxfId="125"/>
    </tableStyle>
  </tableStyles>
  <colors>
    <mruColors>
      <color rgb="FF1A4970"/>
      <color rgb="FF559CD7"/>
      <color rgb="FFF8CBAD"/>
      <color rgb="FF2F75B5"/>
      <color rgb="FF006100"/>
      <color rgb="FFC6EFCE"/>
      <color rgb="FFC15811"/>
      <color rgb="FFFFFFB9"/>
      <color rgb="FFF0EA00"/>
      <color rgb="FFDCE0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22/11/relationships/FeaturePropertyBag" Target="featurePropertyBag/featurePropertyBag.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accent2">
                    <a:lumMod val="75000"/>
                  </a:schemeClr>
                </a:solidFill>
                <a:latin typeface="Aptos Black" panose="020B0004020202020204" pitchFamily="34" charset="0"/>
                <a:ea typeface="+mn-ea"/>
                <a:cs typeface="+mn-cs"/>
              </a:defRPr>
            </a:pPr>
            <a:r>
              <a:rPr lang="en-ZA" sz="1000" b="1">
                <a:solidFill>
                  <a:schemeClr val="accent2">
                    <a:lumMod val="75000"/>
                  </a:schemeClr>
                </a:solidFill>
                <a:latin typeface="Aptos Black" panose="020B0004020202020204" pitchFamily="34" charset="0"/>
              </a:rPr>
              <a:t>Duration Estimate</a:t>
            </a: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accent2">
                  <a:lumMod val="75000"/>
                </a:schemeClr>
              </a:solidFill>
              <a:latin typeface="Aptos Black" panose="020B0004020202020204" pitchFamily="34" charset="0"/>
              <a:ea typeface="+mn-ea"/>
              <a:cs typeface="+mn-cs"/>
            </a:defRPr>
          </a:pPr>
          <a:endParaRPr lang="en-US"/>
        </a:p>
      </c:txPr>
    </c:title>
    <c:autoTitleDeleted val="0"/>
    <c:plotArea>
      <c:layout>
        <c:manualLayout>
          <c:layoutTarget val="inner"/>
          <c:xMode val="edge"/>
          <c:yMode val="edge"/>
          <c:x val="0.21884501614348045"/>
          <c:y val="0.22815367417540608"/>
          <c:w val="0.71737029900346494"/>
          <c:h val="0.58338501893687977"/>
        </c:manualLayout>
      </c:layout>
      <c:barChart>
        <c:barDir val="bar"/>
        <c:grouping val="clustered"/>
        <c:varyColors val="0"/>
        <c:ser>
          <c:idx val="0"/>
          <c:order val="0"/>
          <c:spPr>
            <a:solidFill>
              <a:schemeClr val="accent2">
                <a:lumMod val="75000"/>
              </a:schemeClr>
            </a:solidFill>
            <a:ln>
              <a:noFill/>
            </a:ln>
            <a:effectLst/>
          </c:spPr>
          <c:invertIfNegative val="0"/>
          <c:cat>
            <c:strRef>
              <c:f>'Assignment setup'!$L$5:$L$8</c:f>
              <c:strCache>
                <c:ptCount val="4"/>
                <c:pt idx="0">
                  <c:v>Hard</c:v>
                </c:pt>
                <c:pt idx="1">
                  <c:v>Medium</c:v>
                </c:pt>
                <c:pt idx="2">
                  <c:v>Easy</c:v>
                </c:pt>
                <c:pt idx="3">
                  <c:v>Total</c:v>
                </c:pt>
              </c:strCache>
            </c:strRef>
          </c:cat>
          <c:val>
            <c:numRef>
              <c:f>'Assignment setup'!$O$5:$O$8</c:f>
              <c:numCache>
                <c:formatCode>General</c:formatCode>
                <c:ptCount val="4"/>
                <c:pt idx="0">
                  <c:v>6</c:v>
                </c:pt>
                <c:pt idx="1">
                  <c:v>2</c:v>
                </c:pt>
                <c:pt idx="2">
                  <c:v>0.5</c:v>
                </c:pt>
                <c:pt idx="3">
                  <c:v>8.5</c:v>
                </c:pt>
              </c:numCache>
            </c:numRef>
          </c:val>
          <c:extLst>
            <c:ext xmlns:c16="http://schemas.microsoft.com/office/drawing/2014/chart" uri="{C3380CC4-5D6E-409C-BE32-E72D297353CC}">
              <c16:uniqueId val="{00000000-8322-43C2-96F3-8614CAA9697C}"/>
            </c:ext>
          </c:extLst>
        </c:ser>
        <c:dLbls>
          <c:showLegendKey val="0"/>
          <c:showVal val="0"/>
          <c:showCatName val="0"/>
          <c:showSerName val="0"/>
          <c:showPercent val="0"/>
          <c:showBubbleSize val="0"/>
        </c:dLbls>
        <c:gapWidth val="182"/>
        <c:axId val="1629766511"/>
        <c:axId val="1629765071"/>
      </c:barChart>
      <c:catAx>
        <c:axId val="1629766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629765071"/>
        <c:crosses val="autoZero"/>
        <c:auto val="1"/>
        <c:lblAlgn val="ctr"/>
        <c:lblOffset val="100"/>
        <c:noMultiLvlLbl val="0"/>
      </c:catAx>
      <c:valAx>
        <c:axId val="1629765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629766511"/>
        <c:crosses val="autoZero"/>
        <c:crossBetween val="between"/>
        <c:majorUnit val="2"/>
      </c:valAx>
      <c:spPr>
        <a:solidFill>
          <a:schemeClr val="accent2">
            <a:lumMod val="40000"/>
            <a:lumOff val="60000"/>
          </a:schemeClr>
        </a:solidFill>
        <a:ln>
          <a:solidFill>
            <a:schemeClr val="accent2">
              <a:lumMod val="60000"/>
              <a:lumOff val="40000"/>
            </a:schemeClr>
          </a:solidFill>
        </a:ln>
        <a:effectLst>
          <a:softEdge rad="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00" b="0" i="0" u="none" strike="noStrike" kern="1200" spc="0" baseline="0">
                <a:solidFill>
                  <a:schemeClr val="tx1">
                    <a:lumMod val="65000"/>
                    <a:lumOff val="35000"/>
                  </a:schemeClr>
                </a:solidFill>
                <a:latin typeface="Aptos Black" panose="020B0004020202020204" pitchFamily="34" charset="0"/>
                <a:ea typeface="+mn-ea"/>
                <a:cs typeface="+mn-cs"/>
              </a:defRPr>
            </a:pPr>
            <a:r>
              <a:rPr lang="en-US" sz="900">
                <a:latin typeface="Aptos Black" panose="020B0004020202020204" pitchFamily="34" charset="0"/>
              </a:rPr>
              <a:t>Counts</a:t>
            </a:r>
            <a:r>
              <a:rPr lang="en-US" sz="900" baseline="0">
                <a:latin typeface="Aptos Black" panose="020B0004020202020204" pitchFamily="34" charset="0"/>
              </a:rPr>
              <a:t> by status</a:t>
            </a:r>
          </a:p>
        </c:rich>
      </c:tx>
      <c:overlay val="0"/>
      <c:spPr>
        <a:noFill/>
        <a:ln>
          <a:noFill/>
        </a:ln>
        <a:effectLst/>
      </c:spPr>
      <c:txPr>
        <a:bodyPr rot="0" spcFirstLastPara="1" vertOverflow="ellipsis" vert="horz" wrap="square" anchor="ctr" anchorCtr="1"/>
        <a:lstStyle/>
        <a:p>
          <a:pPr>
            <a:defRPr sz="900" b="0" i="0" u="none" strike="noStrike" kern="1200" spc="0" baseline="0">
              <a:solidFill>
                <a:schemeClr val="tx1">
                  <a:lumMod val="65000"/>
                  <a:lumOff val="35000"/>
                </a:schemeClr>
              </a:solidFill>
              <a:latin typeface="Aptos Black" panose="020B0004020202020204" pitchFamily="34" charset="0"/>
              <a:ea typeface="+mn-ea"/>
              <a:cs typeface="+mn-cs"/>
            </a:defRPr>
          </a:pPr>
          <a:endParaRPr lang="en-US"/>
        </a:p>
      </c:txPr>
    </c:title>
    <c:autoTitleDeleted val="0"/>
    <c:plotArea>
      <c:layout/>
      <c:barChart>
        <c:barDir val="col"/>
        <c:grouping val="clustered"/>
        <c:varyColors val="0"/>
        <c:ser>
          <c:idx val="0"/>
          <c:order val="0"/>
          <c:tx>
            <c:strRef>
              <c:f>'Assignment setup'!$U$4</c:f>
              <c:strCache>
                <c:ptCount val="1"/>
                <c:pt idx="0">
                  <c:v>Count</c:v>
                </c:pt>
              </c:strCache>
            </c:strRef>
          </c:tx>
          <c:spPr>
            <a:solidFill>
              <a:srgbClr val="F0EA00"/>
            </a:solidFill>
            <a:ln>
              <a:noFill/>
            </a:ln>
            <a:effectLst/>
          </c:spPr>
          <c:invertIfNegative val="0"/>
          <c:cat>
            <c:strRef>
              <c:f>'Assignment setup'!$T$5:$T$8</c:f>
              <c:strCache>
                <c:ptCount val="4"/>
                <c:pt idx="0">
                  <c:v>Not Started</c:v>
                </c:pt>
                <c:pt idx="1">
                  <c:v>In progress</c:v>
                </c:pt>
                <c:pt idx="2">
                  <c:v>Completed</c:v>
                </c:pt>
                <c:pt idx="3">
                  <c:v>Delayed</c:v>
                </c:pt>
              </c:strCache>
            </c:strRef>
          </c:cat>
          <c:val>
            <c:numRef>
              <c:f>'Assignment setup'!$U$5:$U$8</c:f>
              <c:numCache>
                <c:formatCode>General</c:formatCode>
                <c:ptCount val="4"/>
                <c:pt idx="0">
                  <c:v>1</c:v>
                </c:pt>
                <c:pt idx="1">
                  <c:v>2</c:v>
                </c:pt>
                <c:pt idx="2">
                  <c:v>2</c:v>
                </c:pt>
                <c:pt idx="3">
                  <c:v>1</c:v>
                </c:pt>
              </c:numCache>
            </c:numRef>
          </c:val>
          <c:extLst>
            <c:ext xmlns:c16="http://schemas.microsoft.com/office/drawing/2014/chart" uri="{C3380CC4-5D6E-409C-BE32-E72D297353CC}">
              <c16:uniqueId val="{00000000-9F73-44A8-83C5-012490A1BA3D}"/>
            </c:ext>
          </c:extLst>
        </c:ser>
        <c:dLbls>
          <c:showLegendKey val="0"/>
          <c:showVal val="0"/>
          <c:showCatName val="0"/>
          <c:showSerName val="0"/>
          <c:showPercent val="0"/>
          <c:showBubbleSize val="0"/>
        </c:dLbls>
        <c:gapWidth val="219"/>
        <c:overlap val="-27"/>
        <c:axId val="450203216"/>
        <c:axId val="450194096"/>
      </c:barChart>
      <c:catAx>
        <c:axId val="450203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1"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450194096"/>
        <c:crosses val="autoZero"/>
        <c:auto val="1"/>
        <c:lblAlgn val="ctr"/>
        <c:lblOffset val="100"/>
        <c:noMultiLvlLbl val="0"/>
      </c:catAx>
      <c:valAx>
        <c:axId val="450194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450203216"/>
        <c:crosses val="autoZero"/>
        <c:crossBetween val="between"/>
        <c:majorUnit val="1"/>
        <c:minorUnit val="1"/>
      </c:valAx>
      <c:spPr>
        <a:noFill/>
        <a:ln>
          <a:noFill/>
        </a:ln>
        <a:effectLst/>
      </c:spPr>
    </c:plotArea>
    <c:plotVisOnly val="1"/>
    <c:dispBlanksAs val="gap"/>
    <c:showDLblsOverMax val="0"/>
  </c:chart>
  <c:spPr>
    <a:solidFill>
      <a:srgbClr val="FFFFB9"/>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ZA" sz="900" b="0" i="0" u="none" strike="noStrike" kern="1200" spc="0" baseline="0">
                <a:solidFill>
                  <a:schemeClr val="accent1">
                    <a:lumMod val="75000"/>
                  </a:schemeClr>
                </a:solidFill>
                <a:latin typeface="Aptos Black" panose="020B0004020202020204" pitchFamily="34" charset="0"/>
                <a:ea typeface="+mn-ea"/>
                <a:cs typeface="+mn-cs"/>
              </a:defRPr>
            </a:pPr>
            <a:r>
              <a:rPr lang="en-ZA" sz="900" b="0" i="0" u="none" strike="noStrike" kern="1200" spc="0" baseline="0">
                <a:solidFill>
                  <a:schemeClr val="accent1">
                    <a:lumMod val="75000"/>
                  </a:schemeClr>
                </a:solidFill>
                <a:latin typeface="Aptos Black" panose="020B0004020202020204" pitchFamily="34" charset="0"/>
                <a:ea typeface="+mn-ea"/>
                <a:cs typeface="+mn-cs"/>
              </a:rPr>
              <a:t>Tasks Status by Project</a:t>
            </a:r>
          </a:p>
        </c:rich>
      </c:tx>
      <c:overlay val="0"/>
      <c:spPr>
        <a:noFill/>
        <a:ln>
          <a:noFill/>
        </a:ln>
        <a:effectLst/>
      </c:spPr>
      <c:txPr>
        <a:bodyPr rot="0" spcFirstLastPara="1" vertOverflow="ellipsis" vert="horz" wrap="square" anchor="ctr" anchorCtr="1"/>
        <a:lstStyle/>
        <a:p>
          <a:pPr algn="ctr" rtl="0">
            <a:defRPr lang="en-ZA" sz="900" b="0" i="0" u="none" strike="noStrike" kern="1200" spc="0" baseline="0">
              <a:solidFill>
                <a:schemeClr val="accent1">
                  <a:lumMod val="75000"/>
                </a:schemeClr>
              </a:solidFill>
              <a:latin typeface="Aptos Black" panose="020B0004020202020204" pitchFamily="34" charset="0"/>
              <a:ea typeface="+mn-ea"/>
              <a:cs typeface="+mn-cs"/>
            </a:defRPr>
          </a:pPr>
          <a:endParaRPr lang="en-US"/>
        </a:p>
      </c:txPr>
    </c:title>
    <c:autoTitleDeleted val="0"/>
    <c:plotArea>
      <c:layout/>
      <c:barChart>
        <c:barDir val="col"/>
        <c:grouping val="clustered"/>
        <c:varyColors val="0"/>
        <c:ser>
          <c:idx val="1"/>
          <c:order val="1"/>
          <c:tx>
            <c:strRef>
              <c:f>'Assignment setup'!$G$4</c:f>
              <c:strCache>
                <c:ptCount val="1"/>
                <c:pt idx="0">
                  <c:v>Not Started</c:v>
                </c:pt>
              </c:strCache>
            </c:strRef>
          </c:tx>
          <c:spPr>
            <a:solidFill>
              <a:schemeClr val="accent2"/>
            </a:solidFill>
            <a:ln>
              <a:noFill/>
            </a:ln>
            <a:effectLst/>
          </c:spPr>
          <c:invertIfNegative val="0"/>
          <c:cat>
            <c:strRef>
              <c:f>'Assignment setup'!$E$5:$E$10</c:f>
              <c:strCache>
                <c:ptCount val="6"/>
                <c:pt idx="0">
                  <c:v>Proj1</c:v>
                </c:pt>
                <c:pt idx="1">
                  <c:v>Proj2</c:v>
                </c:pt>
                <c:pt idx="2">
                  <c:v>Proj3</c:v>
                </c:pt>
                <c:pt idx="3">
                  <c:v>Proj4</c:v>
                </c:pt>
                <c:pt idx="4">
                  <c:v>Proj5</c:v>
                </c:pt>
                <c:pt idx="5">
                  <c:v>Proj6</c:v>
                </c:pt>
              </c:strCache>
            </c:strRef>
          </c:cat>
          <c:val>
            <c:numRef>
              <c:f>'Assignment setup'!$G$5:$G$10</c:f>
              <c:numCache>
                <c:formatCode>General</c:formatCode>
                <c:ptCount val="6"/>
                <c:pt idx="0">
                  <c:v>0</c:v>
                </c:pt>
                <c:pt idx="1">
                  <c:v>1</c:v>
                </c:pt>
                <c:pt idx="2">
                  <c:v>0</c:v>
                </c:pt>
                <c:pt idx="3">
                  <c:v>0</c:v>
                </c:pt>
                <c:pt idx="4">
                  <c:v>0</c:v>
                </c:pt>
                <c:pt idx="5">
                  <c:v>0</c:v>
                </c:pt>
              </c:numCache>
            </c:numRef>
          </c:val>
          <c:extLst>
            <c:ext xmlns:c16="http://schemas.microsoft.com/office/drawing/2014/chart" uri="{C3380CC4-5D6E-409C-BE32-E72D297353CC}">
              <c16:uniqueId val="{00000001-A735-4179-B1D5-F68027C90706}"/>
            </c:ext>
          </c:extLst>
        </c:ser>
        <c:ser>
          <c:idx val="3"/>
          <c:order val="3"/>
          <c:tx>
            <c:strRef>
              <c:f>'Assignment setup'!$I$4</c:f>
              <c:strCache>
                <c:ptCount val="1"/>
                <c:pt idx="0">
                  <c:v>In Progress</c:v>
                </c:pt>
              </c:strCache>
            </c:strRef>
          </c:tx>
          <c:spPr>
            <a:solidFill>
              <a:schemeClr val="accent4"/>
            </a:solidFill>
            <a:ln>
              <a:noFill/>
            </a:ln>
            <a:effectLst/>
          </c:spPr>
          <c:invertIfNegative val="0"/>
          <c:cat>
            <c:strRef>
              <c:f>'Assignment setup'!$E$5:$E$10</c:f>
              <c:strCache>
                <c:ptCount val="6"/>
                <c:pt idx="0">
                  <c:v>Proj1</c:v>
                </c:pt>
                <c:pt idx="1">
                  <c:v>Proj2</c:v>
                </c:pt>
                <c:pt idx="2">
                  <c:v>Proj3</c:v>
                </c:pt>
                <c:pt idx="3">
                  <c:v>Proj4</c:v>
                </c:pt>
                <c:pt idx="4">
                  <c:v>Proj5</c:v>
                </c:pt>
                <c:pt idx="5">
                  <c:v>Proj6</c:v>
                </c:pt>
              </c:strCache>
            </c:strRef>
          </c:cat>
          <c:val>
            <c:numRef>
              <c:f>'Assignment setup'!$I$5:$I$10</c:f>
              <c:numCache>
                <c:formatCode>General</c:formatCode>
                <c:ptCount val="6"/>
                <c:pt idx="0">
                  <c:v>1</c:v>
                </c:pt>
                <c:pt idx="1">
                  <c:v>1</c:v>
                </c:pt>
                <c:pt idx="2">
                  <c:v>0</c:v>
                </c:pt>
                <c:pt idx="3">
                  <c:v>0</c:v>
                </c:pt>
                <c:pt idx="4">
                  <c:v>0</c:v>
                </c:pt>
                <c:pt idx="5">
                  <c:v>0</c:v>
                </c:pt>
              </c:numCache>
            </c:numRef>
          </c:val>
          <c:extLst>
            <c:ext xmlns:c16="http://schemas.microsoft.com/office/drawing/2014/chart" uri="{C3380CC4-5D6E-409C-BE32-E72D297353CC}">
              <c16:uniqueId val="{00000003-A735-4179-B1D5-F68027C90706}"/>
            </c:ext>
          </c:extLst>
        </c:ser>
        <c:ser>
          <c:idx val="4"/>
          <c:order val="4"/>
          <c:tx>
            <c:strRef>
              <c:f>'Assignment setup'!$J$4</c:f>
              <c:strCache>
                <c:ptCount val="1"/>
                <c:pt idx="0">
                  <c:v>Delayed</c:v>
                </c:pt>
              </c:strCache>
            </c:strRef>
          </c:tx>
          <c:spPr>
            <a:solidFill>
              <a:schemeClr val="accent5"/>
            </a:solidFill>
            <a:ln>
              <a:noFill/>
            </a:ln>
            <a:effectLst/>
          </c:spPr>
          <c:invertIfNegative val="0"/>
          <c:cat>
            <c:strRef>
              <c:f>'Assignment setup'!$E$5:$E$10</c:f>
              <c:strCache>
                <c:ptCount val="6"/>
                <c:pt idx="0">
                  <c:v>Proj1</c:v>
                </c:pt>
                <c:pt idx="1">
                  <c:v>Proj2</c:v>
                </c:pt>
                <c:pt idx="2">
                  <c:v>Proj3</c:v>
                </c:pt>
                <c:pt idx="3">
                  <c:v>Proj4</c:v>
                </c:pt>
                <c:pt idx="4">
                  <c:v>Proj5</c:v>
                </c:pt>
                <c:pt idx="5">
                  <c:v>Proj6</c:v>
                </c:pt>
              </c:strCache>
            </c:strRef>
          </c:cat>
          <c:val>
            <c:numRef>
              <c:f>'Assignment setup'!$J$5:$J$10</c:f>
              <c:numCache>
                <c:formatCode>General</c:formatCode>
                <c:ptCount val="6"/>
                <c:pt idx="0">
                  <c:v>0</c:v>
                </c:pt>
                <c:pt idx="1">
                  <c:v>0</c:v>
                </c:pt>
                <c:pt idx="2">
                  <c:v>1</c:v>
                </c:pt>
                <c:pt idx="3">
                  <c:v>0</c:v>
                </c:pt>
                <c:pt idx="4">
                  <c:v>0</c:v>
                </c:pt>
                <c:pt idx="5">
                  <c:v>0</c:v>
                </c:pt>
              </c:numCache>
            </c:numRef>
          </c:val>
          <c:extLst>
            <c:ext xmlns:c16="http://schemas.microsoft.com/office/drawing/2014/chart" uri="{C3380CC4-5D6E-409C-BE32-E72D297353CC}">
              <c16:uniqueId val="{00000004-A735-4179-B1D5-F68027C90706}"/>
            </c:ext>
          </c:extLst>
        </c:ser>
        <c:dLbls>
          <c:showLegendKey val="0"/>
          <c:showVal val="0"/>
          <c:showCatName val="0"/>
          <c:showSerName val="0"/>
          <c:showPercent val="0"/>
          <c:showBubbleSize val="0"/>
        </c:dLbls>
        <c:gapWidth val="219"/>
        <c:overlap val="-27"/>
        <c:axId val="396597952"/>
        <c:axId val="396606112"/>
        <c:extLst>
          <c:ext xmlns:c15="http://schemas.microsoft.com/office/drawing/2012/chart" uri="{02D57815-91ED-43cb-92C2-25804820EDAC}">
            <c15:filteredBarSeries>
              <c15:ser>
                <c:idx val="0"/>
                <c:order val="0"/>
                <c:tx>
                  <c:strRef>
                    <c:extLst>
                      <c:ext uri="{02D57815-91ED-43cb-92C2-25804820EDAC}">
                        <c15:formulaRef>
                          <c15:sqref>'Assignment setup'!$F$4</c15:sqref>
                        </c15:formulaRef>
                      </c:ext>
                    </c:extLst>
                    <c:strCache>
                      <c:ptCount val="1"/>
                      <c:pt idx="0">
                        <c:v>Completed Tasks</c:v>
                      </c:pt>
                    </c:strCache>
                  </c:strRef>
                </c:tx>
                <c:spPr>
                  <a:solidFill>
                    <a:schemeClr val="accent1"/>
                  </a:solidFill>
                  <a:ln>
                    <a:noFill/>
                  </a:ln>
                  <a:effectLst/>
                </c:spPr>
                <c:invertIfNegative val="0"/>
                <c:cat>
                  <c:strRef>
                    <c:extLst>
                      <c:ext uri="{02D57815-91ED-43cb-92C2-25804820EDAC}">
                        <c15:formulaRef>
                          <c15:sqref>'Assignment setup'!$E$5:$E$10</c15:sqref>
                        </c15:formulaRef>
                      </c:ext>
                    </c:extLst>
                    <c:strCache>
                      <c:ptCount val="6"/>
                      <c:pt idx="0">
                        <c:v>Proj1</c:v>
                      </c:pt>
                      <c:pt idx="1">
                        <c:v>Proj2</c:v>
                      </c:pt>
                      <c:pt idx="2">
                        <c:v>Proj3</c:v>
                      </c:pt>
                      <c:pt idx="3">
                        <c:v>Proj4</c:v>
                      </c:pt>
                      <c:pt idx="4">
                        <c:v>Proj5</c:v>
                      </c:pt>
                      <c:pt idx="5">
                        <c:v>Proj6</c:v>
                      </c:pt>
                    </c:strCache>
                  </c:strRef>
                </c:cat>
                <c:val>
                  <c:numRef>
                    <c:extLst>
                      <c:ext uri="{02D57815-91ED-43cb-92C2-25804820EDAC}">
                        <c15:formulaRef>
                          <c15:sqref>'Assignment setup'!$F$5:$F$10</c15:sqref>
                        </c15:formulaRef>
                      </c:ext>
                    </c:extLst>
                    <c:numCache>
                      <c:formatCode>General</c:formatCode>
                      <c:ptCount val="6"/>
                      <c:pt idx="0">
                        <c:v>1</c:v>
                      </c:pt>
                      <c:pt idx="1">
                        <c:v>0</c:v>
                      </c:pt>
                      <c:pt idx="2">
                        <c:v>1</c:v>
                      </c:pt>
                      <c:pt idx="3">
                        <c:v>0</c:v>
                      </c:pt>
                      <c:pt idx="4">
                        <c:v>0</c:v>
                      </c:pt>
                      <c:pt idx="5">
                        <c:v>0</c:v>
                      </c:pt>
                    </c:numCache>
                  </c:numRef>
                </c:val>
                <c:extLst>
                  <c:ext xmlns:c16="http://schemas.microsoft.com/office/drawing/2014/chart" uri="{C3380CC4-5D6E-409C-BE32-E72D297353CC}">
                    <c16:uniqueId val="{00000000-A735-4179-B1D5-F68027C90706}"/>
                  </c:ext>
                </c:extLst>
              </c15:ser>
            </c15:filteredBarSeries>
            <c15:filteredBarSeries>
              <c15:ser>
                <c:idx val="2"/>
                <c:order val="2"/>
                <c:tx>
                  <c:strRef>
                    <c:extLst>
                      <c:ext xmlns:c15="http://schemas.microsoft.com/office/drawing/2012/chart" uri="{02D57815-91ED-43cb-92C2-25804820EDAC}">
                        <c15:formulaRef>
                          <c15:sqref>'Assignment setup'!$H$4</c15:sqref>
                        </c15:formulaRef>
                      </c:ext>
                    </c:extLst>
                    <c:strCache>
                      <c:ptCount val="1"/>
                      <c:pt idx="0">
                        <c:v>Not Done Tasks</c:v>
                      </c:pt>
                    </c:strCache>
                  </c:strRef>
                </c:tx>
                <c:spPr>
                  <a:solidFill>
                    <a:schemeClr val="accent3"/>
                  </a:solidFill>
                  <a:ln>
                    <a:noFill/>
                  </a:ln>
                  <a:effectLst/>
                </c:spPr>
                <c:invertIfNegative val="0"/>
                <c:cat>
                  <c:strRef>
                    <c:extLst>
                      <c:ext xmlns:c15="http://schemas.microsoft.com/office/drawing/2012/chart" uri="{02D57815-91ED-43cb-92C2-25804820EDAC}">
                        <c15:formulaRef>
                          <c15:sqref>'Assignment setup'!$E$5:$E$10</c15:sqref>
                        </c15:formulaRef>
                      </c:ext>
                    </c:extLst>
                    <c:strCache>
                      <c:ptCount val="6"/>
                      <c:pt idx="0">
                        <c:v>Proj1</c:v>
                      </c:pt>
                      <c:pt idx="1">
                        <c:v>Proj2</c:v>
                      </c:pt>
                      <c:pt idx="2">
                        <c:v>Proj3</c:v>
                      </c:pt>
                      <c:pt idx="3">
                        <c:v>Proj4</c:v>
                      </c:pt>
                      <c:pt idx="4">
                        <c:v>Proj5</c:v>
                      </c:pt>
                      <c:pt idx="5">
                        <c:v>Proj6</c:v>
                      </c:pt>
                    </c:strCache>
                  </c:strRef>
                </c:cat>
                <c:val>
                  <c:numRef>
                    <c:extLst>
                      <c:ext xmlns:c15="http://schemas.microsoft.com/office/drawing/2012/chart" uri="{02D57815-91ED-43cb-92C2-25804820EDAC}">
                        <c15:formulaRef>
                          <c15:sqref>'Assignment setup'!$H$5:$H$10</c15:sqref>
                        </c15:formulaRef>
                      </c:ext>
                    </c:extLst>
                    <c:numCache>
                      <c:formatCode>General</c:formatCode>
                      <c:ptCount val="6"/>
                      <c:pt idx="0">
                        <c:v>1</c:v>
                      </c:pt>
                      <c:pt idx="1">
                        <c:v>2</c:v>
                      </c:pt>
                      <c:pt idx="2">
                        <c:v>1</c:v>
                      </c:pt>
                      <c:pt idx="3">
                        <c:v>0</c:v>
                      </c:pt>
                      <c:pt idx="4">
                        <c:v>0</c:v>
                      </c:pt>
                      <c:pt idx="5">
                        <c:v>0</c:v>
                      </c:pt>
                    </c:numCache>
                  </c:numRef>
                </c:val>
                <c:extLst>
                  <c:ext xmlns:c16="http://schemas.microsoft.com/office/drawing/2014/chart" uri="{C3380CC4-5D6E-409C-BE32-E72D297353CC}">
                    <c16:uniqueId val="{00000002-A735-4179-B1D5-F68027C90706}"/>
                  </c:ext>
                </c:extLst>
              </c15:ser>
            </c15:filteredBarSeries>
          </c:ext>
        </c:extLst>
      </c:barChart>
      <c:catAx>
        <c:axId val="39659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rgbClr val="002060"/>
                </a:solidFill>
                <a:latin typeface="Aptos" panose="020B0004020202020204" pitchFamily="34" charset="0"/>
                <a:ea typeface="+mn-ea"/>
                <a:cs typeface="+mn-cs"/>
              </a:defRPr>
            </a:pPr>
            <a:endParaRPr lang="en-US"/>
          </a:p>
        </c:txPr>
        <c:crossAx val="396606112"/>
        <c:crosses val="autoZero"/>
        <c:auto val="1"/>
        <c:lblAlgn val="ctr"/>
        <c:lblOffset val="100"/>
        <c:noMultiLvlLbl val="0"/>
      </c:catAx>
      <c:valAx>
        <c:axId val="396606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rgbClr val="002060"/>
                </a:solidFill>
                <a:latin typeface="+mn-lt"/>
                <a:ea typeface="+mn-ea"/>
                <a:cs typeface="+mn-cs"/>
              </a:defRPr>
            </a:pPr>
            <a:endParaRPr lang="en-US"/>
          </a:p>
        </c:txPr>
        <c:crossAx val="396597952"/>
        <c:crosses val="autoZero"/>
        <c:crossBetween val="between"/>
        <c:majorUnit val="1"/>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600" b="1" i="0" u="none" strike="noStrike" kern="1200" baseline="0">
              <a:solidFill>
                <a:schemeClr val="tx1">
                  <a:lumMod val="65000"/>
                  <a:lumOff val="35000"/>
                </a:schemeClr>
              </a:solidFill>
              <a:latin typeface="Aptos" panose="020B0004020202020204" pitchFamily="34" charset="0"/>
              <a:ea typeface="+mn-ea"/>
              <a:cs typeface="+mn-cs"/>
            </a:defRPr>
          </a:pPr>
          <a:endParaRPr lang="en-US"/>
        </a:p>
      </c:txPr>
    </c:legend>
    <c:plotVisOnly val="1"/>
    <c:dispBlanksAs val="gap"/>
    <c:showDLblsOverMax val="0"/>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Aptos Black" panose="020B0004020202020204" pitchFamily="34" charset="0"/>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'Assignment setup'!$B$5:$B$8</c:f>
              <c:strCache>
                <c:ptCount val="4"/>
                <c:pt idx="0">
                  <c:v>Do Now</c:v>
                </c:pt>
                <c:pt idx="1">
                  <c:v>Schedule</c:v>
                </c:pt>
                <c:pt idx="2">
                  <c:v>Delegate</c:v>
                </c:pt>
                <c:pt idx="3">
                  <c:v>Don't do</c:v>
                </c:pt>
              </c:strCache>
            </c:strRef>
          </c:cat>
          <c:val>
            <c:numRef>
              <c:f>'Assignment setup'!$C$5:$C$8</c:f>
              <c:numCache>
                <c:formatCode>General</c:formatCode>
                <c:ptCount val="4"/>
                <c:pt idx="0">
                  <c:v>1</c:v>
                </c:pt>
                <c:pt idx="1">
                  <c:v>1</c:v>
                </c:pt>
                <c:pt idx="2">
                  <c:v>1</c:v>
                </c:pt>
                <c:pt idx="3">
                  <c:v>0</c:v>
                </c:pt>
              </c:numCache>
            </c:numRef>
          </c:val>
          <c:extLst>
            <c:ext xmlns:c16="http://schemas.microsoft.com/office/drawing/2014/chart" uri="{C3380CC4-5D6E-409C-BE32-E72D297353CC}">
              <c16:uniqueId val="{00000000-53B7-40CB-A0B6-132129B11C3E}"/>
            </c:ext>
          </c:extLst>
        </c:ser>
        <c:dLbls>
          <c:showLegendKey val="0"/>
          <c:showVal val="0"/>
          <c:showCatName val="0"/>
          <c:showSerName val="0"/>
          <c:showPercent val="0"/>
          <c:showBubbleSize val="0"/>
        </c:dLbls>
        <c:gapWidth val="182"/>
        <c:axId val="390128864"/>
        <c:axId val="390129824"/>
      </c:barChart>
      <c:catAx>
        <c:axId val="390128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rgbClr val="006100"/>
                </a:solidFill>
                <a:latin typeface="Aptos" panose="020B0004020202020204" pitchFamily="34" charset="0"/>
                <a:ea typeface="+mn-ea"/>
                <a:cs typeface="+mn-cs"/>
              </a:defRPr>
            </a:pPr>
            <a:endParaRPr lang="en-US"/>
          </a:p>
        </c:txPr>
        <c:crossAx val="390129824"/>
        <c:crosses val="autoZero"/>
        <c:auto val="1"/>
        <c:lblAlgn val="ctr"/>
        <c:lblOffset val="100"/>
        <c:noMultiLvlLbl val="0"/>
      </c:catAx>
      <c:valAx>
        <c:axId val="3901298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rgbClr val="006100"/>
                </a:solidFill>
                <a:latin typeface="Aptos" panose="020B0004020202020204" pitchFamily="34" charset="0"/>
                <a:ea typeface="+mn-ea"/>
                <a:cs typeface="+mn-cs"/>
              </a:defRPr>
            </a:pPr>
            <a:endParaRPr lang="en-US"/>
          </a:p>
        </c:txPr>
        <c:crossAx val="390128864"/>
        <c:crosses val="autoZero"/>
        <c:crossBetween val="between"/>
        <c:majorUnit val="1"/>
        <c:minorUnit val="1"/>
      </c:valAx>
      <c:spPr>
        <a:noFill/>
        <a:ln>
          <a:noFill/>
        </a:ln>
        <a:effectLst/>
      </c:spPr>
    </c:plotArea>
    <c:plotVisOnly val="1"/>
    <c:dispBlanksAs val="gap"/>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76200</xdr:colOff>
      <xdr:row>0</xdr:row>
      <xdr:rowOff>34635</xdr:rowOff>
    </xdr:from>
    <xdr:to>
      <xdr:col>11</xdr:col>
      <xdr:colOff>3255817</xdr:colOff>
      <xdr:row>8</xdr:row>
      <xdr:rowOff>180108</xdr:rowOff>
    </xdr:to>
    <xdr:sp macro="" textlink="">
      <xdr:nvSpPr>
        <xdr:cNvPr id="12" name="Rectangle: Rounded Corners 11">
          <a:extLst>
            <a:ext uri="{FF2B5EF4-FFF2-40B4-BE49-F238E27FC236}">
              <a16:creationId xmlns:a16="http://schemas.microsoft.com/office/drawing/2014/main" id="{7B6E8BDF-8F3E-2C4F-6E6F-706B225FD0A1}"/>
            </a:ext>
          </a:extLst>
        </xdr:cNvPr>
        <xdr:cNvSpPr/>
      </xdr:nvSpPr>
      <xdr:spPr>
        <a:xfrm>
          <a:off x="2133600" y="34635"/>
          <a:ext cx="9822872" cy="1835728"/>
        </a:xfrm>
        <a:prstGeom prst="roundRect">
          <a:avLst>
            <a:gd name="adj" fmla="val 15912"/>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ZA" sz="1100" kern="1200"/>
        </a:p>
      </xdr:txBody>
    </xdr:sp>
    <xdr:clientData/>
  </xdr:twoCellAnchor>
  <xdr:twoCellAnchor>
    <xdr:from>
      <xdr:col>8</xdr:col>
      <xdr:colOff>955963</xdr:colOff>
      <xdr:row>1</xdr:row>
      <xdr:rowOff>69272</xdr:rowOff>
    </xdr:from>
    <xdr:to>
      <xdr:col>11</xdr:col>
      <xdr:colOff>519546</xdr:colOff>
      <xdr:row>7</xdr:row>
      <xdr:rowOff>152399</xdr:rowOff>
    </xdr:to>
    <xdr:graphicFrame macro="">
      <xdr:nvGraphicFramePr>
        <xdr:cNvPr id="11" name="Chart 10">
          <a:extLst>
            <a:ext uri="{FF2B5EF4-FFF2-40B4-BE49-F238E27FC236}">
              <a16:creationId xmlns:a16="http://schemas.microsoft.com/office/drawing/2014/main" id="{88A37AAF-76C6-4F61-B86A-EC26245556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180109</xdr:colOff>
      <xdr:row>1</xdr:row>
      <xdr:rowOff>76199</xdr:rowOff>
    </xdr:from>
    <xdr:to>
      <xdr:col>3</xdr:col>
      <xdr:colOff>2313709</xdr:colOff>
      <xdr:row>7</xdr:row>
      <xdr:rowOff>129108</xdr:rowOff>
    </xdr:to>
    <xdr:graphicFrame macro="">
      <xdr:nvGraphicFramePr>
        <xdr:cNvPr id="2" name="Chart 1">
          <a:extLst>
            <a:ext uri="{FF2B5EF4-FFF2-40B4-BE49-F238E27FC236}">
              <a16:creationId xmlns:a16="http://schemas.microsoft.com/office/drawing/2014/main" id="{B603A296-2D9F-4710-B692-33BBF48B4A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2380383</xdr:colOff>
      <xdr:row>1</xdr:row>
      <xdr:rowOff>93864</xdr:rowOff>
    </xdr:from>
    <xdr:to>
      <xdr:col>8</xdr:col>
      <xdr:colOff>809625</xdr:colOff>
      <xdr:row>7</xdr:row>
      <xdr:rowOff>135343</xdr:rowOff>
    </xdr:to>
    <xdr:graphicFrame macro="">
      <xdr:nvGraphicFramePr>
        <xdr:cNvPr id="3" name="Chart 2">
          <a:extLst>
            <a:ext uri="{FF2B5EF4-FFF2-40B4-BE49-F238E27FC236}">
              <a16:creationId xmlns:a16="http://schemas.microsoft.com/office/drawing/2014/main" id="{D61B2F23-107F-46E5-ACD4-9644C41B7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594359</xdr:colOff>
      <xdr:row>1</xdr:row>
      <xdr:rowOff>53683</xdr:rowOff>
    </xdr:from>
    <xdr:to>
      <xdr:col>11</xdr:col>
      <xdr:colOff>3142739</xdr:colOff>
      <xdr:row>7</xdr:row>
      <xdr:rowOff>142876</xdr:rowOff>
    </xdr:to>
    <xdr:graphicFrame macro="">
      <xdr:nvGraphicFramePr>
        <xdr:cNvPr id="4" name="Chart 3">
          <a:extLst>
            <a:ext uri="{FF2B5EF4-FFF2-40B4-BE49-F238E27FC236}">
              <a16:creationId xmlns:a16="http://schemas.microsoft.com/office/drawing/2014/main" id="{299F683C-DCE3-414D-A48C-C304FB1118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0.68593</cdr:x>
      <cdr:y>0.23189</cdr:y>
    </cdr:from>
    <cdr:to>
      <cdr:x>0.68944</cdr:x>
      <cdr:y>0.82041</cdr:y>
    </cdr:to>
    <cdr:cxnSp macro="">
      <cdr:nvCxnSpPr>
        <cdr:cNvPr id="3" name="Straight Connector 2">
          <a:extLst xmlns:a="http://schemas.openxmlformats.org/drawingml/2006/main">
            <a:ext uri="{FF2B5EF4-FFF2-40B4-BE49-F238E27FC236}">
              <a16:creationId xmlns:a16="http://schemas.microsoft.com/office/drawing/2014/main" id="{CEC731C3-C389-A1F5-4169-9CC3384A487B}"/>
            </a:ext>
          </a:extLst>
        </cdr:cNvPr>
        <cdr:cNvCxnSpPr/>
      </cdr:nvCxnSpPr>
      <cdr:spPr>
        <a:xfrm xmlns:a="http://schemas.openxmlformats.org/drawingml/2006/main" flipH="1" flipV="1">
          <a:off x="1693719" y="330951"/>
          <a:ext cx="8659" cy="839932"/>
        </a:xfrm>
        <a:prstGeom xmlns:a="http://schemas.openxmlformats.org/drawingml/2006/main" prst="line">
          <a:avLst/>
        </a:prstGeom>
        <a:ln xmlns:a="http://schemas.openxmlformats.org/drawingml/2006/main" w="28575">
          <a:solidFill>
            <a:srgbClr val="C00000"/>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bag type="DXFComplements" extRef="D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ColorKeys" displayName="ColorKeys" ref="B4:C8" totalsRowShown="0" headerRowDxfId="33" dataDxfId="29">
  <tableColumns count="2">
    <tableColumn id="1" xr3:uid="{00000000-0010-0000-0100-000001000000}" name="Assigned to" dataDxfId="31"/>
    <tableColumn id="2" xr3:uid="{8F0E2B6D-B463-4E8B-BD0F-885E69F01B26}" name="Count" dataDxfId="30">
      <calculatedColumnFormula>COUNTIFS('To-do list'!J$12:$J$18,'Assignment setup'!B5,'To-do list'!B$12:$B$18,"&lt;&gt;Not Started",'To-do list'!B$12:$B$18,"&lt;&gt;Completed")</calculatedColumnFormula>
    </tableColumn>
  </tableColumns>
  <tableStyleInfo name="Address Book 2" showFirstColumn="0" showLastColumn="0" showRowStripes="1" showColumnStripes="0"/>
  <extLst>
    <ext xmlns:x14="http://schemas.microsoft.com/office/spreadsheetml/2009/9/main" uri="{504A1905-F514-4f6f-8877-14C23A59335A}">
      <x14:table altTextSummary="Insert or modify Assigned To names in this tabl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95400F-CD8D-4D23-A775-55802DEE6DAD}" name="Project_cnts" displayName="Project_cnts" ref="E4:J10" totalsRowShown="0" headerRowDxfId="32" dataDxfId="22" tableBorderDxfId="116">
  <autoFilter ref="E4:J10" xr:uid="{BE95400F-CD8D-4D23-A775-55802DEE6DAD}"/>
  <tableColumns count="6">
    <tableColumn id="1" xr3:uid="{7CA9E9B3-FFF2-44E1-A4FF-1B4874DE7BFF}" name="Project" dataDxfId="28"/>
    <tableColumn id="2" xr3:uid="{F2B7EE2A-77FF-4144-88DB-0A7915474E79}" name="Completed Tasks" dataDxfId="27">
      <calculatedColumnFormula>COUNTIFS('To-do list'!C$12:$C$18,'Assignment setup'!E5,'To-do list'!B$12:$B$18,"Completed")</calculatedColumnFormula>
    </tableColumn>
    <tableColumn id="6" xr3:uid="{BA7E38F3-7786-4388-BF13-312CF01E140F}" name="Not Started" dataDxfId="26">
      <calculatedColumnFormula>COUNTIFS('To-do list'!C$12:$C$18,'Assignment setup'!E5,'To-do list'!B$12:$B$18,"=Not Started")</calculatedColumnFormula>
    </tableColumn>
    <tableColumn id="3" xr3:uid="{083C1C20-5E9F-4888-8C2F-6AE37A687FBD}" name="Not Done Tasks" dataDxfId="25">
      <calculatedColumnFormula>COUNTIFS('To-do list'!C$12:$C$18,'Assignment setup'!E5,'To-do list'!B$12:$B$18,"&lt;&gt;Completed")</calculatedColumnFormula>
    </tableColumn>
    <tableColumn id="4" xr3:uid="{F1369E3B-A52A-4308-B0E4-222B683FEA90}" name="In Progress" dataDxfId="24">
      <calculatedColumnFormula>COUNTIFS('To-do list'!C$12:$C$18,'Assignment setup'!E5,'To-do list'!B$12:$B$18,"=In Progress")</calculatedColumnFormula>
    </tableColumn>
    <tableColumn id="5" xr3:uid="{C2022555-2F6E-451C-9EDA-E5B6013FBD63}" name="Delayed" dataDxfId="23">
      <calculatedColumnFormula>COUNTIFS('To-do list'!C$12:$C$18,'Assignment setup'!E5,'To-do list'!B$12:$B$18,"=Delayed")</calculatedColumnFormula>
    </tableColumn>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495E2FF-26B3-4544-A398-07ECE32F58D0}" name="DelegatedToo_cnt" displayName="DelegatedToo_cnt" ref="Q4:R7" totalsRowShown="0" headerRowDxfId="19" dataDxfId="3" headerRowBorderDxfId="20" tableBorderDxfId="21">
  <autoFilter ref="Q4:R7" xr:uid="{A495E2FF-26B3-4544-A398-07ECE32F58D0}"/>
  <tableColumns count="2">
    <tableColumn id="1" xr3:uid="{ABC60FB0-50FA-49D7-97BD-4BE713976A7B}" name="Delegated" dataDxfId="5"/>
    <tableColumn id="2" xr3:uid="{6FA35A70-1D26-4E38-B804-73199CF9952B}" name="Count" dataDxfId="4"/>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F5AAD74-8C3B-4AC6-93AE-415435C67105}" name="Status_cnts" displayName="Status_cnts" ref="T4:U8" totalsRowShown="0" headerRowDxfId="15" dataDxfId="0" headerRowBorderDxfId="17" tableBorderDxfId="18" totalsRowBorderDxfId="16">
  <autoFilter ref="T4:U8" xr:uid="{DF5AAD74-8C3B-4AC6-93AE-415435C67105}"/>
  <tableColumns count="2">
    <tableColumn id="1" xr3:uid="{71CA196B-0795-41D2-9DF6-D08C9BF001EB}" name="Status" dataDxfId="2"/>
    <tableColumn id="2" xr3:uid="{68BB04D4-01BC-400C-A5EE-06614519F925}" name="Count" dataDxfId="1">
      <calculatedColumnFormula>COUNTIFS('To-do list'!B$12:$B$18,'Assignment setup'!T5)</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92BC57-72CB-4845-AA35-60C9C26D6179}" name="Diff_cnts" displayName="Diff_cnts" ref="L4:O8" totalsRowShown="0" headerRowDxfId="11" dataDxfId="6" headerRowBorderDxfId="13" tableBorderDxfId="14" totalsRowBorderDxfId="12">
  <autoFilter ref="L4:O8" xr:uid="{6492BC57-72CB-4845-AA35-60C9C26D6179}"/>
  <tableColumns count="4">
    <tableColumn id="1" xr3:uid="{430DDDA1-A444-4240-BD26-8ADE0CF76AE3}" name="Difficulty" dataDxfId="10"/>
    <tableColumn id="2" xr3:uid="{8DB7E65F-D9C4-4E32-A005-EA49DF56C5FF}" name="Est Time" dataDxfId="9"/>
    <tableColumn id="3" xr3:uid="{C9690594-4AD9-4A53-A890-A63C8B073544}" name="Count" dataDxfId="8">
      <calculatedColumnFormula>COUNTIFS('To-do list'!$I$12:$I$18,'Assignment setup'!L5,'To-do list'!$B$12:$B$18,"&lt;&gt;Completed")</calculatedColumnFormula>
    </tableColumn>
    <tableColumn id="4" xr3:uid="{54463AA6-9945-48B5-B883-22ABD433AD0B}" name="Est dur" dataDxfId="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oDoList" displayName="ToDoList" ref="B11:L18" totalsRowShown="0" headerRowDxfId="80" dataDxfId="124" tableBorderDxfId="123">
  <autoFilter ref="B11:L18" xr:uid="{00000000-000C-0000-FFFF-FFFF00000000}"/>
  <tableColumns count="11">
    <tableColumn id="1" xr3:uid="{00000000-0010-0000-0000-000001000000}" name="Status" dataDxfId="122"/>
    <tableColumn id="6" xr3:uid="{12415658-B07C-4A29-B823-2BAC2D8673BC}" name="Project" dataDxfId="121"/>
    <tableColumn id="2" xr3:uid="{00000000-0010-0000-0000-000002000000}" name="Details" dataDxfId="120"/>
    <tableColumn id="3" xr3:uid="{00000000-0010-0000-0000-000003000000}" name="Due date" dataDxfId="115"/>
    <tableColumn id="11" xr3:uid="{01167A85-432D-4E43-B56E-04CB40D0503D}" name="Completed Date" dataDxfId="98"/>
    <tableColumn id="9" xr3:uid="{A4AD4234-6A3F-496B-AABF-5D112B80686D}" name="Urgent" dataDxfId="114"/>
    <tableColumn id="10" xr3:uid="{EF27C9C5-0CEB-4F12-BFD9-2D9CB3058FB1}" name="Important" dataDxfId="112"/>
    <tableColumn id="4" xr3:uid="{00000000-0010-0000-0000-000004000000}" name="Difficulty" dataDxfId="113"/>
    <tableColumn id="5" xr3:uid="{00000000-0010-0000-0000-000005000000}" name="Action" dataDxfId="119"/>
    <tableColumn id="8" xr3:uid="{3B7412D2-82C0-428E-B433-7AB4AD285105}" name="Delegated too" dataDxfId="118"/>
    <tableColumn id="7" xr3:uid="{03393ED3-5F4B-4B88-9C5D-560D75C07780}" name="Notes" dataDxfId="117"/>
  </tableColumns>
  <tableStyleInfo name="TableStyleMedium2" showFirstColumn="1" showLastColumn="0" showRowStripes="1" showColumnStripes="0"/>
  <extLst>
    <ext xmlns:x14="http://schemas.microsoft.com/office/spreadsheetml/2009/9/main" uri="{504A1905-F514-4f6f-8877-14C23A59335A}">
      <x14:table altTextSummary="Enter 1 to mark task as Done, Description, and Due Date, and select Priority and Assigned to names in this table"/>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A2AA7FA-EEAB-4E7C-9678-D35796E3C568}" name="ToDoList4" displayName="ToDoList4" ref="A1:J8" totalsRowShown="0" headerRowDxfId="111" dataDxfId="110" tableBorderDxfId="109">
  <autoFilter ref="A1:J8" xr:uid="{6A2AA7FA-EEAB-4E7C-9678-D35796E3C568}"/>
  <tableColumns count="10">
    <tableColumn id="1" xr3:uid="{338606E9-A18A-4D21-91B0-80B5B89DCAEE}" name="Status" dataDxfId="108"/>
    <tableColumn id="6" xr3:uid="{0C064ECC-4EC4-4ED9-94DE-C90A76DB760E}" name="Project" dataDxfId="107"/>
    <tableColumn id="2" xr3:uid="{02360808-3297-41BB-A487-6D10DFCD8A33}" name="Details" dataDxfId="106"/>
    <tableColumn id="3" xr3:uid="{18C4FD17-517F-451F-8D44-A1BCF1AE7768}" name="Due date" dataDxfId="105"/>
    <tableColumn id="9" xr3:uid="{A4BEDB7F-BBE5-4814-92DA-15E5E1BE4FFD}" name="Urgent" dataDxfId="104"/>
    <tableColumn id="10" xr3:uid="{99D6873A-3BA4-4CB6-8845-0F1AD693F828}" name="Important" dataDxfId="103"/>
    <tableColumn id="4" xr3:uid="{3AF55274-9E39-4420-99C0-2773ACD7AC67}" name="Difficulty" dataDxfId="102"/>
    <tableColumn id="5" xr3:uid="{F4E1B5FE-0777-4269-8B57-5D355C5A555F}" name="Action" dataDxfId="101"/>
    <tableColumn id="8" xr3:uid="{9A29DBBE-55C1-454B-A0F9-A5A7286E7EE1}" name="Delegated too" dataDxfId="100"/>
    <tableColumn id="7" xr3:uid="{7BE3ED6A-C864-42D5-9244-965BD5C1B7DB}" name="Notes" dataDxfId="99"/>
  </tableColumns>
  <tableStyleInfo name="TableStyleMedium2" showFirstColumn="1" showLastColumn="0" showRowStripes="1" showColumnStripes="0"/>
  <extLst>
    <ext xmlns:x14="http://schemas.microsoft.com/office/spreadsheetml/2009/9/main" uri="{504A1905-F514-4f6f-8877-14C23A59335A}">
      <x14:table altTextSummary="Enter 1 to mark task as Done, Description, and Due Date, and select Priority and Assigned to names in this table"/>
    </ext>
  </extLst>
</table>
</file>

<file path=xl/theme/theme1.xml><?xml version="1.0" encoding="utf-8"?>
<a:theme xmlns:a="http://schemas.openxmlformats.org/drawingml/2006/main" name="Personal">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45">
      <a:majorFont>
        <a:latin typeface="Rockwell"/>
        <a:ea typeface=""/>
        <a:cs typeface=""/>
      </a:majorFont>
      <a:minorFont>
        <a:latin typeface="Franklin Gothic Book"/>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skSetup">
    <tabColor theme="7" tint="-0.249977111117893"/>
    <pageSetUpPr fitToPage="1"/>
  </sheetPr>
  <dimension ref="B1:U19"/>
  <sheetViews>
    <sheetView showGridLines="0" topLeftCell="A2" zoomScaleNormal="100" workbookViewId="0">
      <selection activeCell="E11" sqref="E11"/>
    </sheetView>
  </sheetViews>
  <sheetFormatPr defaultColWidth="8.90625" defaultRowHeight="16.2" x14ac:dyDescent="0.35"/>
  <cols>
    <col min="1" max="1" width="2.6328125" style="4" customWidth="1"/>
    <col min="2" max="2" width="25.6328125" style="5" customWidth="1"/>
    <col min="3" max="3" width="14.7265625" style="5" customWidth="1"/>
    <col min="4" max="4" width="1.90625" style="4" customWidth="1"/>
    <col min="5" max="5" width="13" style="4" customWidth="1"/>
    <col min="6" max="6" width="8.81640625" style="4" customWidth="1"/>
    <col min="7" max="7" width="7.08984375" style="4" customWidth="1"/>
    <col min="8" max="8" width="8" style="4" customWidth="1"/>
    <col min="9" max="9" width="6.6328125" style="4" customWidth="1"/>
    <col min="10" max="10" width="7.1796875" style="4" customWidth="1"/>
    <col min="11" max="11" width="1.7265625" style="4" customWidth="1"/>
    <col min="12" max="12" width="10.6328125" style="4" customWidth="1"/>
    <col min="13" max="13" width="9.08984375" style="4" customWidth="1"/>
    <col min="14" max="14" width="7.08984375" style="4" customWidth="1"/>
    <col min="15" max="15" width="8.08984375" style="4" customWidth="1"/>
    <col min="16" max="16" width="1.81640625" style="4" customWidth="1"/>
    <col min="17" max="17" width="10.90625" style="4" bestFit="1" customWidth="1"/>
    <col min="18" max="18" width="6.1796875" style="4" customWidth="1"/>
    <col min="19" max="19" width="1.54296875" style="4" customWidth="1"/>
    <col min="20" max="20" width="8.26953125" style="4" bestFit="1" customWidth="1"/>
    <col min="21" max="21" width="6.1796875" style="4" customWidth="1"/>
    <col min="22" max="16384" width="8.90625" style="4"/>
  </cols>
  <sheetData>
    <row r="1" spans="2:21" s="1" customFormat="1" ht="15" x14ac:dyDescent="0.35">
      <c r="N1" s="1" t="s">
        <v>7</v>
      </c>
    </row>
    <row r="2" spans="2:21" s="1" customFormat="1" ht="35.4" thickBot="1" x14ac:dyDescent="0.4">
      <c r="B2" s="107" t="s">
        <v>49</v>
      </c>
      <c r="C2" s="107"/>
      <c r="D2" s="107"/>
      <c r="E2" s="107"/>
      <c r="F2" s="107"/>
      <c r="G2" s="107"/>
      <c r="H2" s="107"/>
      <c r="I2" s="107"/>
      <c r="J2" s="107"/>
      <c r="K2" s="107"/>
      <c r="L2" s="107"/>
      <c r="M2" s="107"/>
    </row>
    <row r="3" spans="2:21" s="1" customFormat="1" ht="29.4" customHeight="1" thickTop="1" thickBot="1" x14ac:dyDescent="0.4">
      <c r="B3" s="59" t="s">
        <v>6</v>
      </c>
      <c r="C3" s="59"/>
      <c r="D3" s="60"/>
      <c r="E3" s="59"/>
      <c r="F3" s="59"/>
      <c r="G3" s="59"/>
      <c r="H3" s="59"/>
      <c r="I3" s="59"/>
      <c r="J3" s="59"/>
      <c r="K3" s="60"/>
      <c r="L3" s="59"/>
      <c r="M3" s="35"/>
    </row>
    <row r="4" spans="2:21" s="10" customFormat="1" ht="27.6" thickTop="1" x14ac:dyDescent="0.3">
      <c r="B4" s="94" t="s">
        <v>1</v>
      </c>
      <c r="C4" s="94" t="s">
        <v>26</v>
      </c>
      <c r="D4" s="95"/>
      <c r="E4" s="96" t="s">
        <v>12</v>
      </c>
      <c r="F4" s="96" t="s">
        <v>47</v>
      </c>
      <c r="G4" s="96" t="s">
        <v>42</v>
      </c>
      <c r="H4" s="96" t="s">
        <v>20</v>
      </c>
      <c r="I4" s="96" t="s">
        <v>46</v>
      </c>
      <c r="J4" s="96" t="s">
        <v>45</v>
      </c>
      <c r="K4" s="97"/>
      <c r="L4" s="106" t="s">
        <v>14</v>
      </c>
      <c r="M4" s="106" t="s">
        <v>29</v>
      </c>
      <c r="N4" s="106" t="s">
        <v>26</v>
      </c>
      <c r="O4" s="106" t="s">
        <v>30</v>
      </c>
      <c r="P4" s="98"/>
      <c r="Q4" s="105" t="s">
        <v>23</v>
      </c>
      <c r="R4" s="105" t="s">
        <v>26</v>
      </c>
      <c r="S4" s="99"/>
      <c r="T4" s="105" t="s">
        <v>39</v>
      </c>
      <c r="U4" s="105" t="s">
        <v>26</v>
      </c>
    </row>
    <row r="5" spans="2:21" ht="26.4" x14ac:dyDescent="0.35">
      <c r="B5" s="100" t="s">
        <v>8</v>
      </c>
      <c r="C5" s="100">
        <f>COUNTIFS('To-do list'!J$12:$J$18,'Assignment setup'!B5,'To-do list'!B$12:$B$18,"&lt;&gt;Not Started",'To-do list'!B$12:$B$18,"&lt;&gt;Completed")</f>
        <v>1</v>
      </c>
      <c r="D5" s="101"/>
      <c r="E5" s="101" t="s">
        <v>50</v>
      </c>
      <c r="F5" s="101">
        <f>COUNTIFS('To-do list'!C$12:$C$18,'Assignment setup'!E5,'To-do list'!B$12:$B$18,"Completed")</f>
        <v>1</v>
      </c>
      <c r="G5" s="101">
        <f>COUNTIFS('To-do list'!C$12:$C$18,'Assignment setup'!E5,'To-do list'!B$12:$B$18,"=Not Started")</f>
        <v>0</v>
      </c>
      <c r="H5" s="101">
        <f>COUNTIFS('To-do list'!C$12:$C$18,'Assignment setup'!E5,'To-do list'!B$12:$B$18,"&lt;&gt;Completed")</f>
        <v>1</v>
      </c>
      <c r="I5" s="101">
        <f>COUNTIFS('To-do list'!C$12:$C$18,'Assignment setup'!E5,'To-do list'!B$12:$B$18,"=In Progress")</f>
        <v>1</v>
      </c>
      <c r="J5" s="101">
        <f>COUNTIFS('To-do list'!C$12:$C$18,'Assignment setup'!E5,'To-do list'!B$12:$B$18,"=Delayed")</f>
        <v>0</v>
      </c>
      <c r="K5" s="102"/>
      <c r="L5" s="108" t="s">
        <v>15</v>
      </c>
      <c r="M5" s="108">
        <v>3</v>
      </c>
      <c r="N5" s="108">
        <f>COUNTIFS('To-do list'!$I$12:$I$18,'Assignment setup'!L5,'To-do list'!$B$12:$B$18,"&lt;&gt;Completed")</f>
        <v>2</v>
      </c>
      <c r="O5" s="108">
        <f>M5*N5</f>
        <v>6</v>
      </c>
      <c r="P5" s="103"/>
      <c r="Q5" s="110" t="s">
        <v>53</v>
      </c>
      <c r="R5" s="110">
        <f>COUNTIFS('To-do list'!$K$12:$K$18,'Assignment setup'!Q5,'To-do list'!B$12:$B$18,"")</f>
        <v>0</v>
      </c>
      <c r="S5" s="103"/>
      <c r="T5" s="110" t="s">
        <v>42</v>
      </c>
      <c r="U5" s="110">
        <f>COUNTIFS('To-do list'!B$12:$B$18,'Assignment setup'!T5)</f>
        <v>1</v>
      </c>
    </row>
    <row r="6" spans="2:21" x14ac:dyDescent="0.35">
      <c r="B6" s="100" t="s">
        <v>10</v>
      </c>
      <c r="C6" s="100">
        <f>COUNTIFS('To-do list'!J$12:$J$18,'Assignment setup'!B6,'To-do list'!B$12:$B$18,"&lt;&gt;Not Started",'To-do list'!B$12:$B$18,"&lt;&gt;Completed")</f>
        <v>1</v>
      </c>
      <c r="D6" s="101"/>
      <c r="E6" s="101" t="s">
        <v>51</v>
      </c>
      <c r="F6" s="101">
        <f>COUNTIFS('To-do list'!C$12:$C$18,'Assignment setup'!E6,'To-do list'!B$12:$B$18,"Completed")</f>
        <v>0</v>
      </c>
      <c r="G6" s="101">
        <f>COUNTIFS('To-do list'!C$12:$C$18,'Assignment setup'!E6,'To-do list'!B$12:$B$18,"=Not Started")</f>
        <v>1</v>
      </c>
      <c r="H6" s="101">
        <f>COUNTIFS('To-do list'!C$12:$C$18,'Assignment setup'!E6,'To-do list'!B$12:$B$18,"&lt;&gt;Completed")</f>
        <v>2</v>
      </c>
      <c r="I6" s="101">
        <f>COUNTIFS('To-do list'!C$12:$C$18,'Assignment setup'!E6,'To-do list'!B$12:$B$18,"=In Progress")</f>
        <v>1</v>
      </c>
      <c r="J6" s="101">
        <f>COUNTIFS('To-do list'!C$12:$C$18,'Assignment setup'!E6,'To-do list'!B$12:$B$18,"=Delayed")</f>
        <v>0</v>
      </c>
      <c r="K6" s="102"/>
      <c r="L6" s="108" t="s">
        <v>4</v>
      </c>
      <c r="M6" s="108">
        <v>2</v>
      </c>
      <c r="N6" s="108">
        <f>COUNTIFS('To-do list'!$I$12:$I$18,'Assignment setup'!L6,'To-do list'!$B$12:$B$18,"&lt;&gt;Completed")</f>
        <v>1</v>
      </c>
      <c r="O6" s="108">
        <f>M6*N6</f>
        <v>2</v>
      </c>
      <c r="P6" s="103"/>
      <c r="Q6" s="110" t="s">
        <v>54</v>
      </c>
      <c r="R6" s="110">
        <f>COUNTIFS('To-do list'!$K$12:$K$18,'Assignment setup'!Q6,'To-do list'!B$12:$B$18,"")</f>
        <v>0</v>
      </c>
      <c r="S6" s="103"/>
      <c r="T6" s="110" t="s">
        <v>43</v>
      </c>
      <c r="U6" s="110">
        <f>COUNTIFS('To-do list'!B$12:$B$18,'Assignment setup'!T6)</f>
        <v>2</v>
      </c>
    </row>
    <row r="7" spans="2:21" x14ac:dyDescent="0.35">
      <c r="B7" s="100" t="s">
        <v>9</v>
      </c>
      <c r="C7" s="100">
        <f>COUNTIFS('To-do list'!J$12:$J$18,'Assignment setup'!B7,'To-do list'!B$12:$B$18,"&lt;&gt;Not Started",'To-do list'!B$12:$B$18,"&lt;&gt;Completed")</f>
        <v>1</v>
      </c>
      <c r="D7" s="101"/>
      <c r="E7" s="101" t="s">
        <v>52</v>
      </c>
      <c r="F7" s="101">
        <f>COUNTIFS('To-do list'!C$12:$C$18,'Assignment setup'!E7,'To-do list'!B$12:$B$18,"Completed")</f>
        <v>1</v>
      </c>
      <c r="G7" s="101">
        <f>COUNTIFS('To-do list'!C$12:$C$18,'Assignment setup'!E7,'To-do list'!B$12:$B$18,"=Not Started")</f>
        <v>0</v>
      </c>
      <c r="H7" s="101">
        <f>COUNTIFS('To-do list'!C$12:$C$18,'Assignment setup'!E7,'To-do list'!B$12:$B$18,"&lt;&gt;Completed")</f>
        <v>1</v>
      </c>
      <c r="I7" s="101">
        <f>COUNTIFS('To-do list'!C$12:$C$18,'Assignment setup'!E7,'To-do list'!B$12:$B$18,"=In Progress")</f>
        <v>0</v>
      </c>
      <c r="J7" s="101">
        <f>COUNTIFS('To-do list'!C$12:$C$18,'Assignment setup'!E7,'To-do list'!B$12:$B$18,"=Delayed")</f>
        <v>1</v>
      </c>
      <c r="K7" s="102"/>
      <c r="L7" s="108" t="s">
        <v>16</v>
      </c>
      <c r="M7" s="108">
        <v>0.5</v>
      </c>
      <c r="N7" s="108">
        <f>COUNTIFS('To-do list'!$I$12:$I$18,'Assignment setup'!L7,'To-do list'!$B$12:$B$18,"&lt;&gt;Completed")</f>
        <v>1</v>
      </c>
      <c r="O7" s="108">
        <f>M7*N7</f>
        <v>0.5</v>
      </c>
      <c r="P7" s="103"/>
      <c r="Q7" s="110"/>
      <c r="R7" s="111"/>
      <c r="S7" s="103"/>
      <c r="T7" s="110" t="s">
        <v>44</v>
      </c>
      <c r="U7" s="110">
        <f>COUNTIFS('To-do list'!B$12:$B$18,'Assignment setup'!T7)</f>
        <v>2</v>
      </c>
    </row>
    <row r="8" spans="2:21" x14ac:dyDescent="0.35">
      <c r="B8" s="100" t="s">
        <v>11</v>
      </c>
      <c r="C8" s="100">
        <f>COUNTIFS('To-do list'!J$12:$J$18,'Assignment setup'!B8,'To-do list'!B$12:$B$18,"&lt;&gt;Not Started",'To-do list'!B$12:$B$18,"&lt;&gt;Completed")</f>
        <v>0</v>
      </c>
      <c r="D8" s="101"/>
      <c r="E8" s="101" t="s">
        <v>55</v>
      </c>
      <c r="F8" s="101">
        <f>COUNTIFS('To-do list'!C$12:$C$18,'Assignment setup'!E8,'To-do list'!B$12:$B$18,"Completed")</f>
        <v>0</v>
      </c>
      <c r="G8" s="101">
        <f>COUNTIFS('To-do list'!C$12:$C$18,'Assignment setup'!E8,'To-do list'!B$12:$B$18,"=Not Started")</f>
        <v>0</v>
      </c>
      <c r="H8" s="101">
        <f>COUNTIFS('To-do list'!C$12:$C$18,'Assignment setup'!E8,'To-do list'!B$12:$B$18,"&lt;&gt;Completed")</f>
        <v>0</v>
      </c>
      <c r="I8" s="101">
        <f>COUNTIFS('To-do list'!C$12:$C$18,'Assignment setup'!E8,'To-do list'!B$12:$B$18,"=In Progress")</f>
        <v>0</v>
      </c>
      <c r="J8" s="101">
        <f>COUNTIFS('To-do list'!C$12:$C$18,'Assignment setup'!E8,'To-do list'!B$12:$B$18,"=Delayed")</f>
        <v>0</v>
      </c>
      <c r="K8" s="102"/>
      <c r="L8" s="109" t="s">
        <v>31</v>
      </c>
      <c r="M8" s="109"/>
      <c r="N8" s="109">
        <f>COUNTIFS('To-do list'!$I$12:$I$18,'Assignment setup'!L8,'To-do list'!$B$12:$B$18,"&lt;&gt;Completed")</f>
        <v>0</v>
      </c>
      <c r="O8" s="109">
        <f>SUM(O5:O7)</f>
        <v>8.5</v>
      </c>
      <c r="P8" s="103"/>
      <c r="Q8" s="103"/>
      <c r="R8" s="103"/>
      <c r="S8" s="103"/>
      <c r="T8" s="112" t="s">
        <v>45</v>
      </c>
      <c r="U8" s="112">
        <f>COUNTIFS('To-do list'!B$12:$B$18,'Assignment setup'!T8)</f>
        <v>1</v>
      </c>
    </row>
    <row r="9" spans="2:21" x14ac:dyDescent="0.35">
      <c r="B9" s="104"/>
      <c r="C9" s="104"/>
      <c r="D9" s="101"/>
      <c r="E9" s="101" t="s">
        <v>56</v>
      </c>
      <c r="F9" s="101">
        <f>COUNTIFS('To-do list'!C$12:$C$18,'Assignment setup'!E9,'To-do list'!B$12:$B$18,"Completed")</f>
        <v>0</v>
      </c>
      <c r="G9" s="101">
        <f>COUNTIFS('To-do list'!C$12:$C$18,'Assignment setup'!E9,'To-do list'!B$12:$B$18,"=Not Started")</f>
        <v>0</v>
      </c>
      <c r="H9" s="101">
        <f>COUNTIFS('To-do list'!C$12:$C$18,'Assignment setup'!E9,'To-do list'!B$12:$B$18,"&lt;&gt;Completed")</f>
        <v>0</v>
      </c>
      <c r="I9" s="101">
        <f>COUNTIFS('To-do list'!C$12:$C$18,'Assignment setup'!E9,'To-do list'!B$12:$B$18,"=In Progress")</f>
        <v>0</v>
      </c>
      <c r="J9" s="101">
        <f>COUNTIFS('To-do list'!C$12:$C$18,'Assignment setup'!E9,'To-do list'!B$12:$B$18,"=Delayed")</f>
        <v>0</v>
      </c>
      <c r="K9" s="102"/>
      <c r="L9" s="102"/>
      <c r="M9" s="102"/>
      <c r="N9" s="103"/>
      <c r="O9" s="103"/>
      <c r="P9" s="103"/>
      <c r="Q9" s="103"/>
      <c r="R9" s="103"/>
      <c r="S9" s="103"/>
      <c r="T9" s="103"/>
      <c r="U9" s="103"/>
    </row>
    <row r="10" spans="2:21" x14ac:dyDescent="0.35">
      <c r="B10" s="104"/>
      <c r="C10" s="104"/>
      <c r="D10" s="101"/>
      <c r="E10" s="101" t="s">
        <v>57</v>
      </c>
      <c r="F10" s="101">
        <f>COUNTIFS('To-do list'!C$12:$C$18,'Assignment setup'!E10,'To-do list'!B$12:$B$18,"Completed")</f>
        <v>0</v>
      </c>
      <c r="G10" s="101">
        <f>COUNTIFS('To-do list'!C$12:$C$18,'Assignment setup'!E10,'To-do list'!B$12:$B$18,"=Not Started")</f>
        <v>0</v>
      </c>
      <c r="H10" s="101">
        <f>COUNTIFS('To-do list'!C$12:$C$18,'Assignment setup'!E10,'To-do list'!B$12:$B$18,"&lt;&gt;Completed")</f>
        <v>0</v>
      </c>
      <c r="I10" s="101">
        <f>COUNTIFS('To-do list'!C$12:$C$18,'Assignment setup'!E10,'To-do list'!B$12:$B$18,"=In Progress")</f>
        <v>0</v>
      </c>
      <c r="J10" s="101">
        <f>COUNTIFS('To-do list'!C$12:$C$18,'Assignment setup'!E10,'To-do list'!B$12:$B$18,"=Delayed")</f>
        <v>0</v>
      </c>
      <c r="K10" s="103"/>
      <c r="L10" s="103"/>
      <c r="M10" s="103"/>
      <c r="N10" s="103"/>
      <c r="O10" s="103"/>
      <c r="P10" s="103"/>
      <c r="Q10" s="103"/>
      <c r="R10" s="103"/>
      <c r="S10" s="103"/>
      <c r="T10" s="103"/>
      <c r="U10" s="103"/>
    </row>
    <row r="11" spans="2:21" x14ac:dyDescent="0.35">
      <c r="B11" s="9"/>
      <c r="C11" s="9"/>
      <c r="D11" s="8"/>
      <c r="E11" s="8"/>
      <c r="F11" s="8"/>
      <c r="G11" s="8"/>
      <c r="H11" s="8"/>
      <c r="I11" s="8"/>
      <c r="J11" s="8"/>
    </row>
    <row r="12" spans="2:21" x14ac:dyDescent="0.35">
      <c r="B12" s="9"/>
      <c r="C12" s="9"/>
      <c r="D12" s="8"/>
      <c r="E12" s="8"/>
      <c r="F12" s="8"/>
      <c r="G12" s="8"/>
      <c r="H12" s="8"/>
      <c r="I12" s="8"/>
      <c r="J12" s="8"/>
    </row>
    <row r="13" spans="2:21" x14ac:dyDescent="0.35">
      <c r="B13" s="9"/>
      <c r="C13" s="9"/>
      <c r="D13" s="8"/>
      <c r="E13" s="8"/>
      <c r="F13" s="8"/>
      <c r="G13" s="8"/>
      <c r="H13" s="8"/>
      <c r="I13" s="8"/>
      <c r="J13" s="8"/>
    </row>
    <row r="14" spans="2:21" x14ac:dyDescent="0.35">
      <c r="B14" s="9"/>
      <c r="C14" s="9"/>
      <c r="D14" s="8"/>
      <c r="E14" s="8"/>
      <c r="F14" s="8"/>
      <c r="G14" s="8"/>
      <c r="H14" s="8"/>
      <c r="I14" s="8"/>
      <c r="J14" s="8"/>
    </row>
    <row r="15" spans="2:21" x14ac:dyDescent="0.35">
      <c r="B15" s="9"/>
      <c r="C15" s="9"/>
      <c r="D15" s="8"/>
      <c r="E15" s="8"/>
      <c r="F15" s="8"/>
      <c r="G15" s="8"/>
      <c r="H15" s="8"/>
      <c r="I15" s="8"/>
      <c r="J15" s="8"/>
    </row>
    <row r="16" spans="2:21" x14ac:dyDescent="0.35">
      <c r="B16" s="9"/>
      <c r="C16" s="9"/>
      <c r="D16" s="8"/>
      <c r="E16" s="8"/>
      <c r="F16" s="8"/>
      <c r="G16" s="8"/>
      <c r="H16" s="8"/>
      <c r="I16" s="8"/>
      <c r="J16" s="8"/>
    </row>
    <row r="17" spans="2:10" x14ac:dyDescent="0.35">
      <c r="B17" s="9"/>
      <c r="C17" s="9"/>
      <c r="D17" s="8"/>
      <c r="E17" s="8"/>
      <c r="F17" s="8"/>
      <c r="G17" s="8"/>
      <c r="H17" s="8"/>
      <c r="I17" s="8"/>
      <c r="J17" s="8"/>
    </row>
    <row r="18" spans="2:10" x14ac:dyDescent="0.35">
      <c r="B18" s="9"/>
      <c r="C18" s="9"/>
      <c r="D18" s="8"/>
      <c r="E18" s="8"/>
      <c r="F18" s="8"/>
      <c r="G18" s="8"/>
      <c r="H18" s="8"/>
      <c r="I18" s="8"/>
      <c r="J18" s="8"/>
    </row>
    <row r="19" spans="2:10" x14ac:dyDescent="0.35">
      <c r="B19" s="9"/>
      <c r="C19" s="9"/>
      <c r="D19" s="8"/>
      <c r="E19" s="8"/>
      <c r="F19" s="8"/>
      <c r="G19" s="8"/>
      <c r="H19" s="8"/>
      <c r="I19" s="8"/>
      <c r="J19" s="8"/>
    </row>
  </sheetData>
  <mergeCells count="2">
    <mergeCell ref="B3:L3"/>
    <mergeCell ref="B2:M2"/>
  </mergeCells>
  <dataValidations count="4">
    <dataValidation allowBlank="1" showInputMessage="1" showErrorMessage="1" prompt="Insert or modify Assigned To names in this column under this heading" sqref="B4:C4" xr:uid="{00000000-0002-0000-0100-000001000000}"/>
    <dataValidation allowBlank="1" showInputMessage="1" showErrorMessage="1" prompt="Title of this worksheet is in this cell" sqref="B2" xr:uid="{00000000-0002-0000-0100-000002000000}"/>
    <dataValidation allowBlank="1" showInputMessage="1" showErrorMessage="1" prompt="Insert or modify entries the table below starting in cell B4. Select cell E2 to navigate to To Do List." sqref="A1" xr:uid="{631AD657-928F-47DD-9BE3-5B9841646094}"/>
    <dataValidation type="list" allowBlank="1" showInputMessage="1" showErrorMessage="1" sqref="T5:T8" xr:uid="{1A53E344-2620-48F1-A0DB-AA3F272BBD69}">
      <formula1>Status</formula1>
    </dataValidation>
  </dataValidations>
  <printOptions horizontalCentered="1"/>
  <pageMargins left="0.5" right="0.5" top="0.75" bottom="0.75" header="0.3" footer="0.3"/>
  <pageSetup scale="99" fitToHeight="0" orientation="portrait" r:id="rId1"/>
  <tableParts count="5">
    <tablePart r:id="rId2"/>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pageSetUpPr autoPageBreaks="0" fitToPage="1"/>
  </sheetPr>
  <dimension ref="A1:L154"/>
  <sheetViews>
    <sheetView showGridLines="0" tabSelected="1" zoomScale="110" zoomScaleNormal="110" workbookViewId="0">
      <pane xSplit="1" ySplit="11" topLeftCell="B12" activePane="bottomRight" state="frozen"/>
      <selection pane="topRight" activeCell="B1" sqref="B1"/>
      <selection pane="bottomLeft" activeCell="A9" sqref="A9"/>
      <selection pane="bottomRight" activeCell="B5" sqref="B5"/>
    </sheetView>
  </sheetViews>
  <sheetFormatPr defaultColWidth="10.6328125" defaultRowHeight="30" customHeight="1" x14ac:dyDescent="0.35"/>
  <cols>
    <col min="1" max="1" width="2.6328125" style="4" customWidth="1"/>
    <col min="2" max="3" width="12" style="7" customWidth="1"/>
    <col min="4" max="4" width="45.6328125" style="5" customWidth="1"/>
    <col min="5" max="6" width="9.1796875" style="6" customWidth="1"/>
    <col min="7" max="7" width="7.90625" style="6" customWidth="1"/>
    <col min="8" max="8" width="9.08984375" style="6" customWidth="1"/>
    <col min="9" max="9" width="11.7265625" style="5" customWidth="1"/>
    <col min="10" max="10" width="9.26953125" style="5" bestFit="1" customWidth="1"/>
    <col min="11" max="11" width="13.7265625" style="5" customWidth="1"/>
    <col min="12" max="12" width="39.26953125" style="4" customWidth="1"/>
    <col min="13" max="13" width="22.1796875" style="4" customWidth="1"/>
    <col min="14" max="14" width="21.54296875" style="4" customWidth="1"/>
    <col min="15" max="16384" width="10.6328125" style="4"/>
  </cols>
  <sheetData>
    <row r="1" spans="1:12" ht="11.4" customHeight="1" x14ac:dyDescent="0.35">
      <c r="B1" s="70"/>
      <c r="C1" s="71"/>
      <c r="D1" s="87"/>
      <c r="E1" s="88"/>
      <c r="F1" s="88"/>
      <c r="G1" s="88"/>
      <c r="H1" s="88"/>
      <c r="I1" s="88"/>
      <c r="J1" s="88"/>
      <c r="K1" s="88"/>
      <c r="L1" s="88"/>
    </row>
    <row r="2" spans="1:12" s="1" customFormat="1" ht="26.4" customHeight="1" x14ac:dyDescent="0.35">
      <c r="A2" s="2"/>
      <c r="B2" s="72">
        <f ca="1">TODAY()</f>
        <v>45658</v>
      </c>
      <c r="C2" s="73"/>
      <c r="D2" s="87"/>
      <c r="E2" s="88"/>
      <c r="F2" s="88"/>
      <c r="G2" s="88"/>
      <c r="H2" s="88"/>
      <c r="I2" s="88"/>
      <c r="J2" s="88"/>
      <c r="K2" s="88"/>
      <c r="L2" s="88"/>
    </row>
    <row r="3" spans="1:12" s="1" customFormat="1" ht="15.6" customHeight="1" x14ac:dyDescent="0.35">
      <c r="A3" s="3"/>
      <c r="B3" s="74"/>
      <c r="C3" s="75"/>
      <c r="D3" s="87"/>
      <c r="E3" s="88"/>
      <c r="F3" s="88"/>
      <c r="G3" s="88"/>
      <c r="H3" s="88"/>
      <c r="I3" s="88"/>
      <c r="J3" s="88"/>
      <c r="K3" s="88"/>
      <c r="L3" s="88"/>
    </row>
    <row r="4" spans="1:12" s="1" customFormat="1" ht="15.6" customHeight="1" x14ac:dyDescent="0.35">
      <c r="A4" s="3"/>
      <c r="B4" s="76" t="s">
        <v>27</v>
      </c>
      <c r="C4" s="77" t="s">
        <v>28</v>
      </c>
      <c r="D4" s="87"/>
      <c r="E4" s="88"/>
      <c r="F4" s="88"/>
      <c r="G4" s="88"/>
      <c r="H4" s="88"/>
      <c r="I4" s="88"/>
      <c r="J4" s="88"/>
      <c r="K4" s="88"/>
      <c r="L4" s="88"/>
    </row>
    <row r="5" spans="1:12" s="1" customFormat="1" ht="15.6" customHeight="1" x14ac:dyDescent="0.35">
      <c r="A5" s="3"/>
      <c r="B5" s="78">
        <f ca="1">COUNTIFS(ToDoList[Due date],TODAY(),ToDoList[Status],"&lt;&gt;1")</f>
        <v>3</v>
      </c>
      <c r="C5" s="79">
        <f ca="1">COUNTIFS(ToDoList[Due date],"&lt;"&amp;TODAY(),ToDoList[Status],"&lt;&gt;1")</f>
        <v>0</v>
      </c>
      <c r="D5" s="87"/>
      <c r="E5" s="88"/>
      <c r="F5" s="88"/>
      <c r="G5" s="88"/>
      <c r="H5" s="88"/>
      <c r="I5" s="88"/>
      <c r="J5" s="88"/>
      <c r="K5" s="88"/>
      <c r="L5" s="88"/>
    </row>
    <row r="6" spans="1:12" s="1" customFormat="1" ht="16.2" customHeight="1" x14ac:dyDescent="0.35">
      <c r="B6" s="74"/>
      <c r="C6" s="80"/>
      <c r="D6" s="87"/>
      <c r="E6" s="88"/>
      <c r="F6" s="88"/>
      <c r="G6" s="88"/>
      <c r="H6" s="88"/>
      <c r="I6" s="88"/>
      <c r="J6" s="88"/>
      <c r="K6" s="88"/>
      <c r="L6" s="88"/>
    </row>
    <row r="7" spans="1:12" s="1" customFormat="1" ht="15.6" customHeight="1" x14ac:dyDescent="0.35">
      <c r="B7" s="81" t="s">
        <v>40</v>
      </c>
      <c r="C7" s="82" t="s">
        <v>41</v>
      </c>
      <c r="D7" s="87"/>
      <c r="E7" s="88"/>
      <c r="F7" s="88"/>
      <c r="G7" s="88"/>
      <c r="H7" s="88"/>
      <c r="I7" s="88"/>
      <c r="J7" s="88"/>
      <c r="K7" s="88"/>
      <c r="L7" s="88"/>
    </row>
    <row r="8" spans="1:12" s="1" customFormat="1" ht="15.6" customHeight="1" x14ac:dyDescent="0.35">
      <c r="B8" s="83">
        <f>COUNTIF($G12:$G18,"=TRUE")</f>
        <v>0</v>
      </c>
      <c r="C8" s="84">
        <f>COUNTIF($H12:$H18,"=TRUE")</f>
        <v>0</v>
      </c>
      <c r="D8" s="87"/>
      <c r="E8" s="88"/>
      <c r="F8" s="88"/>
      <c r="G8" s="88"/>
      <c r="H8" s="88"/>
      <c r="I8" s="88"/>
      <c r="J8" s="88"/>
      <c r="K8" s="88"/>
      <c r="L8" s="88"/>
    </row>
    <row r="9" spans="1:12" s="1" customFormat="1" ht="17.399999999999999" customHeight="1" thickBot="1" x14ac:dyDescent="0.4">
      <c r="B9" s="85"/>
      <c r="C9" s="86"/>
      <c r="D9" s="89"/>
      <c r="E9" s="90"/>
      <c r="F9" s="90"/>
      <c r="G9" s="90"/>
      <c r="H9" s="90"/>
      <c r="I9" s="90"/>
      <c r="J9" s="90"/>
      <c r="K9" s="90"/>
      <c r="L9" s="90"/>
    </row>
    <row r="10" spans="1:12" s="1" customFormat="1" ht="4.2" customHeight="1" thickBot="1" x14ac:dyDescent="0.45">
      <c r="B10" s="68"/>
      <c r="C10" s="69"/>
      <c r="D10" s="50"/>
      <c r="E10" s="51"/>
      <c r="F10" s="51"/>
      <c r="G10" s="51"/>
      <c r="H10" s="51"/>
      <c r="I10" s="51"/>
      <c r="J10" s="52"/>
      <c r="K10" s="52"/>
      <c r="L10" s="53"/>
    </row>
    <row r="11" spans="1:12" s="93" customFormat="1" ht="28.8" x14ac:dyDescent="0.35">
      <c r="A11" s="91"/>
      <c r="B11" s="15" t="s">
        <v>39</v>
      </c>
      <c r="C11" s="15" t="s">
        <v>12</v>
      </c>
      <c r="D11" s="15" t="s">
        <v>32</v>
      </c>
      <c r="E11" s="15" t="s">
        <v>0</v>
      </c>
      <c r="F11" s="15" t="s">
        <v>48</v>
      </c>
      <c r="G11" s="67" t="s">
        <v>40</v>
      </c>
      <c r="H11" s="67" t="s">
        <v>41</v>
      </c>
      <c r="I11" s="67" t="s">
        <v>14</v>
      </c>
      <c r="J11" s="67" t="s">
        <v>17</v>
      </c>
      <c r="K11" s="15" t="s">
        <v>22</v>
      </c>
      <c r="L11" s="92" t="s">
        <v>18</v>
      </c>
    </row>
    <row r="12" spans="1:12" ht="16.2" x14ac:dyDescent="0.35">
      <c r="A12" s="58"/>
      <c r="B12" s="12" t="s">
        <v>43</v>
      </c>
      <c r="C12" s="54" t="s">
        <v>50</v>
      </c>
      <c r="D12" s="66" t="s">
        <v>58</v>
      </c>
      <c r="E12" s="56">
        <f ca="1">TODAY()+1</f>
        <v>45659</v>
      </c>
      <c r="F12" s="56"/>
      <c r="G12" s="64" t="b">
        <v>0</v>
      </c>
      <c r="H12" s="64" t="b">
        <v>0</v>
      </c>
      <c r="I12" s="13" t="s">
        <v>15</v>
      </c>
      <c r="J12" s="13" t="s">
        <v>8</v>
      </c>
      <c r="K12" s="13"/>
      <c r="L12" s="11"/>
    </row>
    <row r="13" spans="1:12" ht="16.2" x14ac:dyDescent="0.35">
      <c r="A13" s="58"/>
      <c r="B13" s="12" t="s">
        <v>43</v>
      </c>
      <c r="C13" s="54" t="s">
        <v>51</v>
      </c>
      <c r="D13" s="66" t="s">
        <v>59</v>
      </c>
      <c r="E13" s="56">
        <v>45658</v>
      </c>
      <c r="F13" s="56"/>
      <c r="G13" s="64" t="b">
        <v>0</v>
      </c>
      <c r="H13" s="64" t="b">
        <v>0</v>
      </c>
      <c r="I13" s="13" t="s">
        <v>4</v>
      </c>
      <c r="J13" s="13" t="s">
        <v>10</v>
      </c>
      <c r="K13" s="13"/>
      <c r="L13" s="11"/>
    </row>
    <row r="14" spans="1:12" ht="16.2" x14ac:dyDescent="0.35">
      <c r="A14" s="58"/>
      <c r="B14" s="12" t="s">
        <v>42</v>
      </c>
      <c r="C14" s="54" t="s">
        <v>51</v>
      </c>
      <c r="D14" s="66" t="s">
        <v>60</v>
      </c>
      <c r="E14" s="56">
        <f ca="1">TODAY()+3</f>
        <v>45661</v>
      </c>
      <c r="F14" s="56"/>
      <c r="G14" s="64" t="b">
        <v>0</v>
      </c>
      <c r="H14" s="64" t="b">
        <v>0</v>
      </c>
      <c r="I14" s="13" t="s">
        <v>16</v>
      </c>
      <c r="J14" s="13" t="s">
        <v>9</v>
      </c>
      <c r="K14" s="13" t="s">
        <v>53</v>
      </c>
      <c r="L14" s="11"/>
    </row>
    <row r="15" spans="1:12" ht="16.2" x14ac:dyDescent="0.35">
      <c r="B15" s="12" t="s">
        <v>44</v>
      </c>
      <c r="C15" s="54" t="s">
        <v>52</v>
      </c>
      <c r="D15" s="66" t="s">
        <v>61</v>
      </c>
      <c r="E15" s="56">
        <f ca="1">TODAY()+4</f>
        <v>45662</v>
      </c>
      <c r="F15" s="56"/>
      <c r="G15" s="64" t="b">
        <v>0</v>
      </c>
      <c r="H15" s="64" t="b">
        <v>0</v>
      </c>
      <c r="I15" s="13" t="s">
        <v>4</v>
      </c>
      <c r="J15" s="13" t="s">
        <v>11</v>
      </c>
      <c r="K15" s="13"/>
      <c r="L15" s="11"/>
    </row>
    <row r="16" spans="1:12" ht="16.2" x14ac:dyDescent="0.35">
      <c r="B16" s="12" t="s">
        <v>45</v>
      </c>
      <c r="C16" s="54" t="s">
        <v>52</v>
      </c>
      <c r="D16" s="66" t="s">
        <v>62</v>
      </c>
      <c r="E16" s="56">
        <v>45658</v>
      </c>
      <c r="F16" s="56"/>
      <c r="G16" s="64" t="b">
        <v>0</v>
      </c>
      <c r="H16" s="64" t="b">
        <v>0</v>
      </c>
      <c r="I16" s="13" t="s">
        <v>15</v>
      </c>
      <c r="J16" s="13" t="s">
        <v>9</v>
      </c>
      <c r="K16" s="13" t="s">
        <v>54</v>
      </c>
      <c r="L16" s="11"/>
    </row>
    <row r="17" spans="2:12" ht="16.2" x14ac:dyDescent="0.35">
      <c r="B17" s="12" t="s">
        <v>44</v>
      </c>
      <c r="C17" s="54" t="s">
        <v>50</v>
      </c>
      <c r="D17" s="66" t="s">
        <v>63</v>
      </c>
      <c r="E17" s="56">
        <f ca="1">TODAY()</f>
        <v>45658</v>
      </c>
      <c r="F17" s="56"/>
      <c r="G17" s="64" t="b">
        <v>0</v>
      </c>
      <c r="H17" s="64" t="b">
        <v>0</v>
      </c>
      <c r="I17" s="13" t="s">
        <v>15</v>
      </c>
      <c r="J17" s="13" t="s">
        <v>10</v>
      </c>
      <c r="K17" s="13"/>
      <c r="L17" s="11"/>
    </row>
    <row r="18" spans="2:12" ht="16.2" x14ac:dyDescent="0.35">
      <c r="B18" s="12"/>
      <c r="C18" s="54"/>
      <c r="D18" s="55"/>
      <c r="E18" s="57"/>
      <c r="F18" s="56"/>
      <c r="G18" s="65" t="b">
        <v>0</v>
      </c>
      <c r="H18" s="65" t="b">
        <v>0</v>
      </c>
      <c r="I18" s="14"/>
      <c r="J18" s="14"/>
      <c r="K18" s="14"/>
      <c r="L18" s="11"/>
    </row>
    <row r="19" spans="2:12" ht="16.8" thickBot="1" x14ac:dyDescent="0.4">
      <c r="K19" s="33"/>
    </row>
    <row r="20" spans="2:12" ht="17.399999999999999" thickTop="1" thickBot="1" x14ac:dyDescent="0.4">
      <c r="B20" s="26"/>
      <c r="C20" s="27"/>
      <c r="D20" s="28"/>
      <c r="E20" s="17"/>
      <c r="F20" s="17"/>
      <c r="G20" s="17"/>
      <c r="H20" s="17"/>
      <c r="I20" s="18"/>
      <c r="K20" s="20"/>
    </row>
    <row r="21" spans="2:12" ht="17.399999999999999" thickTop="1" thickBot="1" x14ac:dyDescent="0.4">
      <c r="B21" s="19"/>
      <c r="D21" s="28"/>
      <c r="I21" s="31"/>
      <c r="J21" s="31"/>
    </row>
    <row r="22" spans="2:12" ht="16.8" thickTop="1" x14ac:dyDescent="0.35">
      <c r="B22" s="29"/>
      <c r="C22" s="29"/>
      <c r="E22" s="30"/>
      <c r="F22" s="30"/>
      <c r="G22" s="30"/>
      <c r="H22" s="30"/>
      <c r="I22" s="20"/>
      <c r="J22" s="31"/>
      <c r="L22" s="34"/>
    </row>
    <row r="23" spans="2:12" ht="16.2" x14ac:dyDescent="0.35">
      <c r="B23" s="19"/>
      <c r="E23" s="32"/>
      <c r="I23" s="20"/>
      <c r="J23" s="31"/>
    </row>
    <row r="24" spans="2:12" ht="16.2" x14ac:dyDescent="0.35">
      <c r="B24" s="19"/>
      <c r="I24" s="20"/>
    </row>
    <row r="25" spans="2:12" ht="16.2" x14ac:dyDescent="0.35">
      <c r="B25" s="19"/>
      <c r="I25" s="20"/>
    </row>
    <row r="26" spans="2:12" ht="16.2" x14ac:dyDescent="0.35">
      <c r="B26" s="19"/>
      <c r="I26" s="20"/>
    </row>
    <row r="27" spans="2:12" ht="16.2" x14ac:dyDescent="0.35">
      <c r="B27" s="19"/>
      <c r="I27" s="20"/>
    </row>
    <row r="28" spans="2:12" ht="16.8" thickBot="1" x14ac:dyDescent="0.4">
      <c r="B28" s="21"/>
      <c r="C28" s="22"/>
      <c r="D28" s="23"/>
      <c r="E28" s="24"/>
      <c r="F28" s="24"/>
      <c r="G28" s="24"/>
      <c r="H28" s="24"/>
      <c r="I28" s="25"/>
    </row>
    <row r="29" spans="2:12" ht="16.8" thickTop="1" x14ac:dyDescent="0.35"/>
    <row r="30" spans="2:12" ht="16.2" x14ac:dyDescent="0.35"/>
    <row r="31" spans="2:12" ht="16.2" x14ac:dyDescent="0.35"/>
    <row r="32" spans="2:12" ht="16.2" x14ac:dyDescent="0.35"/>
    <row r="33" ht="16.2" x14ac:dyDescent="0.35"/>
    <row r="34" ht="16.2" x14ac:dyDescent="0.35"/>
    <row r="35" ht="16.2" x14ac:dyDescent="0.35"/>
    <row r="36" ht="16.2" x14ac:dyDescent="0.35"/>
    <row r="37" ht="16.2" x14ac:dyDescent="0.35"/>
    <row r="38" ht="16.2" x14ac:dyDescent="0.35"/>
    <row r="39" ht="16.2" x14ac:dyDescent="0.35"/>
    <row r="40" ht="16.2" x14ac:dyDescent="0.35"/>
    <row r="41" ht="16.2" x14ac:dyDescent="0.35"/>
    <row r="42" ht="16.2" x14ac:dyDescent="0.35"/>
    <row r="43" ht="16.2" x14ac:dyDescent="0.35"/>
    <row r="44" ht="16.2" x14ac:dyDescent="0.35"/>
    <row r="45" ht="16.2" x14ac:dyDescent="0.35"/>
    <row r="46" ht="16.2" x14ac:dyDescent="0.35"/>
    <row r="47" ht="16.2" x14ac:dyDescent="0.35"/>
    <row r="48" ht="16.2" x14ac:dyDescent="0.35"/>
    <row r="49" ht="16.2" x14ac:dyDescent="0.35"/>
    <row r="50" ht="16.2" x14ac:dyDescent="0.35"/>
    <row r="51" ht="16.2" x14ac:dyDescent="0.35"/>
    <row r="52" ht="16.2" x14ac:dyDescent="0.35"/>
    <row r="53" ht="16.2" x14ac:dyDescent="0.35"/>
    <row r="54" ht="16.2" x14ac:dyDescent="0.35"/>
    <row r="55" ht="16.2" x14ac:dyDescent="0.35"/>
    <row r="56" ht="16.2" x14ac:dyDescent="0.35"/>
    <row r="57" ht="16.2" x14ac:dyDescent="0.35"/>
    <row r="58" ht="16.2" x14ac:dyDescent="0.35"/>
    <row r="59" ht="16.2" x14ac:dyDescent="0.35"/>
    <row r="60" ht="16.2" x14ac:dyDescent="0.35"/>
    <row r="61" ht="16.2" x14ac:dyDescent="0.35"/>
    <row r="62" ht="16.2" x14ac:dyDescent="0.35"/>
    <row r="63" ht="16.2" x14ac:dyDescent="0.35"/>
    <row r="64" ht="16.2" x14ac:dyDescent="0.35"/>
    <row r="65" ht="16.2" x14ac:dyDescent="0.35"/>
    <row r="66" ht="16.2" x14ac:dyDescent="0.35"/>
    <row r="67" ht="16.2" x14ac:dyDescent="0.35"/>
    <row r="68" ht="16.2" x14ac:dyDescent="0.35"/>
    <row r="69" ht="16.2" x14ac:dyDescent="0.35"/>
    <row r="70" ht="16.2" x14ac:dyDescent="0.35"/>
    <row r="71" ht="16.2" x14ac:dyDescent="0.35"/>
    <row r="72" ht="16.2" x14ac:dyDescent="0.35"/>
    <row r="73" ht="16.2" x14ac:dyDescent="0.35"/>
    <row r="74" ht="16.2" x14ac:dyDescent="0.35"/>
    <row r="75" ht="16.2" x14ac:dyDescent="0.35"/>
    <row r="76" ht="16.2" x14ac:dyDescent="0.35"/>
    <row r="77" ht="16.2" x14ac:dyDescent="0.35"/>
    <row r="78" ht="16.2" x14ac:dyDescent="0.35"/>
    <row r="79" ht="16.2" x14ac:dyDescent="0.35"/>
    <row r="80" ht="16.2" x14ac:dyDescent="0.35"/>
    <row r="81" spans="2:2" ht="16.2" x14ac:dyDescent="0.35">
      <c r="B81" s="19"/>
    </row>
    <row r="82" spans="2:2" ht="16.2" x14ac:dyDescent="0.35"/>
    <row r="83" spans="2:2" ht="16.2" x14ac:dyDescent="0.35"/>
    <row r="84" spans="2:2" ht="16.2" x14ac:dyDescent="0.35"/>
    <row r="85" spans="2:2" ht="16.2" x14ac:dyDescent="0.35"/>
    <row r="86" spans="2:2" ht="16.2" x14ac:dyDescent="0.35"/>
    <row r="87" spans="2:2" ht="16.2" x14ac:dyDescent="0.35"/>
    <row r="88" spans="2:2" ht="16.2" x14ac:dyDescent="0.35"/>
    <row r="89" spans="2:2" ht="16.2" x14ac:dyDescent="0.35"/>
    <row r="90" spans="2:2" ht="16.2" x14ac:dyDescent="0.35"/>
    <row r="91" spans="2:2" ht="16.2" x14ac:dyDescent="0.35"/>
    <row r="92" spans="2:2" ht="16.2" x14ac:dyDescent="0.35"/>
    <row r="93" spans="2:2" ht="16.2" x14ac:dyDescent="0.35"/>
    <row r="94" spans="2:2" ht="16.2" x14ac:dyDescent="0.35"/>
    <row r="95" spans="2:2" ht="16.2" x14ac:dyDescent="0.35"/>
    <row r="96" spans="2:2" ht="16.2" x14ac:dyDescent="0.35"/>
    <row r="97" ht="16.2" x14ac:dyDescent="0.35"/>
    <row r="98" ht="16.2" x14ac:dyDescent="0.35"/>
    <row r="99" ht="16.2" x14ac:dyDescent="0.35"/>
    <row r="100" ht="16.2" x14ac:dyDescent="0.35"/>
    <row r="101" ht="16.2" x14ac:dyDescent="0.35"/>
    <row r="102" ht="16.2" x14ac:dyDescent="0.35"/>
    <row r="103" ht="16.2" x14ac:dyDescent="0.35"/>
    <row r="104" ht="16.2" x14ac:dyDescent="0.35"/>
    <row r="105" ht="16.2" x14ac:dyDescent="0.35"/>
    <row r="106" ht="16.2" x14ac:dyDescent="0.35"/>
    <row r="107" ht="16.2" x14ac:dyDescent="0.35"/>
    <row r="108" ht="16.2" x14ac:dyDescent="0.35"/>
    <row r="109" ht="16.2" x14ac:dyDescent="0.35"/>
    <row r="110" ht="16.2" x14ac:dyDescent="0.35"/>
    <row r="111" ht="16.2" x14ac:dyDescent="0.35"/>
    <row r="112" ht="16.2" x14ac:dyDescent="0.35"/>
    <row r="113" ht="16.2" x14ac:dyDescent="0.35"/>
    <row r="114" ht="16.2" x14ac:dyDescent="0.35"/>
    <row r="115" ht="16.2" x14ac:dyDescent="0.35"/>
    <row r="116" ht="16.2" x14ac:dyDescent="0.35"/>
    <row r="117" ht="16.2" x14ac:dyDescent="0.35"/>
    <row r="118" ht="16.2" x14ac:dyDescent="0.35"/>
    <row r="119" ht="16.2" x14ac:dyDescent="0.35"/>
    <row r="120" ht="16.2" x14ac:dyDescent="0.35"/>
    <row r="121" ht="16.2" x14ac:dyDescent="0.35"/>
    <row r="122" ht="16.2" x14ac:dyDescent="0.35"/>
    <row r="123" ht="16.2" x14ac:dyDescent="0.35"/>
    <row r="124" ht="16.2" x14ac:dyDescent="0.35"/>
    <row r="125" ht="16.2" x14ac:dyDescent="0.35"/>
    <row r="126" ht="16.2" x14ac:dyDescent="0.35"/>
    <row r="127" ht="16.2" x14ac:dyDescent="0.35"/>
    <row r="128" ht="16.2" x14ac:dyDescent="0.35"/>
    <row r="129" ht="16.2" x14ac:dyDescent="0.35"/>
    <row r="130" ht="16.2" x14ac:dyDescent="0.35"/>
    <row r="131" ht="16.2" x14ac:dyDescent="0.35"/>
    <row r="132" ht="16.2" x14ac:dyDescent="0.35"/>
    <row r="133" ht="16.2" x14ac:dyDescent="0.35"/>
    <row r="134" ht="16.2" x14ac:dyDescent="0.35"/>
    <row r="135" ht="16.2" x14ac:dyDescent="0.35"/>
    <row r="136" ht="16.2" x14ac:dyDescent="0.35"/>
    <row r="137" ht="16.2" x14ac:dyDescent="0.35"/>
    <row r="138" ht="16.2" x14ac:dyDescent="0.35"/>
    <row r="139" ht="16.2" x14ac:dyDescent="0.35"/>
    <row r="140" ht="16.2" x14ac:dyDescent="0.35"/>
    <row r="141" ht="16.2" x14ac:dyDescent="0.35"/>
    <row r="142" ht="16.2" x14ac:dyDescent="0.35"/>
    <row r="143" ht="16.2" x14ac:dyDescent="0.35"/>
    <row r="144" ht="16.2" x14ac:dyDescent="0.35"/>
    <row r="145" ht="16.2" x14ac:dyDescent="0.35"/>
    <row r="146" ht="16.2" x14ac:dyDescent="0.35"/>
    <row r="147" ht="16.2" x14ac:dyDescent="0.35"/>
    <row r="148" ht="16.2" x14ac:dyDescent="0.35"/>
    <row r="149" ht="16.2" x14ac:dyDescent="0.35"/>
    <row r="150" ht="16.2" x14ac:dyDescent="0.35"/>
    <row r="151" ht="16.2" x14ac:dyDescent="0.35"/>
    <row r="152" ht="16.2" x14ac:dyDescent="0.35"/>
    <row r="153" ht="16.2" x14ac:dyDescent="0.35"/>
    <row r="154" ht="16.2" x14ac:dyDescent="0.35"/>
  </sheetData>
  <mergeCells count="3">
    <mergeCell ref="A12:A14"/>
    <mergeCell ref="B2:C2"/>
    <mergeCell ref="D1:L9"/>
  </mergeCells>
  <phoneticPr fontId="35" type="noConversion"/>
  <conditionalFormatting sqref="B12:C18">
    <cfRule type="expression" dxfId="79" priority="15">
      <formula>$B12="Not Started"</formula>
    </cfRule>
    <cfRule type="expression" dxfId="78" priority="26">
      <formula>$B12="Delayed"</formula>
    </cfRule>
  </conditionalFormatting>
  <conditionalFormatting sqref="C5">
    <cfRule type="cellIs" dxfId="77" priority="7" operator="equal">
      <formula>0</formula>
    </cfRule>
    <cfRule type="cellIs" dxfId="76" priority="14" operator="greaterThan">
      <formula>0</formula>
    </cfRule>
  </conditionalFormatting>
  <conditionalFormatting sqref="D12:K18">
    <cfRule type="expression" dxfId="75" priority="27">
      <formula>$E12=TODAY()</formula>
    </cfRule>
  </conditionalFormatting>
  <conditionalFormatting sqref="I12:I18">
    <cfRule type="cellIs" dxfId="74" priority="37" operator="equal">
      <formula>"Easy"</formula>
    </cfRule>
    <cfRule type="cellIs" dxfId="73" priority="41" operator="equal">
      <formula>"Medium"</formula>
    </cfRule>
    <cfRule type="cellIs" dxfId="72" priority="43" operator="equal">
      <formula>"Hard"</formula>
    </cfRule>
  </conditionalFormatting>
  <conditionalFormatting sqref="J12:K18">
    <cfRule type="cellIs" dxfId="71" priority="29" operator="equal">
      <formula>"Don't do"</formula>
    </cfRule>
    <cfRule type="cellIs" dxfId="70" priority="31" operator="equal">
      <formula>"Delegate"</formula>
    </cfRule>
    <cfRule type="cellIs" dxfId="69" priority="32" operator="equal">
      <formula>"Schedule"</formula>
    </cfRule>
    <cfRule type="cellIs" dxfId="68" priority="33" operator="equal">
      <formula>"Do Now"</formula>
    </cfRule>
  </conditionalFormatting>
  <conditionalFormatting sqref="K12:K18">
    <cfRule type="expression" dxfId="67" priority="28">
      <formula>AND(J12="Delegate",K12="")</formula>
    </cfRule>
  </conditionalFormatting>
  <conditionalFormatting sqref="B8">
    <cfRule type="cellIs" dxfId="66" priority="6" operator="equal">
      <formula>0</formula>
    </cfRule>
    <cfRule type="cellIs" dxfId="65" priority="12" operator="greaterThan">
      <formula>0</formula>
    </cfRule>
  </conditionalFormatting>
  <conditionalFormatting sqref="B12:K18">
    <cfRule type="expression" dxfId="64" priority="3" stopIfTrue="1">
      <formula>AND($E12=TODAY(),$B12="Completed")</formula>
    </cfRule>
    <cfRule type="expression" dxfId="63" priority="8" stopIfTrue="1">
      <formula>$B12="Completed"</formula>
    </cfRule>
    <cfRule type="expression" dxfId="62" priority="10" stopIfTrue="1">
      <formula>AND($B12&lt;&gt;"Completed",$D12&lt;&gt;"",$E12&lt;TODAY())</formula>
    </cfRule>
    <cfRule type="expression" dxfId="57" priority="25">
      <formula>$B12="In progress"</formula>
    </cfRule>
  </conditionalFormatting>
  <conditionalFormatting sqref="C8">
    <cfRule type="cellIs" dxfId="61" priority="4" operator="greaterThan">
      <formula>0</formula>
    </cfRule>
    <cfRule type="cellIs" dxfId="60" priority="5" operator="equal">
      <formula>0</formula>
    </cfRule>
  </conditionalFormatting>
  <conditionalFormatting sqref="G12:G18">
    <cfRule type="cellIs" dxfId="59" priority="2" operator="equal">
      <formula>TRUE</formula>
    </cfRule>
  </conditionalFormatting>
  <conditionalFormatting sqref="H12:H18">
    <cfRule type="cellIs" dxfId="58" priority="1" operator="equal">
      <formula>TRUE</formula>
    </cfRule>
  </conditionalFormatting>
  <dataValidations xWindow="950" yWindow="554" count="17">
    <dataValidation type="list" errorStyle="warning" allowBlank="1" showInputMessage="1" showErrorMessage="1" error="Select Priority from the list. Select CANCEL, press ALT+DOWN ARROW for options, then DOWN ARROW and ENTER to make selection" sqref="I18" xr:uid="{00000000-0002-0000-0000-000000000000}">
      <formula1>"High,Medium,Low"</formula1>
    </dataValidation>
    <dataValidation type="list" errorStyle="warning" allowBlank="1" showInputMessage="1" showErrorMessage="1" error="Select Assigned to names from the list. Select CANCEL, press ALT+DOWN ARROW for options, then DOWN ARROW and ENTER to make selection" sqref="J12:J18" xr:uid="{00000000-0002-0000-0000-000001000000}">
      <formula1>Assignedto</formula1>
    </dataValidation>
    <dataValidation allowBlank="1" showInputMessage="1" showErrorMessage="1" prompt="Date is automatically updated in this cell and Due Today and Overdue days in cells C5 and C6" sqref="B2" xr:uid="{00000000-0002-0000-0000-000004000000}"/>
    <dataValidation allowBlank="1" showErrorMessage="1" prompt="Enter Description in this column under this heading" sqref="D11" xr:uid="{00000000-0002-0000-0000-000007000000}"/>
    <dataValidation allowBlank="1" showErrorMessage="1" prompt="Enter Due Date in this column under this heading" sqref="E11:H11" xr:uid="{00000000-0002-0000-0000-000008000000}"/>
    <dataValidation allowBlank="1" showErrorMessage="1" prompt="Select Priority in this column under this heading. Press ALT+DOWN ARROW for options, then DOWN ARROW and ENTER to make selection" sqref="I11" xr:uid="{00000000-0002-0000-0000-000009000000}"/>
    <dataValidation allowBlank="1" showErrorMessage="1" prompt="Select Assigned to names in this column under this heading. Press ALT+DOWN ARROW for options, then DOWN ARROW and ENTER to make selection" sqref="J11:K11" xr:uid="{00000000-0002-0000-0000-00000A000000}"/>
    <dataValidation allowBlank="1" showErrorMessage="1" prompt="Enter value greater than 1 in this column under this heading to mark task as Done. Strikethrough formatting will automatically be applied" sqref="C11" xr:uid="{00000000-0002-0000-0000-00000B000000}"/>
    <dataValidation type="list" errorStyle="warning" allowBlank="1" showInputMessage="1" showErrorMessage="1" error="Select Priority from the list. Select CANCEL, press ALT+DOWN ARROW for options, then DOWN ARROW and ENTER to make selection" sqref="I12:I17" xr:uid="{ED387FD2-966F-4411-A575-376DBDDA958F}">
      <formula1>Difficulty</formula1>
    </dataValidation>
    <dataValidation type="list" allowBlank="1" showInputMessage="1" showErrorMessage="1" sqref="C12:C18" xr:uid="{568E30F7-644E-43B1-91B0-8C6DC16D9501}">
      <formula1>Projects</formula1>
    </dataValidation>
    <dataValidation allowBlank="1" showInputMessage="1" showErrorMessage="1" prompt="Due Today is automatically updated in cell at right" sqref="B4:B5" xr:uid="{00000000-0002-0000-0000-000005000000}"/>
    <dataValidation allowBlank="1" showInputMessage="1" showErrorMessage="1" prompt="Due Today is automatically updated in this cell" sqref="B5:C5" xr:uid="{00000000-0002-0000-0000-000006000000}"/>
    <dataValidation type="list" errorStyle="warning" allowBlank="1" showInputMessage="1" showErrorMessage="1" error="Select Assigned to names from the list. Select CANCEL, press ALT+DOWN ARROW for options, then DOWN ARROW and ENTER to make selection" sqref="K12:K18" xr:uid="{063FD7F9-A3D2-4E43-A724-B2175F8B36CB}">
      <formula1>Delegatetoo</formula1>
    </dataValidation>
    <dataValidation allowBlank="1" showInputMessage="1" showErrorMessage="1" prompt="Overdue days are automatically updated in this cell. Enter details in table below. Table tip is in cell B8" sqref="C5 B7:B10 C7:C9" xr:uid="{00000000-0002-0000-0000-00000F000000}"/>
    <dataValidation allowBlank="1" showInputMessage="1" showErrorMessage="1" prompt="Overdue days are automatically updated in cell at right" sqref="C4:C5 B7:B10 C7:C9" xr:uid="{00000000-0002-0000-0000-00000E000000}"/>
    <dataValidation allowBlank="1" showInputMessage="1" showErrorMessage="1" prompt="Enter value greater than 1 in this column under this heading to mark task as Done. Strikethrough formatting will automatically be applied" sqref="B11" xr:uid="{C4AC4F7A-1095-49B0-8C0B-78B75E224D33}"/>
    <dataValidation type="list" allowBlank="1" showInputMessage="1" showErrorMessage="1" sqref="B12:B18" xr:uid="{7AF6D449-5A8C-4AEF-ABB5-D09CE6151E2E}">
      <formula1>Status</formula1>
    </dataValidation>
  </dataValidations>
  <printOptions horizontalCentered="1"/>
  <pageMargins left="0.5" right="0.5" top="0.75" bottom="0.75" header="0.3" footer="0.3"/>
  <pageSetup scale="86" fitToHeight="0" orientation="portrait"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44" id="{BA82746F-AAF3-49E9-901A-F6FDFCCA8AAC}">
            <x14:iconSet iconSet="3Symbols2" showValue="0" custom="1">
              <x14:cfvo type="percent">
                <xm:f>0</xm:f>
              </x14:cfvo>
              <x14:cfvo type="formula">
                <xm:f>0</xm:f>
              </x14:cfvo>
              <x14:cfvo type="num">
                <xm:f>1</xm:f>
              </x14:cfvo>
              <x14:cfIcon iconSet="NoIcons" iconId="0"/>
              <x14:cfIcon iconSet="NoIcons" iconId="0"/>
              <x14:cfIcon iconSet="3Symbols2" iconId="2"/>
            </x14:iconSet>
          </x14:cfRule>
          <xm:sqref>B12:C18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1DD5-A650-484A-9DD6-14F0034B57F0}">
  <dimension ref="A1:N18"/>
  <sheetViews>
    <sheetView workbookViewId="0">
      <selection activeCell="C18" sqref="C18"/>
    </sheetView>
  </sheetViews>
  <sheetFormatPr defaultRowHeight="15" x14ac:dyDescent="0.35"/>
  <cols>
    <col min="7" max="8" width="9.36328125" bestFit="1" customWidth="1"/>
    <col min="13" max="13" width="9.36328125" bestFit="1" customWidth="1"/>
  </cols>
  <sheetData>
    <row r="1" spans="1:14" ht="15.6" thickBot="1" x14ac:dyDescent="0.3">
      <c r="A1" s="36"/>
      <c r="B1" s="37"/>
      <c r="C1" s="37"/>
      <c r="D1" s="37"/>
      <c r="E1" s="38"/>
      <c r="F1" s="36"/>
      <c r="G1" s="37"/>
      <c r="H1" s="37"/>
      <c r="I1" s="37"/>
      <c r="J1" s="38"/>
      <c r="K1" s="61" t="s">
        <v>33</v>
      </c>
      <c r="L1" s="62"/>
      <c r="M1" s="62"/>
      <c r="N1" s="63"/>
    </row>
    <row r="2" spans="1:14" ht="15.6" thickBot="1" x14ac:dyDescent="0.35">
      <c r="A2" s="39"/>
      <c r="B2" s="40" t="s">
        <v>34</v>
      </c>
      <c r="C2" s="40" t="s">
        <v>35</v>
      </c>
      <c r="D2" s="40" t="s">
        <v>31</v>
      </c>
      <c r="E2" s="41"/>
      <c r="F2" s="42"/>
      <c r="G2" s="40" t="s">
        <v>34</v>
      </c>
      <c r="H2" s="40" t="s">
        <v>35</v>
      </c>
      <c r="I2" s="40" t="s">
        <v>31</v>
      </c>
      <c r="J2" s="41"/>
      <c r="K2" s="42"/>
      <c r="L2" s="40" t="s">
        <v>34</v>
      </c>
      <c r="M2" s="40" t="s">
        <v>35</v>
      </c>
      <c r="N2" s="40" t="s">
        <v>31</v>
      </c>
    </row>
    <row r="3" spans="1:14" ht="15.6" thickBot="1" x14ac:dyDescent="0.35">
      <c r="A3" s="43" t="s">
        <v>36</v>
      </c>
      <c r="B3" s="44">
        <v>60</v>
      </c>
      <c r="C3" s="44">
        <v>40</v>
      </c>
      <c r="D3" s="44">
        <f>SUM(B3:C3)</f>
        <v>100</v>
      </c>
      <c r="E3" s="41"/>
      <c r="F3" s="44" t="s">
        <v>36</v>
      </c>
      <c r="G3" s="44">
        <f>D3*G5</f>
        <v>53.846153846153847</v>
      </c>
      <c r="H3" s="44">
        <f>D3*H5</f>
        <v>46.153846153846153</v>
      </c>
      <c r="I3" s="45"/>
      <c r="J3" s="41"/>
      <c r="K3" s="44" t="s">
        <v>36</v>
      </c>
      <c r="L3" s="44">
        <f>(B3-G3)^2/G3</f>
        <v>0.70329670329670324</v>
      </c>
      <c r="M3" s="44">
        <f>(C3-H3)^2/H3</f>
        <v>0.82051282051282037</v>
      </c>
      <c r="N3" s="45"/>
    </row>
    <row r="4" spans="1:14" ht="15.6" thickBot="1" x14ac:dyDescent="0.35">
      <c r="A4" s="46" t="s">
        <v>37</v>
      </c>
      <c r="B4" s="47">
        <v>24</v>
      </c>
      <c r="C4" s="47">
        <v>32</v>
      </c>
      <c r="D4" s="44">
        <f>SUM(B4:C4)</f>
        <v>56</v>
      </c>
      <c r="E4" s="41"/>
      <c r="F4" s="47" t="s">
        <v>37</v>
      </c>
      <c r="G4" s="44">
        <f>D4*G5</f>
        <v>30.153846153846153</v>
      </c>
      <c r="H4" s="44">
        <f>D4*H5</f>
        <v>25.846153846153847</v>
      </c>
      <c r="I4" s="45"/>
      <c r="J4" s="41"/>
      <c r="K4" s="47" t="s">
        <v>37</v>
      </c>
      <c r="L4" s="44">
        <f>(B4-G4)^2/G4</f>
        <v>1.2558869701726842</v>
      </c>
      <c r="M4" s="44">
        <f>(C4-H4)^2/H4</f>
        <v>1.4652014652014649</v>
      </c>
      <c r="N4" s="45"/>
    </row>
    <row r="5" spans="1:14" ht="15.6" thickBot="1" x14ac:dyDescent="0.35">
      <c r="A5" s="43" t="s">
        <v>31</v>
      </c>
      <c r="B5" s="44">
        <f>SUM(B3:B4)</f>
        <v>84</v>
      </c>
      <c r="C5" s="44">
        <f>SUM(C3:C4)</f>
        <v>72</v>
      </c>
      <c r="D5" s="44">
        <f>SUM(B5:C5)</f>
        <v>156</v>
      </c>
      <c r="E5" s="41"/>
      <c r="F5" s="44" t="s">
        <v>31</v>
      </c>
      <c r="G5" s="44">
        <f>B5/D5</f>
        <v>0.53846153846153844</v>
      </c>
      <c r="H5" s="44">
        <f>C5/D5</f>
        <v>0.46153846153846156</v>
      </c>
      <c r="I5" s="45"/>
      <c r="J5" s="41"/>
      <c r="K5" s="44" t="s">
        <v>31</v>
      </c>
      <c r="L5" s="45"/>
      <c r="M5" s="45"/>
      <c r="N5" s="44">
        <f>SUM(L3:N4)</f>
        <v>4.2448979591836729</v>
      </c>
    </row>
    <row r="6" spans="1:14" ht="15.6" thickBot="1" x14ac:dyDescent="0.3">
      <c r="A6" s="38"/>
      <c r="B6" s="38"/>
      <c r="C6" s="38"/>
      <c r="D6" s="38"/>
      <c r="E6" s="38"/>
      <c r="F6" s="38"/>
      <c r="G6" s="38"/>
      <c r="H6" s="38"/>
      <c r="I6" s="38"/>
      <c r="J6" s="38"/>
      <c r="K6" s="38"/>
      <c r="L6" s="38"/>
      <c r="M6" s="38"/>
      <c r="N6" s="38"/>
    </row>
    <row r="7" spans="1:14" ht="15.6" thickBot="1" x14ac:dyDescent="0.3">
      <c r="A7" s="48" t="s">
        <v>38</v>
      </c>
      <c r="B7" s="38"/>
      <c r="C7" s="38"/>
      <c r="D7" s="38"/>
      <c r="E7" s="38"/>
      <c r="F7" s="38"/>
      <c r="G7" s="38"/>
      <c r="H7" s="38"/>
      <c r="I7" s="38"/>
      <c r="J7" s="38"/>
      <c r="K7" s="38"/>
      <c r="L7" s="38"/>
      <c r="M7" s="38"/>
      <c r="N7" s="38"/>
    </row>
    <row r="8" spans="1:14" ht="15.6" thickBot="1" x14ac:dyDescent="0.3">
      <c r="A8" s="49"/>
      <c r="B8" s="49"/>
      <c r="C8" s="49"/>
      <c r="D8" s="49"/>
      <c r="E8" s="38"/>
      <c r="F8" s="49"/>
      <c r="G8" s="49"/>
      <c r="H8" s="49"/>
      <c r="I8" s="49"/>
      <c r="J8" s="38"/>
      <c r="K8" s="49"/>
      <c r="L8" s="49"/>
      <c r="M8" s="49"/>
      <c r="N8" s="49"/>
    </row>
    <row r="9" spans="1:14" ht="15.6" thickBot="1" x14ac:dyDescent="0.35">
      <c r="A9" s="39"/>
      <c r="B9" s="40" t="s">
        <v>34</v>
      </c>
      <c r="C9" s="40" t="s">
        <v>35</v>
      </c>
      <c r="D9" s="40" t="s">
        <v>31</v>
      </c>
      <c r="E9" s="41"/>
      <c r="F9" s="42"/>
      <c r="G9" s="40" t="s">
        <v>34</v>
      </c>
      <c r="H9" s="40" t="s">
        <v>35</v>
      </c>
      <c r="I9" s="40" t="s">
        <v>31</v>
      </c>
      <c r="J9" s="41"/>
      <c r="K9" s="42"/>
      <c r="L9" s="40" t="s">
        <v>34</v>
      </c>
      <c r="M9" s="40" t="s">
        <v>35</v>
      </c>
      <c r="N9" s="40" t="s">
        <v>31</v>
      </c>
    </row>
    <row r="10" spans="1:14" ht="15.6" thickBot="1" x14ac:dyDescent="0.35">
      <c r="A10" s="43" t="s">
        <v>36</v>
      </c>
      <c r="B10" s="44">
        <v>75</v>
      </c>
      <c r="C10" s="44">
        <v>25</v>
      </c>
      <c r="D10" s="44">
        <f>SUM(B10:C10)</f>
        <v>100</v>
      </c>
      <c r="E10" s="41"/>
      <c r="F10" s="44" t="s">
        <v>36</v>
      </c>
      <c r="G10" s="44">
        <f>D10*G12</f>
        <v>53.846153846153847</v>
      </c>
      <c r="H10" s="44">
        <f>D10*H12</f>
        <v>46.153846153846153</v>
      </c>
      <c r="I10" s="45"/>
      <c r="J10" s="41"/>
      <c r="K10" s="44" t="s">
        <v>36</v>
      </c>
      <c r="L10" s="44">
        <f>(B10-G10)^2/G10</f>
        <v>8.3104395604395602</v>
      </c>
      <c r="M10" s="44">
        <f>(C10-H10)^2/H10</f>
        <v>9.6955128205128212</v>
      </c>
      <c r="N10" s="45"/>
    </row>
    <row r="11" spans="1:14" ht="15.6" thickBot="1" x14ac:dyDescent="0.35">
      <c r="A11" s="46" t="s">
        <v>37</v>
      </c>
      <c r="B11" s="47">
        <v>9</v>
      </c>
      <c r="C11" s="47">
        <v>47</v>
      </c>
      <c r="D11" s="44">
        <f>SUM(B11:C11)</f>
        <v>56</v>
      </c>
      <c r="E11" s="41"/>
      <c r="F11" s="47" t="s">
        <v>37</v>
      </c>
      <c r="G11" s="44">
        <f>D11*G12</f>
        <v>30.153846153846153</v>
      </c>
      <c r="H11" s="44">
        <f>D11*H12</f>
        <v>25.846153846153847</v>
      </c>
      <c r="I11" s="45"/>
      <c r="J11" s="41"/>
      <c r="K11" s="47" t="s">
        <v>37</v>
      </c>
      <c r="L11" s="44">
        <f>(B11-G11)^2/G11</f>
        <v>14.840070643642072</v>
      </c>
      <c r="M11" s="44">
        <f>(C11-H11)^2/H11</f>
        <v>17.313415750915752</v>
      </c>
      <c r="N11" s="45"/>
    </row>
    <row r="12" spans="1:14" ht="15.6" thickBot="1" x14ac:dyDescent="0.35">
      <c r="A12" s="43" t="s">
        <v>31</v>
      </c>
      <c r="B12" s="44">
        <f>SUM(B10:B11)</f>
        <v>84</v>
      </c>
      <c r="C12" s="44">
        <f>SUM(C10:C11)</f>
        <v>72</v>
      </c>
      <c r="D12" s="44">
        <f>SUM(B12:C12)</f>
        <v>156</v>
      </c>
      <c r="E12" s="41"/>
      <c r="F12" s="44" t="s">
        <v>31</v>
      </c>
      <c r="G12" s="44">
        <f>B12/D12</f>
        <v>0.53846153846153844</v>
      </c>
      <c r="H12" s="44">
        <f>C12/D12</f>
        <v>0.46153846153846156</v>
      </c>
      <c r="I12" s="45"/>
      <c r="J12" s="41"/>
      <c r="K12" s="44" t="s">
        <v>31</v>
      </c>
      <c r="L12" s="45"/>
      <c r="M12" s="45"/>
      <c r="N12" s="44">
        <f>SUM(L10:N11)</f>
        <v>50.159438775510203</v>
      </c>
    </row>
    <row r="13" spans="1:14" ht="15.6" thickBot="1" x14ac:dyDescent="0.3">
      <c r="A13" s="38"/>
      <c r="B13" s="38"/>
      <c r="C13" s="38"/>
      <c r="D13" s="38"/>
      <c r="E13" s="38"/>
      <c r="F13" s="38"/>
      <c r="G13" s="38"/>
      <c r="H13" s="38"/>
      <c r="I13" s="38"/>
      <c r="J13" s="38"/>
      <c r="K13" s="38"/>
      <c r="L13" s="38"/>
      <c r="M13" s="38"/>
      <c r="N13" s="38"/>
    </row>
    <row r="14" spans="1:14" ht="15.6" thickBot="1" x14ac:dyDescent="0.3">
      <c r="A14" s="49"/>
      <c r="B14" s="49"/>
      <c r="C14" s="49"/>
      <c r="D14" s="49"/>
      <c r="E14" s="38"/>
      <c r="F14" s="49"/>
      <c r="G14" s="49"/>
      <c r="H14" s="49"/>
      <c r="I14" s="49"/>
      <c r="J14" s="38"/>
      <c r="K14" s="49"/>
      <c r="L14" s="49"/>
      <c r="M14" s="49"/>
      <c r="N14" s="49"/>
    </row>
    <row r="15" spans="1:14" ht="15.6" thickBot="1" x14ac:dyDescent="0.35">
      <c r="A15" s="39"/>
      <c r="B15" s="40" t="s">
        <v>34</v>
      </c>
      <c r="C15" s="40" t="s">
        <v>35</v>
      </c>
      <c r="D15" s="40" t="s">
        <v>31</v>
      </c>
      <c r="E15" s="41"/>
      <c r="F15" s="42"/>
      <c r="G15" s="40" t="s">
        <v>34</v>
      </c>
      <c r="H15" s="40" t="s">
        <v>35</v>
      </c>
      <c r="I15" s="40" t="s">
        <v>31</v>
      </c>
      <c r="J15" s="41"/>
      <c r="K15" s="42"/>
      <c r="L15" s="40" t="s">
        <v>34</v>
      </c>
      <c r="M15" s="40" t="s">
        <v>35</v>
      </c>
      <c r="N15" s="40" t="s">
        <v>31</v>
      </c>
    </row>
    <row r="16" spans="1:14" ht="15.6" thickBot="1" x14ac:dyDescent="0.35">
      <c r="A16" s="43" t="s">
        <v>36</v>
      </c>
      <c r="B16" s="44">
        <v>30</v>
      </c>
      <c r="C16" s="44">
        <v>70</v>
      </c>
      <c r="D16" s="44">
        <f>SUM(B16:C16)</f>
        <v>100</v>
      </c>
      <c r="E16" s="41"/>
      <c r="F16" s="44" t="s">
        <v>36</v>
      </c>
      <c r="G16" s="44">
        <f>D16*G18</f>
        <v>53.846153846153847</v>
      </c>
      <c r="H16" s="44">
        <f>D16*H18</f>
        <v>46.153846153846153</v>
      </c>
      <c r="I16" s="45"/>
      <c r="J16" s="41"/>
      <c r="K16" s="44" t="s">
        <v>36</v>
      </c>
      <c r="L16" s="44">
        <f>(B16-G16)^2/G16</f>
        <v>10.56043956043956</v>
      </c>
      <c r="M16" s="44">
        <f>(C16-H16)^2/H16</f>
        <v>12.320512820512819</v>
      </c>
      <c r="N16" s="45"/>
    </row>
    <row r="17" spans="1:14" ht="15.6" thickBot="1" x14ac:dyDescent="0.35">
      <c r="A17" s="46" t="s">
        <v>37</v>
      </c>
      <c r="B17" s="47">
        <v>54</v>
      </c>
      <c r="C17" s="47">
        <v>2</v>
      </c>
      <c r="D17" s="44">
        <f>SUM(B17:C17)</f>
        <v>56</v>
      </c>
      <c r="E17" s="41"/>
      <c r="F17" s="47" t="s">
        <v>37</v>
      </c>
      <c r="G17" s="44">
        <f>D17*G18</f>
        <v>30.153846153846153</v>
      </c>
      <c r="H17" s="44">
        <f>D17*H18</f>
        <v>25.846153846153847</v>
      </c>
      <c r="I17" s="45"/>
      <c r="J17" s="41"/>
      <c r="K17" s="47" t="s">
        <v>37</v>
      </c>
      <c r="L17" s="44">
        <f>(B17-G17)^2/G17</f>
        <v>18.857927786499214</v>
      </c>
      <c r="M17" s="44">
        <f>(C17-H17)^2/H17</f>
        <v>22.000915750915748</v>
      </c>
      <c r="N17" s="45"/>
    </row>
    <row r="18" spans="1:14" ht="15.6" thickBot="1" x14ac:dyDescent="0.35">
      <c r="A18" s="43" t="s">
        <v>31</v>
      </c>
      <c r="B18" s="44">
        <f>SUM(B16:B17)</f>
        <v>84</v>
      </c>
      <c r="C18" s="44">
        <f>SUM(C16:C17)</f>
        <v>72</v>
      </c>
      <c r="D18" s="44">
        <f>SUM(B18:C18)</f>
        <v>156</v>
      </c>
      <c r="E18" s="41"/>
      <c r="F18" s="44" t="s">
        <v>31</v>
      </c>
      <c r="G18" s="44">
        <f>B18/D18</f>
        <v>0.53846153846153844</v>
      </c>
      <c r="H18" s="44">
        <f>C18/D18</f>
        <v>0.46153846153846156</v>
      </c>
      <c r="I18" s="45"/>
      <c r="J18" s="41"/>
      <c r="K18" s="44" t="s">
        <v>31</v>
      </c>
      <c r="L18" s="45"/>
      <c r="M18" s="45"/>
      <c r="N18" s="44">
        <f>SUM(L16:N17)</f>
        <v>63.739795918367349</v>
      </c>
    </row>
  </sheetData>
  <mergeCells count="1">
    <mergeCell ref="K1:N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CD61A-CADF-4C7D-B598-9FD535018C8B}">
  <dimension ref="A1:J8"/>
  <sheetViews>
    <sheetView workbookViewId="0">
      <selection sqref="A1:J8"/>
    </sheetView>
  </sheetViews>
  <sheetFormatPr defaultRowHeight="15" x14ac:dyDescent="0.35"/>
  <sheetData>
    <row r="1" spans="1:10" ht="28.8" x14ac:dyDescent="0.35">
      <c r="A1" s="15" t="s">
        <v>39</v>
      </c>
      <c r="B1" s="15" t="s">
        <v>12</v>
      </c>
      <c r="C1" s="15" t="s">
        <v>32</v>
      </c>
      <c r="D1" s="15" t="s">
        <v>0</v>
      </c>
      <c r="E1" s="67" t="s">
        <v>40</v>
      </c>
      <c r="F1" s="67" t="s">
        <v>41</v>
      </c>
      <c r="G1" s="67" t="s">
        <v>14</v>
      </c>
      <c r="H1" s="67" t="s">
        <v>17</v>
      </c>
      <c r="I1" s="15" t="s">
        <v>22</v>
      </c>
      <c r="J1" s="16" t="s">
        <v>18</v>
      </c>
    </row>
    <row r="2" spans="1:10" x14ac:dyDescent="0.35">
      <c r="A2" s="12" t="s">
        <v>43</v>
      </c>
      <c r="B2" s="54" t="s">
        <v>13</v>
      </c>
      <c r="C2" s="66" t="s">
        <v>2</v>
      </c>
      <c r="D2" s="56">
        <f ca="1">TODAY()+1</f>
        <v>45659</v>
      </c>
      <c r="E2" s="64" t="b">
        <v>0</v>
      </c>
      <c r="F2" s="64" t="b">
        <v>0</v>
      </c>
      <c r="G2" s="13" t="s">
        <v>15</v>
      </c>
      <c r="H2" s="13" t="s">
        <v>8</v>
      </c>
      <c r="I2" s="13"/>
      <c r="J2" s="11"/>
    </row>
    <row r="3" spans="1:10" x14ac:dyDescent="0.35">
      <c r="A3" s="12" t="s">
        <v>43</v>
      </c>
      <c r="B3" s="54" t="s">
        <v>13</v>
      </c>
      <c r="C3" s="66" t="s">
        <v>3</v>
      </c>
      <c r="D3" s="56">
        <v>45658</v>
      </c>
      <c r="E3" s="64" t="b">
        <v>0</v>
      </c>
      <c r="F3" s="64" t="b">
        <v>0</v>
      </c>
      <c r="G3" s="13" t="s">
        <v>4</v>
      </c>
      <c r="H3" s="13" t="s">
        <v>10</v>
      </c>
      <c r="I3" s="13"/>
      <c r="J3" s="11"/>
    </row>
    <row r="4" spans="1:10" x14ac:dyDescent="0.35">
      <c r="A4" s="12" t="s">
        <v>42</v>
      </c>
      <c r="B4" s="54" t="s">
        <v>19</v>
      </c>
      <c r="C4" s="66" t="s">
        <v>3</v>
      </c>
      <c r="D4" s="56">
        <f ca="1">TODAY()+3</f>
        <v>45661</v>
      </c>
      <c r="E4" s="64" t="b">
        <v>0</v>
      </c>
      <c r="F4" s="64" t="b">
        <v>0</v>
      </c>
      <c r="G4" s="13" t="s">
        <v>16</v>
      </c>
      <c r="H4" s="13" t="s">
        <v>9</v>
      </c>
      <c r="I4" s="13" t="s">
        <v>24</v>
      </c>
      <c r="J4" s="11"/>
    </row>
    <row r="5" spans="1:10" x14ac:dyDescent="0.35">
      <c r="A5" s="12" t="s">
        <v>44</v>
      </c>
      <c r="B5" s="54" t="s">
        <v>19</v>
      </c>
      <c r="C5" s="66" t="s">
        <v>3</v>
      </c>
      <c r="D5" s="56">
        <f ca="1">TODAY()+4</f>
        <v>45662</v>
      </c>
      <c r="E5" s="64" t="b">
        <v>0</v>
      </c>
      <c r="F5" s="64" t="b">
        <v>0</v>
      </c>
      <c r="G5" s="13" t="s">
        <v>4</v>
      </c>
      <c r="H5" s="13" t="s">
        <v>11</v>
      </c>
      <c r="I5" s="13"/>
      <c r="J5" s="11"/>
    </row>
    <row r="6" spans="1:10" x14ac:dyDescent="0.35">
      <c r="A6" s="12" t="s">
        <v>45</v>
      </c>
      <c r="B6" s="54" t="s">
        <v>19</v>
      </c>
      <c r="C6" s="66" t="s">
        <v>3</v>
      </c>
      <c r="D6" s="56">
        <v>45658</v>
      </c>
      <c r="E6" s="64" t="b">
        <v>0</v>
      </c>
      <c r="F6" s="64" t="b">
        <v>0</v>
      </c>
      <c r="G6" s="13" t="s">
        <v>15</v>
      </c>
      <c r="H6" s="13" t="s">
        <v>9</v>
      </c>
      <c r="I6" s="13" t="s">
        <v>25</v>
      </c>
      <c r="J6" s="11"/>
    </row>
    <row r="7" spans="1:10" ht="24" x14ac:dyDescent="0.35">
      <c r="A7" s="12" t="s">
        <v>44</v>
      </c>
      <c r="B7" s="54" t="s">
        <v>21</v>
      </c>
      <c r="C7" s="66" t="s">
        <v>5</v>
      </c>
      <c r="D7" s="56">
        <f ca="1">TODAY()</f>
        <v>45658</v>
      </c>
      <c r="E7" s="64" t="b">
        <v>0</v>
      </c>
      <c r="F7" s="64" t="b">
        <v>0</v>
      </c>
      <c r="G7" s="13" t="s">
        <v>15</v>
      </c>
      <c r="H7" s="13" t="s">
        <v>10</v>
      </c>
      <c r="I7" s="13"/>
      <c r="J7" s="11"/>
    </row>
    <row r="8" spans="1:10" x14ac:dyDescent="0.35">
      <c r="A8" s="12"/>
      <c r="B8" s="54"/>
      <c r="C8" s="55"/>
      <c r="D8" s="57"/>
      <c r="E8" s="65" t="b">
        <v>0</v>
      </c>
      <c r="F8" s="65" t="b">
        <v>0</v>
      </c>
      <c r="G8" s="14"/>
      <c r="H8" s="14"/>
      <c r="I8" s="14"/>
      <c r="J8" s="11"/>
    </row>
  </sheetData>
  <conditionalFormatting sqref="A2:B8">
    <cfRule type="expression" dxfId="97" priority="6">
      <formula>$B2="Not Started"</formula>
    </cfRule>
    <cfRule type="expression" dxfId="96" priority="8">
      <formula>$B2="Delayed"</formula>
    </cfRule>
  </conditionalFormatting>
  <conditionalFormatting sqref="C2:I8">
    <cfRule type="expression" dxfId="95" priority="9">
      <formula>$E2=TODAY()</formula>
    </cfRule>
  </conditionalFormatting>
  <conditionalFormatting sqref="G2:G8">
    <cfRule type="cellIs" dxfId="94" priority="15" operator="equal">
      <formula>"Easy"</formula>
    </cfRule>
    <cfRule type="cellIs" dxfId="93" priority="16" operator="equal">
      <formula>"Medium"</formula>
    </cfRule>
    <cfRule type="cellIs" dxfId="92" priority="17" operator="equal">
      <formula>"Hard"</formula>
    </cfRule>
  </conditionalFormatting>
  <conditionalFormatting sqref="H2:I8">
    <cfRule type="cellIs" dxfId="91" priority="11" operator="equal">
      <formula>"Don't do"</formula>
    </cfRule>
    <cfRule type="cellIs" dxfId="90" priority="12" operator="equal">
      <formula>"Delegate"</formula>
    </cfRule>
    <cfRule type="cellIs" dxfId="89" priority="13" operator="equal">
      <formula>"Schedule"</formula>
    </cfRule>
    <cfRule type="cellIs" dxfId="88" priority="14" operator="equal">
      <formula>"Do Now"</formula>
    </cfRule>
  </conditionalFormatting>
  <conditionalFormatting sqref="I2:I8">
    <cfRule type="expression" dxfId="87" priority="10">
      <formula>AND(H2="Delegate",I2="")</formula>
    </cfRule>
  </conditionalFormatting>
  <conditionalFormatting sqref="A2:H8">
    <cfRule type="expression" dxfId="86" priority="7">
      <formula>$B2="In progress"</formula>
    </cfRule>
  </conditionalFormatting>
  <conditionalFormatting sqref="A2:I8">
    <cfRule type="expression" dxfId="85" priority="3" stopIfTrue="1">
      <formula>AND($E2=TODAY(),$B2="Completed")</formula>
    </cfRule>
    <cfRule type="expression" dxfId="84" priority="4" stopIfTrue="1">
      <formula>$B2="Completed"</formula>
    </cfRule>
    <cfRule type="expression" dxfId="83" priority="5" stopIfTrue="1">
      <formula>AND($B2&lt;&gt;"Completed",$D2&lt;&gt;"",$E2&lt;TODAY())</formula>
    </cfRule>
  </conditionalFormatting>
  <conditionalFormatting sqref="E2:E8">
    <cfRule type="cellIs" dxfId="82" priority="2" operator="equal">
      <formula>TRUE</formula>
    </cfRule>
  </conditionalFormatting>
  <conditionalFormatting sqref="F2:F8">
    <cfRule type="cellIs" dxfId="81" priority="1" operator="equal">
      <formula>TRUE</formula>
    </cfRule>
  </conditionalFormatting>
  <dataValidations count="12">
    <dataValidation type="list" allowBlank="1" showInputMessage="1" showErrorMessage="1" sqref="A2:A8" xr:uid="{110EC008-A62F-416C-A279-6BEB01521C02}">
      <formula1>Status</formula1>
    </dataValidation>
    <dataValidation allowBlank="1" showInputMessage="1" showErrorMessage="1" prompt="Enter value greater than 1 in this column under this heading to mark task as Done. Strikethrough formatting will automatically be applied" sqref="A1" xr:uid="{30A8AC1C-C6FA-4E1E-A5F8-37CEE2F99D6D}"/>
    <dataValidation type="list" errorStyle="warning" allowBlank="1" showInputMessage="1" showErrorMessage="1" error="Select Assigned to names from the list. Select CANCEL, press ALT+DOWN ARROW for options, then DOWN ARROW and ENTER to make selection" sqref="I2:I8" xr:uid="{98F3655D-3521-44E6-91D1-28ED0C0CF840}">
      <formula1>Delegatetoo</formula1>
    </dataValidation>
    <dataValidation type="list" allowBlank="1" showInputMessage="1" showErrorMessage="1" sqref="B2:B8" xr:uid="{8EC7E156-4FBC-4FED-9664-FFDC5F4634E7}">
      <formula1>Projects</formula1>
    </dataValidation>
    <dataValidation type="list" errorStyle="warning" allowBlank="1" showInputMessage="1" showErrorMessage="1" error="Select Priority from the list. Select CANCEL, press ALT+DOWN ARROW for options, then DOWN ARROW and ENTER to make selection" sqref="G2:G7" xr:uid="{EBF0BAE3-99B0-464A-BB63-2B2AF4CE34F4}">
      <formula1>Difficulty</formula1>
    </dataValidation>
    <dataValidation allowBlank="1" showErrorMessage="1" prompt="Enter value greater than 1 in this column under this heading to mark task as Done. Strikethrough formatting will automatically be applied" sqref="B1" xr:uid="{A4B88BE3-C9B4-4AED-9167-2A742A868A65}"/>
    <dataValidation allowBlank="1" showErrorMessage="1" prompt="Select Assigned to names in this column under this heading. Press ALT+DOWN ARROW for options, then DOWN ARROW and ENTER to make selection" sqref="H1:I1" xr:uid="{8ABBCE37-7A64-47C8-BC17-9728DF5E73C1}"/>
    <dataValidation allowBlank="1" showErrorMessage="1" prompt="Select Priority in this column under this heading. Press ALT+DOWN ARROW for options, then DOWN ARROW and ENTER to make selection" sqref="G1" xr:uid="{3273167A-656F-4A82-B443-E9CE077AE1A3}"/>
    <dataValidation allowBlank="1" showErrorMessage="1" prompt="Enter Due Date in this column under this heading" sqref="D1:F1" xr:uid="{07584233-0111-42ED-8675-DE67B79D499A}"/>
    <dataValidation allowBlank="1" showErrorMessage="1" prompt="Enter Description in this column under this heading" sqref="C1" xr:uid="{39C7D0EE-BFE7-4FD2-B66F-9CD9DC5A25E7}"/>
    <dataValidation type="list" errorStyle="warning" allowBlank="1" showInputMessage="1" showErrorMessage="1" error="Select Assigned to names from the list. Select CANCEL, press ALT+DOWN ARROW for options, then DOWN ARROW and ENTER to make selection" sqref="H2:H8" xr:uid="{C2D43789-F538-45A0-A121-13A5B3E099BD}">
      <formula1>Assignedto</formula1>
    </dataValidation>
    <dataValidation type="list" errorStyle="warning" allowBlank="1" showInputMessage="1" showErrorMessage="1" error="Select Priority from the list. Select CANCEL, press ALT+DOWN ARROW for options, then DOWN ARROW and ENTER to make selection" sqref="G8" xr:uid="{C041A3F6-A6E5-4E70-84F4-F256EE2D8C2E}">
      <formula1>"High,Medium,Low"</formula1>
    </dataValidation>
  </dataValidations>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iconSet" priority="18" id="{08B407C5-46B0-4576-99D9-6460507E80E0}">
            <x14:iconSet iconSet="3Symbols2" showValue="0" custom="1">
              <x14:cfvo type="percent">
                <xm:f>0</xm:f>
              </x14:cfvo>
              <x14:cfvo type="formula">
                <xm:f>0</xm:f>
              </x14:cfvo>
              <x14:cfvo type="num">
                <xm:f>1</xm:f>
              </x14:cfvo>
              <x14:cfIcon iconSet="NoIcons" iconId="0"/>
              <x14:cfIcon iconSet="NoIcons" iconId="0"/>
              <x14:cfIcon iconSet="3Symbols2" iconId="2"/>
            </x14:iconSet>
          </x14:cfRule>
          <xm:sqref>A2:B8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86507E-23C5-4E11-A8D0-1B4A3AF59F55}">
  <ds:schemaRefs>
    <ds:schemaRef ds:uri="http://schemas.microsoft.com/sharepoint/v3/contenttype/forms"/>
  </ds:schemaRefs>
</ds:datastoreItem>
</file>

<file path=customXml/itemProps2.xml><?xml version="1.0" encoding="utf-8"?>
<ds:datastoreItem xmlns:ds="http://schemas.openxmlformats.org/officeDocument/2006/customXml" ds:itemID="{E755839C-B16E-41F0-A9AF-5CA75C64C247}">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5D85AF55-94D9-42C9-88E7-F84C0EBFF3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TM22583886</Template>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Assignment setup</vt:lpstr>
      <vt:lpstr>To-do list</vt:lpstr>
      <vt:lpstr>Chi Square</vt:lpstr>
      <vt:lpstr>Sheet4</vt:lpstr>
      <vt:lpstr>Assignedto</vt:lpstr>
      <vt:lpstr>Delegatetoo</vt:lpstr>
      <vt:lpstr>Difficulty</vt:lpstr>
      <vt:lpstr>DueToday</vt:lpstr>
      <vt:lpstr>'To-do list'!Grid</vt:lpstr>
      <vt:lpstr>'To-do list'!Print_Titles</vt:lpstr>
      <vt:lpstr>Projects</vt:lpstr>
      <vt:lpstr>Status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2023-09-09T14:41:42Z</dcterms:created>
  <dcterms:modified xsi:type="dcterms:W3CDTF">2025-01-01T18:54:28Z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