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oling Strategy" sheetId="1" state="visible" r:id="rId1"/>
    <sheet xmlns:r="http://schemas.openxmlformats.org/officeDocument/2006/relationships" name="Sample Counts" sheetId="2" state="visible" r:id="rId2"/>
    <sheet xmlns:r="http://schemas.openxmlformats.org/officeDocument/2006/relationships" name="Normaliza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Pool</t>
        </is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inlineStr">
        <is>
          <t>HC</t>
        </is>
      </c>
    </row>
    <row r="2">
      <c r="A2" t="n">
        <v>1</v>
      </c>
      <c r="B2" t="inlineStr">
        <is>
          <t>1-1</t>
        </is>
      </c>
      <c r="E2" t="inlineStr">
        <is>
          <t>4-1</t>
        </is>
      </c>
      <c r="F2" t="inlineStr">
        <is>
          <t>5-1</t>
        </is>
      </c>
      <c r="H2" t="inlineStr">
        <is>
          <t>HC</t>
        </is>
      </c>
    </row>
    <row r="3">
      <c r="A3" t="n">
        <v>2</v>
      </c>
      <c r="C3" t="inlineStr">
        <is>
          <t>2-1</t>
        </is>
      </c>
      <c r="E3" t="inlineStr">
        <is>
          <t>4-2</t>
        </is>
      </c>
      <c r="G3" t="inlineStr">
        <is>
          <t>6-1</t>
        </is>
      </c>
      <c r="H3" t="inlineStr">
        <is>
          <t>HC</t>
        </is>
      </c>
    </row>
    <row r="4">
      <c r="A4" t="n">
        <v>3</v>
      </c>
      <c r="D4" t="inlineStr">
        <is>
          <t>3-1</t>
        </is>
      </c>
      <c r="F4" t="inlineStr">
        <is>
          <t>5-2</t>
        </is>
      </c>
      <c r="G4" t="inlineStr">
        <is>
          <t>6-2</t>
        </is>
      </c>
      <c r="H4" t="inlineStr">
        <is>
          <t>HC</t>
        </is>
      </c>
    </row>
    <row r="5">
      <c r="A5" t="inlineStr">
        <is>
          <t xml:space="preserve"> </t>
        </is>
      </c>
    </row>
    <row r="6">
      <c r="A6" t="inlineStr">
        <is>
          <t>Study:</t>
        </is>
      </c>
    </row>
    <row r="7">
      <c r="A7" t="inlineStr">
        <is>
          <t xml:space="preserve"> </t>
        </is>
      </c>
    </row>
    <row r="8">
      <c r="A8" t="inlineStr">
        <is>
          <t>Healthy Control:</t>
        </is>
      </c>
    </row>
    <row r="9">
      <c r="A9" t="inlineStr">
        <is>
          <t xml:space="preserve"> </t>
        </is>
      </c>
    </row>
    <row r="10">
      <c r="A10" t="inlineStr">
        <is>
          <t>10X Version:</t>
        </is>
      </c>
    </row>
    <row r="11">
      <c r="A11" t="inlineStr">
        <is>
          <t xml:space="preserve"> </t>
        </is>
      </c>
    </row>
    <row r="12">
      <c r="A12" t="inlineStr">
        <is>
          <t>Cells Loaded:</t>
        </is>
      </c>
    </row>
    <row r="13">
      <c r="A13" t="inlineStr">
        <is>
          <t xml:space="preserve"> </t>
        </is>
      </c>
    </row>
    <row r="14">
      <c r="A14" t="inlineStr">
        <is>
          <t>ACK Lysed Samples Highlighted Red</t>
        </is>
      </c>
    </row>
    <row r="15">
      <c r="A15" t="inlineStr">
        <is>
          <t xml:space="preserve"> </t>
        </is>
      </c>
    </row>
    <row r="16">
      <c r="A16" t="inlineStr">
        <is>
          <t>Potentially Lost Samples Highlighted Grey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Sequence ID</t>
        </is>
      </c>
      <c r="B1" s="1" t="inlineStr">
        <is>
          <t>Sample ID</t>
        </is>
      </c>
      <c r="C1" s="1" t="inlineStr">
        <is>
          <t>Pool</t>
        </is>
      </c>
      <c r="D1" s="1" t="inlineStr">
        <is>
          <t>Sequence ID.</t>
        </is>
      </c>
      <c r="E1" s="1" t="inlineStr">
        <is>
          <t>Viability (%)</t>
        </is>
      </c>
      <c r="F1" s="1" t="inlineStr">
        <is>
          <t>Total cells (e6/mL)</t>
        </is>
      </c>
      <c r="G1" s="1" t="inlineStr">
        <is>
          <t>Viable cells (e6/mL)</t>
        </is>
      </c>
      <c r="H1" s="1" t="inlineStr">
        <is>
          <t>Number of Cells Transferred (e6/mL)</t>
        </is>
      </c>
      <c r="I1" s="1" t="inlineStr">
        <is>
          <t>Volume to Tx (uL)</t>
        </is>
      </c>
      <c r="J1" s="1" t="inlineStr">
        <is>
          <t>Sequence ID..</t>
        </is>
      </c>
      <c r="K1" s="1" t="inlineStr">
        <is>
          <t>Pool</t>
        </is>
      </c>
      <c r="L1" s="1" t="inlineStr">
        <is>
          <t>Study-Pt-Tp</t>
        </is>
      </c>
      <c r="M1" s="1" t="inlineStr">
        <is>
          <t>Remaining Cell Mass + e6 *Assumes 500uL Suspension Volume</t>
        </is>
      </c>
      <c r="N1" s="1" t="inlineStr">
        <is>
          <t>Refrozen PBMC</t>
        </is>
      </c>
      <c r="O1" s="1" t="inlineStr">
        <is>
          <t>Sequence ID...</t>
        </is>
      </c>
      <c r="P1" s="1" t="inlineStr">
        <is>
          <t>Today's Date</t>
        </is>
      </c>
    </row>
    <row r="2">
      <c r="A2" t="inlineStr">
        <is>
          <t>HC</t>
        </is>
      </c>
      <c r="B2" t="inlineStr">
        <is>
          <t>HC</t>
        </is>
      </c>
      <c r="C2" t="n">
        <v>0</v>
      </c>
      <c r="D2">
        <f>A2</f>
        <v/>
      </c>
      <c r="G2">
        <f>IF(F2&lt;&gt;"",F2*E2/100,"")</f>
        <v/>
      </c>
      <c r="H2">
        <f>IF(F2&lt;&gt;"",I2/1000*F2,"")</f>
        <v/>
      </c>
      <c r="I2">
        <f>IF(F2&lt;&gt;"",1000*((0.55/4.0)/F2),"")</f>
        <v/>
      </c>
      <c r="J2">
        <f>A2</f>
        <v/>
      </c>
      <c r="K2" t="n">
        <v>0</v>
      </c>
      <c r="L2">
        <f>IF('Pooling Strategy'!B6&lt;&gt;"",concatenate('Pooling Strategy'!B6,"-HC"),"")</f>
        <v/>
      </c>
      <c r="M2">
        <f>IF((F2)&gt;1,concatenate(ROUND((F2/2)-0.5,1),"e6"),"")</f>
        <v/>
      </c>
      <c r="N2" t="inlineStr">
        <is>
          <t>Refrozen PBMC</t>
        </is>
      </c>
      <c r="O2">
        <f>A2</f>
        <v/>
      </c>
      <c r="P2">
        <f>today()</f>
        <v/>
      </c>
    </row>
    <row r="3">
      <c r="A3" t="n">
        <v>1</v>
      </c>
      <c r="B3" t="inlineStr">
        <is>
          <t>1-1</t>
        </is>
      </c>
      <c r="C3" t="n">
        <v>1</v>
      </c>
      <c r="D3">
        <f>A3</f>
        <v/>
      </c>
      <c r="G3">
        <f>IF(F3&lt;&gt;"",F3*E3/100,"")</f>
        <v/>
      </c>
      <c r="H3">
        <f>IF(F3&lt;&gt;"",I3/1000*F3,"")</f>
        <v/>
      </c>
      <c r="I3">
        <f>IF(F3&lt;&gt;"",1000*((1.1/4)/F3),"")</f>
        <v/>
      </c>
      <c r="J3">
        <f>A3</f>
        <v/>
      </c>
      <c r="K3" t="n">
        <v>1</v>
      </c>
      <c r="L3">
        <f>IF('Pooling Strategy'!B6&lt;&gt;"",concatenate('Pooling Strategy'!B6,"-1-1"),"")</f>
        <v/>
      </c>
      <c r="M3">
        <f>IF((F3)&gt;1,concatenate(ROUND((F3/2)-0.5,1),"e6"),"")</f>
        <v/>
      </c>
      <c r="N3" t="inlineStr">
        <is>
          <t>Refrozen PBMC</t>
        </is>
      </c>
      <c r="O3">
        <f>A3</f>
        <v/>
      </c>
      <c r="P3">
        <f>today()</f>
        <v/>
      </c>
    </row>
    <row r="4">
      <c r="A4" t="n">
        <v>2</v>
      </c>
      <c r="B4" t="inlineStr">
        <is>
          <t>4-1</t>
        </is>
      </c>
      <c r="C4" t="n">
        <v>1</v>
      </c>
      <c r="D4">
        <f>A4</f>
        <v/>
      </c>
      <c r="G4">
        <f>IF(F4&lt;&gt;"",F4*E4/100,"")</f>
        <v/>
      </c>
      <c r="H4">
        <f>IF(F4&lt;&gt;"",I4/1000*F4,"")</f>
        <v/>
      </c>
      <c r="I4">
        <f>IF(F4&lt;&gt;"",1000*((1.1/4)/F4),"")</f>
        <v/>
      </c>
      <c r="J4">
        <f>A4</f>
        <v/>
      </c>
      <c r="K4" t="n">
        <v>1</v>
      </c>
      <c r="L4">
        <f>IF('Pooling Strategy'!B6&lt;&gt;"",concatenate('Pooling Strategy'!B6,"-4-1"),"")</f>
        <v/>
      </c>
      <c r="M4">
        <f>IF((F4)&gt;1,concatenate(ROUND((F4/2)-0.5,1),"e6"),"")</f>
        <v/>
      </c>
      <c r="N4" t="inlineStr">
        <is>
          <t>Refrozen PBMC</t>
        </is>
      </c>
      <c r="O4">
        <f>A4</f>
        <v/>
      </c>
      <c r="P4">
        <f>today()</f>
        <v/>
      </c>
    </row>
    <row r="5">
      <c r="A5" t="n">
        <v>3</v>
      </c>
      <c r="B5" t="inlineStr">
        <is>
          <t>5-1</t>
        </is>
      </c>
      <c r="C5" t="n">
        <v>1</v>
      </c>
      <c r="D5">
        <f>A5</f>
        <v/>
      </c>
      <c r="G5">
        <f>IF(F5&lt;&gt;"",F5*E5/100,"")</f>
        <v/>
      </c>
      <c r="H5">
        <f>IF(F5&lt;&gt;"",I5/1000*F5,"")</f>
        <v/>
      </c>
      <c r="I5">
        <f>IF(F5&lt;&gt;"",1000*((1.1/4)/F5),"")</f>
        <v/>
      </c>
      <c r="J5">
        <f>A5</f>
        <v/>
      </c>
      <c r="K5" t="n">
        <v>1</v>
      </c>
      <c r="L5">
        <f>IF('Pooling Strategy'!B6&lt;&gt;"",concatenate('Pooling Strategy'!B6,"-5-1"),"")</f>
        <v/>
      </c>
      <c r="M5">
        <f>IF((F5)&gt;1,concatenate(ROUND((F5/2)-0.5,1),"e6"),"")</f>
        <v/>
      </c>
      <c r="N5" t="inlineStr">
        <is>
          <t>Refrozen PBMC</t>
        </is>
      </c>
      <c r="O5">
        <f>A5</f>
        <v/>
      </c>
      <c r="P5">
        <f>today()</f>
        <v/>
      </c>
    </row>
    <row r="6">
      <c r="A6" t="n">
        <v>4</v>
      </c>
      <c r="B6" t="inlineStr">
        <is>
          <t>2-1</t>
        </is>
      </c>
      <c r="C6" t="n">
        <v>2</v>
      </c>
      <c r="D6">
        <f>A6</f>
        <v/>
      </c>
      <c r="G6">
        <f>IF(F6&lt;&gt;"",F6*E6/100,"")</f>
        <v/>
      </c>
      <c r="H6">
        <f>IF(F6&lt;&gt;"",I6/1000*F6,"")</f>
        <v/>
      </c>
      <c r="I6">
        <f>IF(F6&lt;&gt;"",1000*((1.1/4)/F6),"")</f>
        <v/>
      </c>
      <c r="J6">
        <f>A6</f>
        <v/>
      </c>
      <c r="K6" t="n">
        <v>2</v>
      </c>
      <c r="L6">
        <f>IF('Pooling Strategy'!B6&lt;&gt;"",concatenate('Pooling Strategy'!B6,"-2-1"),"")</f>
        <v/>
      </c>
      <c r="M6">
        <f>IF((F6)&gt;1,concatenate(ROUND((F6/2)-0.5,1),"e6"),"")</f>
        <v/>
      </c>
      <c r="N6" t="inlineStr">
        <is>
          <t>Refrozen PBMC</t>
        </is>
      </c>
      <c r="O6">
        <f>A6</f>
        <v/>
      </c>
      <c r="P6">
        <f>today()</f>
        <v/>
      </c>
    </row>
    <row r="7">
      <c r="A7" t="n">
        <v>5</v>
      </c>
      <c r="B7" t="inlineStr">
        <is>
          <t>4-2</t>
        </is>
      </c>
      <c r="C7" t="n">
        <v>2</v>
      </c>
      <c r="D7">
        <f>A7</f>
        <v/>
      </c>
      <c r="G7">
        <f>IF(F7&lt;&gt;"",F7*E7/100,"")</f>
        <v/>
      </c>
      <c r="H7">
        <f>IF(F7&lt;&gt;"",I7/1000*F7,"")</f>
        <v/>
      </c>
      <c r="I7">
        <f>IF(F7&lt;&gt;"",1000*((1.1/4)/F7),"")</f>
        <v/>
      </c>
      <c r="J7">
        <f>A7</f>
        <v/>
      </c>
      <c r="K7" t="n">
        <v>2</v>
      </c>
      <c r="L7">
        <f>IF('Pooling Strategy'!B6&lt;&gt;"",concatenate('Pooling Strategy'!B6,"-4-2"),"")</f>
        <v/>
      </c>
      <c r="M7">
        <f>IF((F7)&gt;1,concatenate(ROUND((F7/2)-0.5,1),"e6"),"")</f>
        <v/>
      </c>
      <c r="N7" t="inlineStr">
        <is>
          <t>Refrozen PBMC</t>
        </is>
      </c>
      <c r="O7">
        <f>A7</f>
        <v/>
      </c>
      <c r="P7">
        <f>today()</f>
        <v/>
      </c>
    </row>
    <row r="8">
      <c r="A8" t="n">
        <v>6</v>
      </c>
      <c r="B8" t="inlineStr">
        <is>
          <t>6-1</t>
        </is>
      </c>
      <c r="C8" t="n">
        <v>2</v>
      </c>
      <c r="D8">
        <f>A8</f>
        <v/>
      </c>
      <c r="G8">
        <f>IF(F8&lt;&gt;"",F8*E8/100,"")</f>
        <v/>
      </c>
      <c r="H8">
        <f>IF(F8&lt;&gt;"",I8/1000*F8,"")</f>
        <v/>
      </c>
      <c r="I8">
        <f>IF(F8&lt;&gt;"",1000*((1.1/4)/F8),"")</f>
        <v/>
      </c>
      <c r="J8">
        <f>A8</f>
        <v/>
      </c>
      <c r="K8" t="n">
        <v>2</v>
      </c>
      <c r="L8">
        <f>IF('Pooling Strategy'!B6&lt;&gt;"",concatenate('Pooling Strategy'!B6,"-6-1"),"")</f>
        <v/>
      </c>
      <c r="M8">
        <f>IF((F8)&gt;1,concatenate(ROUND((F8/2)-0.5,1),"e6"),"")</f>
        <v/>
      </c>
      <c r="N8" t="inlineStr">
        <is>
          <t>Refrozen PBMC</t>
        </is>
      </c>
      <c r="O8">
        <f>A8</f>
        <v/>
      </c>
      <c r="P8">
        <f>today()</f>
        <v/>
      </c>
    </row>
    <row r="9">
      <c r="A9" t="n">
        <v>7</v>
      </c>
      <c r="B9" t="inlineStr">
        <is>
          <t>3-1</t>
        </is>
      </c>
      <c r="C9" t="n">
        <v>3</v>
      </c>
      <c r="D9">
        <f>A9</f>
        <v/>
      </c>
      <c r="G9">
        <f>IF(F9&lt;&gt;"",F9*E9/100,"")</f>
        <v/>
      </c>
      <c r="H9">
        <f>IF(F9&lt;&gt;"",I9/1000*F9,"")</f>
        <v/>
      </c>
      <c r="I9">
        <f>IF(F9&lt;&gt;"",1000*((1.1/4)/F9),"")</f>
        <v/>
      </c>
      <c r="J9">
        <f>A9</f>
        <v/>
      </c>
      <c r="K9" t="n">
        <v>3</v>
      </c>
      <c r="L9">
        <f>IF('Pooling Strategy'!B6&lt;&gt;"",concatenate('Pooling Strategy'!B6,"-3-1"),"")</f>
        <v/>
      </c>
      <c r="M9">
        <f>IF((F9)&gt;1,concatenate(ROUND((F9/2)-0.5,1),"e6"),"")</f>
        <v/>
      </c>
      <c r="N9" t="inlineStr">
        <is>
          <t>Refrozen PBMC</t>
        </is>
      </c>
      <c r="O9">
        <f>A9</f>
        <v/>
      </c>
      <c r="P9">
        <f>today()</f>
        <v/>
      </c>
    </row>
    <row r="10">
      <c r="A10" t="n">
        <v>8</v>
      </c>
      <c r="B10" t="inlineStr">
        <is>
          <t>5-2</t>
        </is>
      </c>
      <c r="C10" t="n">
        <v>3</v>
      </c>
      <c r="D10">
        <f>A10</f>
        <v/>
      </c>
      <c r="G10">
        <f>IF(F10&lt;&gt;"",F10*E10/100,"")</f>
        <v/>
      </c>
      <c r="H10">
        <f>IF(F10&lt;&gt;"",I10/1000*F10,"")</f>
        <v/>
      </c>
      <c r="I10">
        <f>IF(F10&lt;&gt;"",1000*((1.1/4)/F10),"")</f>
        <v/>
      </c>
      <c r="J10">
        <f>A10</f>
        <v/>
      </c>
      <c r="K10" t="n">
        <v>3</v>
      </c>
      <c r="L10">
        <f>IF('Pooling Strategy'!B6&lt;&gt;"",concatenate('Pooling Strategy'!B6,"-5-2"),"")</f>
        <v/>
      </c>
      <c r="M10">
        <f>IF((F10)&gt;1,concatenate(ROUND((F10/2)-0.5,1),"e6"),"")</f>
        <v/>
      </c>
      <c r="N10" t="inlineStr">
        <is>
          <t>Refrozen PBMC</t>
        </is>
      </c>
      <c r="O10">
        <f>A10</f>
        <v/>
      </c>
      <c r="P10">
        <f>today()</f>
        <v/>
      </c>
    </row>
    <row r="11">
      <c r="A11" t="n">
        <v>9</v>
      </c>
      <c r="B11" t="inlineStr">
        <is>
          <t>6-2</t>
        </is>
      </c>
      <c r="C11" t="n">
        <v>3</v>
      </c>
      <c r="D11">
        <f>A11</f>
        <v/>
      </c>
      <c r="G11">
        <f>IF(F11&lt;&gt;"",F11*E11/100,"")</f>
        <v/>
      </c>
      <c r="H11">
        <f>IF(F11&lt;&gt;"",I11/1000*F11,"")</f>
        <v/>
      </c>
      <c r="I11">
        <f>IF(F11&lt;&gt;"",1000*((1.1/4)/F11),"")</f>
        <v/>
      </c>
      <c r="J11">
        <f>A11</f>
        <v/>
      </c>
      <c r="K11" t="n">
        <v>3</v>
      </c>
      <c r="L11">
        <f>IF('Pooling Strategy'!B6&lt;&gt;"",concatenate('Pooling Strategy'!B6,"-6-2"),"")</f>
        <v/>
      </c>
      <c r="M11">
        <f>IF((F11)&gt;1,concatenate(ROUND((F11/2)-0.5,1),"e6"),"")</f>
        <v/>
      </c>
      <c r="N11" t="inlineStr">
        <is>
          <t>Refrozen PBMC</t>
        </is>
      </c>
      <c r="O11">
        <f>A11</f>
        <v/>
      </c>
      <c r="P11">
        <f>today()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Pool</t>
        </is>
      </c>
      <c r="B1" s="1" t="inlineStr">
        <is>
          <t>Total Cells (e6/mL)</t>
        </is>
      </c>
      <c r="C1" s="1" t="inlineStr">
        <is>
          <t>Viability (%)</t>
        </is>
      </c>
      <c r="D1" s="1" t="inlineStr">
        <is>
          <t>Initial Volume (uL)</t>
        </is>
      </c>
      <c r="E1" s="1" t="inlineStr">
        <is>
          <t>Final Volume (uL)</t>
        </is>
      </c>
      <c r="F1" s="1" t="inlineStr">
        <is>
          <t>Media to Add to Make V2 (uL)</t>
        </is>
      </c>
      <c r="G1" s="1" t="inlineStr">
        <is>
          <t>Target Cell Conc (e6/mL)</t>
        </is>
      </c>
      <c r="H1" s="1" t="inlineStr">
        <is>
          <t>Volume to Load (uL)</t>
        </is>
      </c>
      <c r="I1" s="1" t="inlineStr">
        <is>
          <t>Cells to Load (e6)</t>
        </is>
      </c>
      <c r="J1" s="1" t="inlineStr">
        <is>
          <t>cDNA Concentration (ng/uL)</t>
        </is>
      </c>
    </row>
    <row r="2">
      <c r="A2" t="n">
        <v>1</v>
      </c>
      <c r="B2" t="inlineStr"/>
      <c r="C2" t="inlineStr"/>
      <c r="D2" t="inlineStr"/>
      <c r="E2">
        <f>IF(G2&lt;&gt;"",(B2*D2)/G2,"")</f>
        <v/>
      </c>
      <c r="F2">
        <f>IF(E2&lt;&gt;"",E2-D2,"")</f>
        <v/>
      </c>
      <c r="G2">
        <f>IF(AND(ISNUMBER(H2),ISNUMBER(I2)),I2/H2*1000,"")</f>
        <v/>
      </c>
      <c r="H2" t="inlineStr">
        <is>
          <t>Enter 10X Version-Specific Cell Suspension Loading Volume</t>
        </is>
      </c>
      <c r="I2" t="inlineStr">
        <is>
          <t>Enter Desired Cell Loading</t>
        </is>
      </c>
      <c r="J2" t="inlineStr"/>
    </row>
    <row r="3">
      <c r="A3" t="n">
        <v>2</v>
      </c>
      <c r="B3" t="inlineStr"/>
      <c r="C3" t="inlineStr"/>
      <c r="D3" t="inlineStr"/>
      <c r="E3">
        <f>IF(G3&lt;&gt;"",(B3*D3)/G3,"")</f>
        <v/>
      </c>
      <c r="F3">
        <f>IF(E3&lt;&gt;"",E3-D3,"")</f>
        <v/>
      </c>
      <c r="G3">
        <f>IF(AND(ISNUMBER(H3),ISNUMBER(I3)),I3/H3*1000,"")</f>
        <v/>
      </c>
      <c r="H3" t="inlineStr">
        <is>
          <t>Enter 10X Version-Specific Cell Suspension Loading Volume</t>
        </is>
      </c>
      <c r="I3" t="inlineStr">
        <is>
          <t>Enter Desired Cell Loading</t>
        </is>
      </c>
      <c r="J3" t="inlineStr"/>
    </row>
    <row r="4">
      <c r="A4" t="n">
        <v>3</v>
      </c>
      <c r="B4" t="inlineStr"/>
      <c r="C4" t="inlineStr"/>
      <c r="D4" t="inlineStr"/>
      <c r="E4">
        <f>IF(G4&lt;&gt;"",(B4*D4)/G4,"")</f>
        <v/>
      </c>
      <c r="F4">
        <f>IF(E4&lt;&gt;"",E4-D4,"")</f>
        <v/>
      </c>
      <c r="G4">
        <f>IF(AND(ISNUMBER(H4),ISNUMBER(I4)),I4/H4*1000,"")</f>
        <v/>
      </c>
      <c r="H4" t="inlineStr">
        <is>
          <t>Enter 10X Version-Specific Cell Suspension Loading Volume</t>
        </is>
      </c>
      <c r="I4" t="inlineStr">
        <is>
          <t>Enter Desired Cell Loading</t>
        </is>
      </c>
      <c r="J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2023-03-30T01:16:21Z</dcterms:created>
  <dcterms:modified xmlns:dcterms="http://purl.org/dc/terms/" xmlns:xsi="http://www.w3.org/2001/XMLSchema-instance" xsi:type="dcterms:W3CDTF">2023-03-30T01:16:21Z</dcterms:modified>
</cp:coreProperties>
</file>