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sheetId="1" r:id="rId4"/>
  </sheets>
  <definedNames>
    <definedName hidden="1" localSheetId="0" name="_xlnm._FilterDatabase">'1'!$A$1:$AL$132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Specific flaws or vulnerabilities</t>
      </text>
    </comment>
    <comment authorId="0" ref="J1">
      <text>
        <t xml:space="preserve">### 📝 **Combat Trait Weighting Explanation (Realism-Based Model)**
These weights were carefully chosen to reflect **realistic 1v1 combat effectiveness** during the Han/Three Kingdoms era. They prioritize survivability, killing ability, adaptability, and consistency—not fantasy or dramatized feats. Lower-tier traits aren't useless, but they're less decisive in actual battlefield engagements.
| **Trait**                          | **Weight** | **Explanation**                                                                                                                                        |
| ---------------------------------- | ---------- | ------------------------------------------------------------------------------------------------------------------------------------------------------ |
| **Weapon Proficiency**             | 9.3        | Most critical trait. Core to both offense and defense—knowing how to use your weapon effectively is the #1 factor in survival and lethality.           |
| **Combat Intelligence**            | 8.4        | Mid-fight decision making, adapting to enemy behavior, terrain use—essential for consistent wins, especially in chaotic or prolonged duels.            |
| **Durability / Pain Tolerance**    | 8.2        | Real fights involve getting hit. Fighters who keep going through pain and injury win more often than faster or stronger ones who break under pressure. |
| **Defensive Skill**                | 7.5        | Ability to block, parry, and position defensively matters for survival. Not glamorous, but critical for staying alive long enough to counterattack.    |
| **Offensive Power**                | 7.2        | High offensive pressure can overwhelm slower or weaker opponents, but must be paired with control and precision to avoid overextending.                |
| **Speed &amp; Agility**                | 7.0        | Helps with evasion, positioning, and capitalizing on openings. Useful, but less decisive than weapon skill or grit when space is limited.              |
| **Grappling / Unarmed**            | 5.5        | Valuable backup skill if disarmed or in a clinch, but not the main method of fighting in an armed, armor-heavy era.                                    |
| **Stamina / Endurance**            | 5.4        | Matters more in prolonged engagements, battle fatigue, or multiple fights. Less important in short 1v1s, but adds survivability over time.             |
| **Temperament / Mental Fortitude** | 5.3        | Prevents panicking, freezing, or breaking under stress. Can be the deciding factor in close fights, but less impactful than physical skills.           |
| **Physical Statline**              | 5.0        | Height, reach, and frame offer advantages, but skill and intelligence matter far more in determining fight outcomes.                                   |
| **Tactical Versatility**           | 3.8        | Rarely changes a fight on its own. Most fighters stick to trained habits under stress. Nice bonus if present, but not a core factor.                   |
**Note:** This weighting system is based on cross-analysis of historical accounts, psychological factors, physiological realism, and comparative logic—not on pop culture reputation or myth.</t>
      </text>
    </comment>
    <comment authorId="0" ref="K1">
      <text>
        <t xml:space="preserve">Strength, Striking Power, Effective Pressure</t>
      </text>
    </comment>
    <comment authorId="0" ref="L1">
      <text>
        <t xml:space="preserve">Blocking, Parrying, Positioning</t>
      </text>
    </comment>
    <comment authorId="0" ref="N1">
      <text>
        <t xml:space="preserve">Movement, Evasion, Reflexes</t>
      </text>
    </comment>
    <comment authorId="0" ref="O1">
      <text>
        <t xml:space="preserve">Toughness and grit</t>
      </text>
    </comment>
    <comment authorId="0" ref="P1">
      <text>
        <t xml:space="preserve">Skill and fluency with chosen weapons</t>
      </text>
    </comment>
    <comment authorId="0" ref="Q1">
      <text>
        <t xml:space="preserve">Ability to fight over time</t>
      </text>
    </comment>
    <comment authorId="0" ref="R1">
      <text>
        <t xml:space="preserve">Mid-fight judgment and adjustments</t>
      </text>
    </comment>
    <comment authorId="0" ref="S1">
      <text>
        <t xml:space="preserve">Size, Height, Reach, Frame</t>
      </text>
    </comment>
    <comment authorId="0" ref="T1">
      <text>
        <t xml:space="preserve">Clinch, Throws, Recovery, Unarmed Ability</t>
      </text>
    </comment>
    <comment authorId="0" ref="U1">
      <text>
        <t xml:space="preserve">Mental Fortitude, Staying calm under pressure</t>
      </text>
    </comment>
    <comment authorId="0" ref="V1">
      <text>
        <t xml:space="preserve">Willingness/Ability to change styles if needed</t>
      </text>
    </comment>
    <comment authorId="0" ref="W1">
      <text>
        <t xml:space="preserve">🔑  1-on-1 Duel “Reality-Check” Guide
Do these steps for every warrior *after* you’ve filled column AA  (duel_receipts):
Q1  –  Named duel kills?
If the sources give the warrior at least one clearly named 1-on-1 kill, set duel_receipts to 1, 2, or 3 (0 if none).
Q2  –  Killer aura with no receipts?
If duel_receipts is 0 AND Finishing Instinct (col L) &gt; 6.5, lower FI by 1.0 and Weapon Skill (col O) by 0.5.
Q3 – Quiet finisher under-rated?
If duel_receipts ≥ 1 AND FI &lt; 6.0, raise FI by 0.7 and Weapon by 0.3.
Q4  –  Age drag?
If the warrior was ≧ 45 yrs at his peak AND Agility (col M) &gt; 6, lower Agility by 0.8, Stamina by 0.3, and Durability by 0.3.
Q5  –  Formation hero, not a duelist?
If his fame is mainly “broke a formation / led a mass charge” rather than from 1v1's, lower Weapon by 0.5 and FI by 0.5.</t>
      </text>
    </comment>
    <comment authorId="0" ref="Y1">
      <text>
        <t xml:space="preserve">0 - 3 scale. 0 = no
named 1-on-1 kill; 1 = one; 2 = two-four; 3 = five-plus / "kills any challenger." Filled manually from primary-source receipts.</t>
      </text>
    </comment>
    <comment authorId="0" ref="Z1">
      <text>
        <t xml:space="preserve">=L2*(1+0.05*AA2). Finishing Instinct boosted +5 % per confirmed duel receipt. (Cap at 10 if desired.)</t>
      </text>
    </comment>
    <comment authorId="0" ref="AA1">
      <text>
        <t xml:space="preserve">=MIN(T2, AVERAGE(J2: U2 )*1.10). Temperament can raise the final score by at most +10 % of the warrior's own average core traits</t>
      </text>
    </comment>
    <comment authorId="0" ref="B16">
      <text>
        <t xml:space="preserve">Why he’s comfortably top-3 Wu (and can nip at Sun Ce’s heels)
1. Peak feats beat almost anyone’s:
Hefei Castle, 253 CE – single charge through a snow squall, cracks Wei shield wall, decapitates frontline officers, and makes the relief army retreat. That’s a one-man rout.
Xiaoyao Ford clean-up – carves up Zhang Liao’s rearguard when everyone else stalls.
2. Weapon versatility – ji, saber, and that custom “splitter” halberd; multiplies threat range compared with single-style specialists like Gan Ning.
3. Tactical killer instinct – never mindless aggression; he always aims for the command node (heads of officers), so every duel ends fast.
4. Durability records – zero wound-out withdrawals in sources post-240s; he finishes fights on his feet, not on a stretcher (Zhou Tai can’t say that every time).
5. Longevity at high level – he’s still front-line lethal into his 60s; nobody else in Wu keeps that power curve except maybe Han Dang (but Han never hits the same ceiling).
Why folks park him at #6-7
Recency bias—in reverse: Ding Feng’s apex comes late in the era, after most iconic set-piece battles are over. Less screenplay = less hype.
Under-documented early career: He doesn’t have a flashy “duel v. Lü Bu” moment in the standard narratives, so list-makers knock him down.
Conflation with novel fiction: Romance of the Three Kingdoms barely boosts him, while it turbo-charges the guys he’s passing (Gan Ning, Ling Tong). Novel readers tend to stick with that power order.</t>
      </text>
    </comment>
    <comment authorId="0" ref="A123">
      <text>
        <t xml:space="preserve">📝 Note on Zhou Tai’s Surprising Rank
Zhou Tai's placement around 26th may raise eyebrows — and rightfully so. He’s one of the most respected, iconic warriors in Wu, famously shrugging off brutal wounds to keep fighting. Lore, games, and fan memory paint him as an unkillable war god.
So why isn’t he ranked higher?
This system prioritizes demonstrated dueling ability, trait-by-trait comparisons, and distribution-aware context. Zhou Tai’s endurance is elite (2nd in durability), and he’s strong across the board. But several key limitations weigh him down:
Zero duel receipts: There’s no confirmed 1v1 win to anchor his frontline credibility.
Low Agility and IQ scores: He wasn't known for speed or tactical finesse — more a wall than a blade.
Weapon and Formation scores: These sit in the mid-pack range, suggesting solid but not dominant offensive skill.
In a team-based or simulation context, Zhou Tai is far more valuable than this rank implies — a protector, a survivor, a chaos-absorber. But in this pure duelist composite, where everything from finesse to agility matters, he ends up slightly lower than fans might expect.
TL;DR:
Zhou Tai’s heart and legend are elite. His individual dueling metrics? Still strong, but not top-tier.
Think of him like Wu’s version of Xiahou Dun — mythic, durable, and heroic… but not built to solo.</t>
      </text>
    </comment>
  </commentList>
</comments>
</file>

<file path=xl/sharedStrings.xml><?xml version="1.0" encoding="utf-8"?>
<sst xmlns="http://schemas.openxmlformats.org/spreadsheetml/2006/main" count="829" uniqueCount="337">
  <si>
    <t>Warrior</t>
  </si>
  <si>
    <t>Overall</t>
  </si>
  <si>
    <t>Kingdom</t>
  </si>
  <si>
    <t>Morality</t>
  </si>
  <si>
    <t>Gender</t>
  </si>
  <si>
    <t>Death Year</t>
  </si>
  <si>
    <t>Primary Weapon</t>
  </si>
  <si>
    <t>Weaknesses</t>
  </si>
  <si>
    <t>YT Rank</t>
  </si>
  <si>
    <t>Comp</t>
  </si>
  <si>
    <t>Offense</t>
  </si>
  <si>
    <t>Defense</t>
  </si>
  <si>
    <t>Finishing Instinct</t>
  </si>
  <si>
    <t>Agility</t>
  </si>
  <si>
    <t>Durability</t>
  </si>
  <si>
    <t>Weapon</t>
  </si>
  <si>
    <t>Stamina</t>
  </si>
  <si>
    <t>Fight IQ</t>
  </si>
  <si>
    <t>Physicals</t>
  </si>
  <si>
    <t>Unarmed Combat</t>
  </si>
  <si>
    <t>Temperament</t>
  </si>
  <si>
    <t>Versatility</t>
  </si>
  <si>
    <t>Matrix</t>
  </si>
  <si>
    <t>peak_age</t>
  </si>
  <si>
    <t>duel_receipts</t>
  </si>
  <si>
    <t>FI_mod</t>
  </si>
  <si>
    <t>Temp_cap</t>
  </si>
  <si>
    <t>age_drag?</t>
  </si>
  <si>
    <t>Agil_mod</t>
  </si>
  <si>
    <t>Stam_mod</t>
  </si>
  <si>
    <t>Dura_mod</t>
  </si>
  <si>
    <t>FI_rawAdj</t>
  </si>
  <si>
    <t>Weap_rawAdj</t>
  </si>
  <si>
    <t>formation_flag</t>
  </si>
  <si>
    <t>FI_form</t>
  </si>
  <si>
    <t>Weap_form</t>
  </si>
  <si>
    <t>AJ_weak</t>
  </si>
  <si>
    <t>Survivability_Bonus</t>
  </si>
  <si>
    <t>Bao Sanniang</t>
  </si>
  <si>
    <t>🟢 Shu</t>
  </si>
  <si>
    <t>Good</t>
  </si>
  <si>
    <t>F</t>
  </si>
  <si>
    <t>Fictional</t>
  </si>
  <si>
    <t>None</t>
  </si>
  <si>
    <t>Cao Cao</t>
  </si>
  <si>
    <t>🔵 Wei</t>
  </si>
  <si>
    <t>Neutral</t>
  </si>
  <si>
    <t>M</t>
  </si>
  <si>
    <t>Sword</t>
  </si>
  <si>
    <t>Chronic Illness, unproven in combat</t>
  </si>
  <si>
    <t>Cao Hong</t>
  </si>
  <si>
    <t>Possibly overconfident</t>
  </si>
  <si>
    <t>Cao Pi</t>
  </si>
  <si>
    <t>Evil</t>
  </si>
  <si>
    <t>Poet over warrior</t>
  </si>
  <si>
    <t>Cao Ren</t>
  </si>
  <si>
    <t>Great Sword</t>
  </si>
  <si>
    <t>Nothing spectacular</t>
  </si>
  <si>
    <t>Cao Zhang</t>
  </si>
  <si>
    <t>Spear</t>
  </si>
  <si>
    <t>Overly aggressive</t>
  </si>
  <si>
    <t>Chen Dao</t>
  </si>
  <si>
    <t>Twin Sabers</t>
  </si>
  <si>
    <t>Nothing special</t>
  </si>
  <si>
    <t>Chen Gong</t>
  </si>
  <si>
    <t>⚫Xiliang Warlords</t>
  </si>
  <si>
    <t>Fan</t>
  </si>
  <si>
    <t>Poor judgement, no training</t>
  </si>
  <si>
    <t>Chen Wu</t>
  </si>
  <si>
    <t>🔴 Wu</t>
  </si>
  <si>
    <t>Slight agility deficit</t>
  </si>
  <si>
    <t>Cheng Pu</t>
  </si>
  <si>
    <t>Nothing major</t>
  </si>
  <si>
    <t>Da Qiao</t>
  </si>
  <si>
    <t>No training or experience at all</t>
  </si>
  <si>
    <t>Deng Ai</t>
  </si>
  <si>
    <t>Brain over brawn, has a limp</t>
  </si>
  <si>
    <t>Dian Wei</t>
  </si>
  <si>
    <t>Twin Axes</t>
  </si>
  <si>
    <t>Predictable</t>
  </si>
  <si>
    <t>Diao Chan</t>
  </si>
  <si>
    <t>Soft and no training whatsoever</t>
  </si>
  <si>
    <t>Ding Feng</t>
  </si>
  <si>
    <t>Commander not frontline warrior</t>
  </si>
  <si>
    <t>Dong Cheng</t>
  </si>
  <si>
    <t>⚪️Han Loyalists</t>
  </si>
  <si>
    <t>No combat record</t>
  </si>
  <si>
    <t>Dong Xi</t>
  </si>
  <si>
    <t>Saber &amp; Shield</t>
  </si>
  <si>
    <t>Reckless</t>
  </si>
  <si>
    <t>Dong Zhuo</t>
  </si>
  <si>
    <t>Curved Saber</t>
  </si>
  <si>
    <t>Overconfidence</t>
  </si>
  <si>
    <t>Fa Zheng</t>
  </si>
  <si>
    <t>More of a strategist</t>
  </si>
  <si>
    <t>Fan Chou</t>
  </si>
  <si>
    <t>No duel record</t>
  </si>
  <si>
    <t>Fu Qian</t>
  </si>
  <si>
    <t>Rigid, not known as a duelist</t>
  </si>
  <si>
    <t>Gan Ning</t>
  </si>
  <si>
    <t>Cutlass (Scimitar)</t>
  </si>
  <si>
    <t>Impulsive</t>
  </si>
  <si>
    <t>Gao Lan</t>
  </si>
  <si>
    <t>🟠 Northern Warlords</t>
  </si>
  <si>
    <t>Longsword</t>
  </si>
  <si>
    <t>No standout strengths</t>
  </si>
  <si>
    <t>Gao Shun</t>
  </si>
  <si>
    <t>Less of a frontline warrior</t>
  </si>
  <si>
    <t>Gongsun Zan</t>
  </si>
  <si>
    <t>Paranoid, overcommited</t>
  </si>
  <si>
    <t>Guan Ping</t>
  </si>
  <si>
    <t>Not a 1v1 duelist</t>
  </si>
  <si>
    <t>Guan Xing</t>
  </si>
  <si>
    <t>No standout traits</t>
  </si>
  <si>
    <t>Guan Yu</t>
  </si>
  <si>
    <t>Guan Dao (Green Dragon Crescent Blade)</t>
  </si>
  <si>
    <t>Rigid, predictable</t>
  </si>
  <si>
    <t>Guo Huai</t>
  </si>
  <si>
    <t>Crossbow</t>
  </si>
  <si>
    <t>Epilepsy and Asthma, fragile</t>
  </si>
  <si>
    <t>Guo Jia</t>
  </si>
  <si>
    <t>Majorly frail</t>
  </si>
  <si>
    <t>Guo Si</t>
  </si>
  <si>
    <t>Impulsive, paranoid, easily provoked</t>
  </si>
  <si>
    <t>Han Dang</t>
  </si>
  <si>
    <t>Saber</t>
  </si>
  <si>
    <t>No one notices him</t>
  </si>
  <si>
    <t>Han Hao</t>
  </si>
  <si>
    <t>More of a general</t>
  </si>
  <si>
    <t>Hua Xiong</t>
  </si>
  <si>
    <t>Greatsword</t>
  </si>
  <si>
    <t>Too aggressive and overconfident</t>
  </si>
  <si>
    <t>Huan Wen</t>
  </si>
  <si>
    <t>🟣 Jin</t>
  </si>
  <si>
    <t>Few duels</t>
  </si>
  <si>
    <t>Huang Gai</t>
  </si>
  <si>
    <t>Iron Club</t>
  </si>
  <si>
    <t>Old when in service</t>
  </si>
  <si>
    <t>Huang Zhong</t>
  </si>
  <si>
    <t>Bow and Saber</t>
  </si>
  <si>
    <t>Old in his warrior days</t>
  </si>
  <si>
    <t>Huangfu Song</t>
  </si>
  <si>
    <t>Not a frontline fighter</t>
  </si>
  <si>
    <t>Huo Yi</t>
  </si>
  <si>
    <t>Not a duelist</t>
  </si>
  <si>
    <t>Ji Ling</t>
  </si>
  <si>
    <t>Jia Xu</t>
  </si>
  <si>
    <t>Throwing Daggers</t>
  </si>
  <si>
    <t>Strategist not a fighter</t>
  </si>
  <si>
    <t>Jiang Qin</t>
  </si>
  <si>
    <t>Jiang Wei</t>
  </si>
  <si>
    <t>Overconfident and reckless</t>
  </si>
  <si>
    <t>Ju Shou</t>
  </si>
  <si>
    <t>N/A (Strategist)</t>
  </si>
  <si>
    <t>Strategist, not a fighter</t>
  </si>
  <si>
    <t>Le Jin</t>
  </si>
  <si>
    <t>Nothing notable</t>
  </si>
  <si>
    <t>Li Dian</t>
  </si>
  <si>
    <t>Lacked aggression</t>
  </si>
  <si>
    <t>Li Jue</t>
  </si>
  <si>
    <t>Implusive</t>
  </si>
  <si>
    <t>Liao Hua</t>
  </si>
  <si>
    <t>Ling Tong</t>
  </si>
  <si>
    <t>Nunchaku</t>
  </si>
  <si>
    <t>Not a heavy hitter</t>
  </si>
  <si>
    <t>Liu Bei</t>
  </si>
  <si>
    <t>Twin Swords</t>
  </si>
  <si>
    <t>Practical skill, not a killer</t>
  </si>
  <si>
    <t>Liu Biao</t>
  </si>
  <si>
    <t>Zero combat exposure, overly cautious</t>
  </si>
  <si>
    <t>Liu Zhang</t>
  </si>
  <si>
    <t>Not a fighter</t>
  </si>
  <si>
    <t>Lu Bu</t>
  </si>
  <si>
    <t>Halberd (Fang Tian Hua Ji)</t>
  </si>
  <si>
    <t>Volatile, not tactical, reckless</t>
  </si>
  <si>
    <t>Lu Fan</t>
  </si>
  <si>
    <t>No training or combat experience at all</t>
  </si>
  <si>
    <t>Lu Kang</t>
  </si>
  <si>
    <t>Chronic illness</t>
  </si>
  <si>
    <t>Lu Lingqi</t>
  </si>
  <si>
    <t>Lu Meng</t>
  </si>
  <si>
    <t>Lu Su</t>
  </si>
  <si>
    <t>No martial training, civilian physique</t>
  </si>
  <si>
    <t>Lu Xun</t>
  </si>
  <si>
    <t>Poor in combat</t>
  </si>
  <si>
    <t>Ma Chao</t>
  </si>
  <si>
    <t>Emotional and vulnerable to manupulation</t>
  </si>
  <si>
    <t>Ma Dai</t>
  </si>
  <si>
    <t>Brush Spear</t>
  </si>
  <si>
    <t>No standout feats</t>
  </si>
  <si>
    <t>Ma Teng</t>
  </si>
  <si>
    <t>Man Chong</t>
  </si>
  <si>
    <t>Meng Huo</t>
  </si>
  <si>
    <t>🌿 Nanman</t>
  </si>
  <si>
    <t>Giant Club</t>
  </si>
  <si>
    <t>Slow and Predictable</t>
  </si>
  <si>
    <t>Murong Ke</t>
  </si>
  <si>
    <t>🌀Anti-Jin</t>
  </si>
  <si>
    <t>Commander rather than duelist</t>
  </si>
  <si>
    <t>Niu Jin</t>
  </si>
  <si>
    <t>Predictable and reckless</t>
  </si>
  <si>
    <t>Pan Zhang</t>
  </si>
  <si>
    <t>Chain Whip</t>
  </si>
  <si>
    <t>Limited duels</t>
  </si>
  <si>
    <t>Pang De</t>
  </si>
  <si>
    <t>Twin Maces</t>
  </si>
  <si>
    <t>Single style</t>
  </si>
  <si>
    <t>Pang Tong</t>
  </si>
  <si>
    <t>Staff</t>
  </si>
  <si>
    <t>No fighting skill, entirely vulnerable</t>
  </si>
  <si>
    <t>Qu Yi</t>
  </si>
  <si>
    <t>Ran Min</t>
  </si>
  <si>
    <t>Sha Moke</t>
  </si>
  <si>
    <t>Halberd</t>
  </si>
  <si>
    <t>Relied on ferocity</t>
  </si>
  <si>
    <t>Shi Le</t>
  </si>
  <si>
    <t>Cavalry leader not duelist</t>
  </si>
  <si>
    <t>Sima Shi</t>
  </si>
  <si>
    <t>Rapier</t>
  </si>
  <si>
    <t>Ocular disease, surgery</t>
  </si>
  <si>
    <t>Sima Yi</t>
  </si>
  <si>
    <t>Feather Fan</t>
  </si>
  <si>
    <t>Avoidant of risk</t>
  </si>
  <si>
    <t>Sima Zhao</t>
  </si>
  <si>
    <t>No combat exposure</t>
  </si>
  <si>
    <t>Sun Ce</t>
  </si>
  <si>
    <t>Tonfas</t>
  </si>
  <si>
    <t>Overconfidence and recklessness</t>
  </si>
  <si>
    <t>Sun Jian</t>
  </si>
  <si>
    <t>Overaggressive and risky</t>
  </si>
  <si>
    <t>Sun Quan</t>
  </si>
  <si>
    <t>Unproven in combat/Overly Cautious</t>
  </si>
  <si>
    <t>Sun Shang Xiang</t>
  </si>
  <si>
    <t>Ceremonial training</t>
  </si>
  <si>
    <t>Taishi Ci</t>
  </si>
  <si>
    <t>Twin Rods</t>
  </si>
  <si>
    <t>Tian Feng</t>
  </si>
  <si>
    <t>Wang Ping</t>
  </si>
  <si>
    <t>Too passive, defense focused</t>
  </si>
  <si>
    <t>Wang Shuang</t>
  </si>
  <si>
    <t>Lack of caution</t>
  </si>
  <si>
    <t>Wang Yi</t>
  </si>
  <si>
    <t>No training or experience whatsoever</t>
  </si>
  <si>
    <t>Wang Yuanji</t>
  </si>
  <si>
    <t>No martial experience or training</t>
  </si>
  <si>
    <t>Wei Yan</t>
  </si>
  <si>
    <t>Insubortinate, arrogant, hot tempered</t>
  </si>
  <si>
    <t>Wen Chou</t>
  </si>
  <si>
    <t>Easily baited</t>
  </si>
  <si>
    <t>Wen Yang</t>
  </si>
  <si>
    <t>Twin Halberds</t>
  </si>
  <si>
    <t>Overaggressive</t>
  </si>
  <si>
    <t>Xiahou Ba</t>
  </si>
  <si>
    <t>Xiahou Dun</t>
  </si>
  <si>
    <t>Poor judgement, one eye</t>
  </si>
  <si>
    <t>Xiahou Yuan</t>
  </si>
  <si>
    <t>Lacked 1v1 pedigree</t>
  </si>
  <si>
    <t>Xiao Qiao</t>
  </si>
  <si>
    <t>Zero training, small frame, soft</t>
  </si>
  <si>
    <t>Xing Cai</t>
  </si>
  <si>
    <t>Xu Huang</t>
  </si>
  <si>
    <t>Great Axe</t>
  </si>
  <si>
    <t>Xu Rong</t>
  </si>
  <si>
    <t>Limited longevity</t>
  </si>
  <si>
    <t>Xu Sheng</t>
  </si>
  <si>
    <t>Agility a bit</t>
  </si>
  <si>
    <t>Xu Shu</t>
  </si>
  <si>
    <t>Xu Zhu</t>
  </si>
  <si>
    <t>Great Club (or Mace)</t>
  </si>
  <si>
    <t>Lack of agility or technique</t>
  </si>
  <si>
    <t>Xun You</t>
  </si>
  <si>
    <t>Zero combat exposure</t>
  </si>
  <si>
    <t>Xun Yu</t>
  </si>
  <si>
    <t>Total lack of combat training</t>
  </si>
  <si>
    <t>Yan Liang</t>
  </si>
  <si>
    <t>Too offense-minded</t>
  </si>
  <si>
    <t>Yan Xing</t>
  </si>
  <si>
    <t>Yu Jin</t>
  </si>
  <si>
    <t>Too rigid and requiring of structure</t>
  </si>
  <si>
    <t>Yuan Shao</t>
  </si>
  <si>
    <t>Ego, hesitant, shielded from physical hardships</t>
  </si>
  <si>
    <t>Yuan Shu</t>
  </si>
  <si>
    <t>Arrogant, entitled, no martial background</t>
  </si>
  <si>
    <t>Yue Jin</t>
  </si>
  <si>
    <t>Nothing Major</t>
  </si>
  <si>
    <t>Yue Ying</t>
  </si>
  <si>
    <t>Unknown</t>
  </si>
  <si>
    <t>Bow and Blade</t>
  </si>
  <si>
    <t>No training or preparation at all</t>
  </si>
  <si>
    <t>Zhang Bao</t>
  </si>
  <si>
    <t>Mid all around</t>
  </si>
  <si>
    <t>Zhang Fei</t>
  </si>
  <si>
    <t>Snake Spear</t>
  </si>
  <si>
    <t>Volatile, not disciplined</t>
  </si>
  <si>
    <t>Zhang He</t>
  </si>
  <si>
    <t>Claws</t>
  </si>
  <si>
    <t>Zhang Jiao</t>
  </si>
  <si>
    <t>🟡 Yellow Turbans</t>
  </si>
  <si>
    <t>Not a combatant</t>
  </si>
  <si>
    <t>Zhang Liao</t>
  </si>
  <si>
    <t>Limited but proven duels</t>
  </si>
  <si>
    <t>Zhang Ni</t>
  </si>
  <si>
    <t>Somewhat reckless</t>
  </si>
  <si>
    <t>Zhang Ren</t>
  </si>
  <si>
    <t>Zhang Xiu</t>
  </si>
  <si>
    <t>Not really a frontline fighter</t>
  </si>
  <si>
    <t>Zhang Yan</t>
  </si>
  <si>
    <t>Not professionally trained</t>
  </si>
  <si>
    <t>Zhao Yun</t>
  </si>
  <si>
    <t>Sometimes lacked killer instinct</t>
  </si>
  <si>
    <t>Zhen Ji</t>
  </si>
  <si>
    <t>Zhong Hui</t>
  </si>
  <si>
    <t>Overconfident</t>
  </si>
  <si>
    <t>Zhou Cang</t>
  </si>
  <si>
    <t>Giant Sabre</t>
  </si>
  <si>
    <t>Over-reliance on athleticism</t>
  </si>
  <si>
    <t>Zhou Tai</t>
  </si>
  <si>
    <t>Long Saber</t>
  </si>
  <si>
    <t>Lack of care for self-survival</t>
  </si>
  <si>
    <t>Zhou Yu</t>
  </si>
  <si>
    <t>Unproven in combat</t>
  </si>
  <si>
    <t>Zhu Huan</t>
  </si>
  <si>
    <t>Undersized frame</t>
  </si>
  <si>
    <t>Zhu Ling</t>
  </si>
  <si>
    <t>Zhu Ran</t>
  </si>
  <si>
    <t>Bow</t>
  </si>
  <si>
    <t>More of a commander</t>
  </si>
  <si>
    <t>Zhuge Dan</t>
  </si>
  <si>
    <t>Paranoia, Reliance on others</t>
  </si>
  <si>
    <t>Zhuge Liang</t>
  </si>
  <si>
    <t>No martial training, illness-prone</t>
  </si>
  <si>
    <t>Zhurong</t>
  </si>
  <si>
    <t>Zu Ti</t>
  </si>
  <si>
    <t>Zuo Ci</t>
  </si>
  <si>
    <t>🔮Mystics</t>
  </si>
  <si>
    <t>Magic Talismans (or Sword if purely combat)</t>
  </si>
  <si>
    <t>Fictional, a mystic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</si>
</sst>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1" numFmtId="0" xfId="0" applyAlignment="1" applyFont="1">
      <alignment horizontal="left" readingOrder="0"/>
    </xf>
    <xf borderId="0" fillId="0" fontId="2" numFmtId="1" xfId="0" applyAlignment="1" applyFont="1" applyNumberFormat="1">
      <alignment horizontal="center" readingOrder="0"/>
    </xf>
    <xf borderId="0" fillId="0" fontId="2" numFmtId="2" xfId="0" applyAlignment="1" applyFont="1" applyNumberFormat="1">
      <alignment horizontal="center" readingOrder="0"/>
    </xf>
    <xf borderId="0" fillId="0" fontId="2" numFmtId="164" xfId="0" applyAlignment="1" applyFont="1" applyNumberFormat="1">
      <alignment horizontal="center" readingOrder="0"/>
    </xf>
    <xf borderId="0" fillId="0" fontId="2" numFmtId="0" xfId="0" applyAlignment="1" applyFont="1">
      <alignment horizontal="center"/>
    </xf>
    <xf borderId="0" fillId="0" fontId="2" numFmtId="164" xfId="0" applyAlignment="1" applyFont="1" applyNumberFormat="1">
      <alignment horizontal="center"/>
    </xf>
    <xf borderId="0" fillId="0" fontId="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4.75"/>
    <col customWidth="1" min="2" max="2" width="9.13"/>
    <col customWidth="1" min="3" max="3" width="17.25"/>
    <col customWidth="1" min="4" max="4" width="9.88"/>
    <col customWidth="1" min="5" max="5" width="9.38"/>
    <col customWidth="1" min="6" max="6" width="12.13"/>
    <col customWidth="1" min="7" max="7" width="16.63"/>
    <col customWidth="1" min="8" max="8" width="29.5"/>
    <col customWidth="1" min="9" max="9" width="10.13"/>
    <col customWidth="1" min="10" max="10" width="8.25"/>
    <col customWidth="1" min="11" max="11" width="9.75"/>
    <col customWidth="1" min="12" max="12" width="10.0"/>
    <col customWidth="1" min="13" max="13" width="17.25"/>
    <col customWidth="1" min="14" max="14" width="8.63"/>
    <col customWidth="1" min="15" max="15" width="11.13"/>
    <col customWidth="1" min="16" max="17" width="10.0"/>
    <col customWidth="1" min="18" max="18" width="9.75"/>
    <col customWidth="1" min="19" max="19" width="11.25"/>
    <col customWidth="1" min="20" max="20" width="17.38"/>
    <col customWidth="1" min="21" max="21" width="14.25"/>
    <col customWidth="1" min="22" max="22" width="11.38"/>
    <col customWidth="1" min="23" max="23" width="8.38"/>
    <col customWidth="1" min="24" max="24" width="11.13"/>
    <col customWidth="1" min="25" max="25" width="14.25"/>
    <col customWidth="1" min="26" max="26" width="9.38"/>
    <col customWidth="1" min="27" max="27" width="11.63"/>
    <col customWidth="1" min="28" max="28" width="11.88"/>
    <col customWidth="1" min="29" max="29" width="11.13"/>
    <col customWidth="1" min="30" max="30" width="12.0"/>
    <col customWidth="1" min="31" max="31" width="11.75"/>
    <col customWidth="1" min="32" max="32" width="11.5"/>
    <col customWidth="1" min="33" max="33" width="14.38"/>
    <col customWidth="1" min="34" max="34" width="15.13"/>
    <col customWidth="1" min="35" max="35" width="9.63"/>
    <col customWidth="1" min="36" max="37" width="12.5"/>
    <col customWidth="1" min="38" max="38" width="17.0"/>
  </cols>
  <sheetData>
    <row r="1">
      <c r="A1" s="1" t="s">
        <v>0</v>
      </c>
      <c r="B1" s="1" t="s">
        <v>1</v>
      </c>
      <c r="C1" s="1" t="s">
        <v>2</v>
      </c>
      <c r="D1" s="1" t="s">
        <v>3</v>
      </c>
      <c r="E1" s="1" t="s">
        <v>4</v>
      </c>
      <c r="F1" s="1" t="s">
        <v>5</v>
      </c>
      <c r="G1" s="1" t="s">
        <v>6</v>
      </c>
      <c r="H1" s="1" t="s">
        <v>7</v>
      </c>
      <c r="I1" s="1" t="s">
        <v>8</v>
      </c>
      <c r="J1" s="2"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c r="A2" s="3" t="s">
        <v>38</v>
      </c>
      <c r="B2" s="4">
        <f t="shared" ref="B2:B132" si="2">LET(
  p, PERCENTRANK($J$2:$J$132, J2),
  IF(p &lt; 0.97,
     ROUND(60 + 39 * p, 1),
     ROUND(60 + 39 * (0.97 + ((p - 0.97) / 0.03) ^ 1.8 * 0.03), 1)
  )
)
</f>
        <v>78.3</v>
      </c>
      <c r="C2" s="2" t="s">
        <v>39</v>
      </c>
      <c r="D2" s="2" t="s">
        <v>40</v>
      </c>
      <c r="E2" s="2" t="s">
        <v>41</v>
      </c>
      <c r="F2" s="2" t="s">
        <v>42</v>
      </c>
      <c r="G2" s="2" t="s">
        <v>43</v>
      </c>
      <c r="H2" s="2" t="s">
        <v>42</v>
      </c>
      <c r="I2" s="2"/>
      <c r="J2" s="5">
        <f t="shared" ref="J2:J132" si="3">(((7.2*K2)+(7.5*L2)+(Z2*9)+(7*AC2)+(8.2*AE2)+(9.3*AJ2)+(5.4*AD2)+(8.4*R2)+(5*S2)+(4.8*T2)+(5.3*AA2)+(3.8*V2))/80.9)-0.15*AK2+AL2</f>
        <v>5.31012567</v>
      </c>
      <c r="K2" s="6">
        <v>5.2</v>
      </c>
      <c r="L2" s="6">
        <v>5.1</v>
      </c>
      <c r="M2" s="6">
        <v>6.1</v>
      </c>
      <c r="N2" s="6">
        <v>6.1</v>
      </c>
      <c r="O2" s="6">
        <v>4.9</v>
      </c>
      <c r="P2" s="6">
        <v>6.0</v>
      </c>
      <c r="Q2" s="6">
        <v>5.5</v>
      </c>
      <c r="R2" s="6">
        <v>5.2</v>
      </c>
      <c r="S2" s="6">
        <v>4.2</v>
      </c>
      <c r="T2" s="6">
        <v>3.5</v>
      </c>
      <c r="U2" s="6">
        <v>6.4</v>
      </c>
      <c r="V2" s="6">
        <v>4.9</v>
      </c>
      <c r="W2" s="7"/>
      <c r="X2" s="2">
        <v>25.0</v>
      </c>
      <c r="Y2" s="2">
        <v>0.0</v>
      </c>
      <c r="Z2" s="2">
        <f t="shared" ref="Z2:Z132" si="4">MIN(10,AI2*(1+0.05*$Y2))</f>
        <v>6.1</v>
      </c>
      <c r="AA2" s="8">
        <f t="shared" ref="AA2:AA132" si="5">MIN(U2,AVERAGE(K2:V2) + 0.5)</f>
        <v>5.758333333</v>
      </c>
      <c r="AB2" s="7">
        <f t="shared" ref="AB2:AB132" si="6">IF(AND($X2&gt;=45,$N2&gt;6),1,0)</f>
        <v>0</v>
      </c>
      <c r="AC2" s="8">
        <f t="shared" ref="AC2:AC132" si="7">IF($AB2=1,$N2-0.8,$N2)</f>
        <v>6.1</v>
      </c>
      <c r="AD2" s="8">
        <f t="shared" ref="AD2:AD132" si="8">IF($AB2=1,$Q2-0.3,$Q2)</f>
        <v>5.5</v>
      </c>
      <c r="AE2" s="8">
        <f t="shared" ref="AE2:AE132" si="9">IF(AND($Y2=0,IF($AB2=1,$O2-0.3,$O2)&gt;7),7,IF($AB2=1,$O2-0.3,$O2))</f>
        <v>4.9</v>
      </c>
      <c r="AF2" s="6">
        <f t="shared" ref="AF2:AF132" si="10">IF(AND($Y2=0,$M2&gt;6.5),$M2-1,IF(AND($Y2&gt;=1, $M2&lt;6), $M2+0.7, $M2))</f>
        <v>6.1</v>
      </c>
      <c r="AG2" s="8">
        <f t="shared" ref="AG2:AG132" si="11">IF(AND($Y2=0,$M2&gt;6.5),$P2-0.5,IF(AND($Y2&gt;=1,$M2&lt;6),$P2+0.3,$P2))</f>
        <v>6</v>
      </c>
      <c r="AH2" s="2">
        <v>0.0</v>
      </c>
      <c r="AI2" s="6">
        <f t="shared" ref="AI2:AJ2" si="1">AF2 - 0.5*$AH2</f>
        <v>6.1</v>
      </c>
      <c r="AJ2" s="6">
        <f t="shared" si="1"/>
        <v>6</v>
      </c>
      <c r="AK2" s="2">
        <v>0.0</v>
      </c>
      <c r="AL2" s="2">
        <f t="shared" ref="AL2:AL132" si="13">IF(Z2&lt;5.8,
  IF(AVERAGE(L2, AE2, AA2, AD2, R2)&gt;=6.5, 0.15,
    IF(AVERAGE(L2, AE2, AA2, AD2, R2)&gt;=6.3, 0.1,
      IF(AVERAGE(L2, AE2, AA2, AD2, R2)&gt;=6.1, 0.05, 0)
    )
  ),
  0
)
</f>
        <v>0</v>
      </c>
    </row>
    <row r="3">
      <c r="A3" s="3" t="s">
        <v>44</v>
      </c>
      <c r="B3" s="4">
        <f t="shared" si="2"/>
        <v>70.5</v>
      </c>
      <c r="C3" s="2" t="s">
        <v>45</v>
      </c>
      <c r="D3" s="2" t="s">
        <v>46</v>
      </c>
      <c r="E3" s="2" t="s">
        <v>47</v>
      </c>
      <c r="F3" s="2">
        <v>220.0</v>
      </c>
      <c r="G3" s="2" t="s">
        <v>48</v>
      </c>
      <c r="H3" s="2" t="s">
        <v>49</v>
      </c>
      <c r="I3" s="2"/>
      <c r="J3" s="5">
        <f t="shared" si="3"/>
        <v>3.399042027</v>
      </c>
      <c r="K3" s="6">
        <v>2.7</v>
      </c>
      <c r="L3" s="6">
        <v>2.6</v>
      </c>
      <c r="M3" s="6">
        <v>3.1</v>
      </c>
      <c r="N3" s="6">
        <v>2.8</v>
      </c>
      <c r="O3" s="6">
        <v>4.8</v>
      </c>
      <c r="P3" s="6">
        <v>3.3</v>
      </c>
      <c r="Q3" s="6">
        <v>5.1</v>
      </c>
      <c r="R3" s="6">
        <v>5.4</v>
      </c>
      <c r="S3" s="6">
        <v>3.4</v>
      </c>
      <c r="T3" s="6">
        <v>1.9</v>
      </c>
      <c r="U3" s="6">
        <v>8.0</v>
      </c>
      <c r="V3" s="6">
        <v>5.2</v>
      </c>
      <c r="W3" s="7"/>
      <c r="X3" s="2">
        <v>45.0</v>
      </c>
      <c r="Y3" s="2">
        <v>0.0</v>
      </c>
      <c r="Z3" s="2">
        <f t="shared" si="4"/>
        <v>3.1</v>
      </c>
      <c r="AA3" s="8">
        <f t="shared" si="5"/>
        <v>4.525</v>
      </c>
      <c r="AB3" s="7">
        <f t="shared" si="6"/>
        <v>0</v>
      </c>
      <c r="AC3" s="8">
        <f t="shared" si="7"/>
        <v>2.8</v>
      </c>
      <c r="AD3" s="8">
        <f t="shared" si="8"/>
        <v>5.1</v>
      </c>
      <c r="AE3" s="8">
        <f t="shared" si="9"/>
        <v>4.8</v>
      </c>
      <c r="AF3" s="6">
        <f t="shared" si="10"/>
        <v>3.1</v>
      </c>
      <c r="AG3" s="8">
        <f t="shared" si="11"/>
        <v>3.3</v>
      </c>
      <c r="AH3" s="2">
        <v>0.0</v>
      </c>
      <c r="AI3" s="6">
        <f t="shared" ref="AI3:AJ3" si="12">AF3 - 0.5*$AH3</f>
        <v>3.1</v>
      </c>
      <c r="AJ3" s="6">
        <f t="shared" si="12"/>
        <v>3.3</v>
      </c>
      <c r="AK3" s="2">
        <v>2.0</v>
      </c>
      <c r="AL3" s="2">
        <f t="shared" si="13"/>
        <v>0</v>
      </c>
    </row>
    <row r="4">
      <c r="A4" s="3" t="s">
        <v>50</v>
      </c>
      <c r="B4" s="4">
        <f t="shared" si="2"/>
        <v>81.3</v>
      </c>
      <c r="C4" s="2" t="s">
        <v>45</v>
      </c>
      <c r="D4" s="2" t="s">
        <v>46</v>
      </c>
      <c r="E4" s="2" t="s">
        <v>47</v>
      </c>
      <c r="F4" s="2">
        <v>232.0</v>
      </c>
      <c r="G4" s="2" t="s">
        <v>48</v>
      </c>
      <c r="H4" s="2" t="s">
        <v>51</v>
      </c>
      <c r="I4" s="2">
        <v>50.0</v>
      </c>
      <c r="J4" s="5">
        <f t="shared" si="3"/>
        <v>5.668634116</v>
      </c>
      <c r="K4" s="6">
        <v>5.8</v>
      </c>
      <c r="L4" s="6">
        <v>5.1</v>
      </c>
      <c r="M4" s="6">
        <v>6.4</v>
      </c>
      <c r="N4" s="6">
        <v>4.5</v>
      </c>
      <c r="O4" s="6">
        <v>7.0</v>
      </c>
      <c r="P4" s="6">
        <v>5.7</v>
      </c>
      <c r="Q4" s="6">
        <v>6.6</v>
      </c>
      <c r="R4" s="6">
        <v>5.5</v>
      </c>
      <c r="S4" s="6">
        <v>6.3</v>
      </c>
      <c r="T4" s="6">
        <v>4.5</v>
      </c>
      <c r="U4" s="6">
        <v>7.3</v>
      </c>
      <c r="V4" s="6">
        <v>5.2</v>
      </c>
      <c r="W4" s="7"/>
      <c r="X4" s="2">
        <v>22.0</v>
      </c>
      <c r="Y4" s="2">
        <v>0.0</v>
      </c>
      <c r="Z4" s="2">
        <f t="shared" si="4"/>
        <v>5.9</v>
      </c>
      <c r="AA4" s="8">
        <f t="shared" si="5"/>
        <v>6.325</v>
      </c>
      <c r="AB4" s="7">
        <f t="shared" si="6"/>
        <v>0</v>
      </c>
      <c r="AC4" s="8">
        <f t="shared" si="7"/>
        <v>4.5</v>
      </c>
      <c r="AD4" s="8">
        <f t="shared" si="8"/>
        <v>6.6</v>
      </c>
      <c r="AE4" s="8">
        <f t="shared" si="9"/>
        <v>7</v>
      </c>
      <c r="AF4" s="6">
        <f t="shared" si="10"/>
        <v>6.4</v>
      </c>
      <c r="AG4" s="8">
        <f t="shared" si="11"/>
        <v>5.7</v>
      </c>
      <c r="AH4" s="2">
        <v>1.0</v>
      </c>
      <c r="AI4" s="6">
        <f t="shared" ref="AI4:AJ4" si="14">AF4 - 0.5*$AH4</f>
        <v>5.9</v>
      </c>
      <c r="AJ4" s="6">
        <f t="shared" si="14"/>
        <v>5.2</v>
      </c>
      <c r="AK4" s="2">
        <v>0.0</v>
      </c>
      <c r="AL4" s="2">
        <f t="shared" si="13"/>
        <v>0</v>
      </c>
    </row>
    <row r="5">
      <c r="A5" s="3" t="s">
        <v>52</v>
      </c>
      <c r="B5" s="4">
        <f t="shared" si="2"/>
        <v>68.1</v>
      </c>
      <c r="C5" s="2" t="s">
        <v>45</v>
      </c>
      <c r="D5" s="2" t="s">
        <v>53</v>
      </c>
      <c r="E5" s="2" t="s">
        <v>47</v>
      </c>
      <c r="F5" s="2">
        <v>226.0</v>
      </c>
      <c r="G5" s="2" t="s">
        <v>48</v>
      </c>
      <c r="H5" s="2" t="s">
        <v>54</v>
      </c>
      <c r="I5" s="2"/>
      <c r="J5" s="5">
        <f t="shared" si="3"/>
        <v>2.392356819</v>
      </c>
      <c r="K5" s="6">
        <v>2.2</v>
      </c>
      <c r="L5" s="6">
        <v>2.2</v>
      </c>
      <c r="M5" s="6">
        <v>2.4</v>
      </c>
      <c r="N5" s="6">
        <v>2.7</v>
      </c>
      <c r="O5" s="6">
        <v>2.4</v>
      </c>
      <c r="P5" s="6">
        <v>3.0</v>
      </c>
      <c r="Q5" s="6">
        <v>2.6</v>
      </c>
      <c r="R5" s="6">
        <v>3.2</v>
      </c>
      <c r="S5" s="6">
        <v>3.3</v>
      </c>
      <c r="T5" s="6">
        <v>1.9</v>
      </c>
      <c r="U5" s="6">
        <v>5.3</v>
      </c>
      <c r="V5" s="6">
        <v>3.4</v>
      </c>
      <c r="W5" s="7"/>
      <c r="X5" s="2">
        <v>35.0</v>
      </c>
      <c r="Y5" s="2">
        <v>0.0</v>
      </c>
      <c r="Z5" s="2">
        <f t="shared" si="4"/>
        <v>2.4</v>
      </c>
      <c r="AA5" s="8">
        <f t="shared" si="5"/>
        <v>3.383333333</v>
      </c>
      <c r="AB5" s="7">
        <f t="shared" si="6"/>
        <v>0</v>
      </c>
      <c r="AC5" s="8">
        <f t="shared" si="7"/>
        <v>2.7</v>
      </c>
      <c r="AD5" s="8">
        <f t="shared" si="8"/>
        <v>2.6</v>
      </c>
      <c r="AE5" s="8">
        <f t="shared" si="9"/>
        <v>2.4</v>
      </c>
      <c r="AF5" s="6">
        <f t="shared" si="10"/>
        <v>2.4</v>
      </c>
      <c r="AG5" s="8">
        <f t="shared" si="11"/>
        <v>3</v>
      </c>
      <c r="AH5" s="2">
        <v>0.0</v>
      </c>
      <c r="AI5" s="6">
        <f t="shared" ref="AI5:AJ5" si="15">AF5 - 0.5*$AH5</f>
        <v>2.4</v>
      </c>
      <c r="AJ5" s="6">
        <f t="shared" si="15"/>
        <v>3</v>
      </c>
      <c r="AK5" s="2">
        <v>2.0</v>
      </c>
      <c r="AL5" s="2">
        <f t="shared" si="13"/>
        <v>0</v>
      </c>
    </row>
    <row r="6">
      <c r="A6" s="3" t="s">
        <v>55</v>
      </c>
      <c r="B6" s="4">
        <f t="shared" si="2"/>
        <v>88.2</v>
      </c>
      <c r="C6" s="2" t="s">
        <v>45</v>
      </c>
      <c r="D6" s="2" t="s">
        <v>46</v>
      </c>
      <c r="E6" s="2" t="s">
        <v>47</v>
      </c>
      <c r="F6" s="2">
        <v>223.0</v>
      </c>
      <c r="G6" s="2" t="s">
        <v>56</v>
      </c>
      <c r="H6" s="2" t="s">
        <v>57</v>
      </c>
      <c r="I6" s="2">
        <v>30.0</v>
      </c>
      <c r="J6" s="5">
        <f t="shared" si="3"/>
        <v>5.976854141</v>
      </c>
      <c r="K6" s="6">
        <v>6.4</v>
      </c>
      <c r="L6" s="6">
        <v>5.3</v>
      </c>
      <c r="M6" s="6">
        <v>6.4</v>
      </c>
      <c r="N6" s="6">
        <v>4.9</v>
      </c>
      <c r="O6" s="6">
        <v>7.9</v>
      </c>
      <c r="P6" s="6">
        <v>6.4</v>
      </c>
      <c r="Q6" s="6">
        <v>7.5</v>
      </c>
      <c r="R6" s="6">
        <v>6.2</v>
      </c>
      <c r="S6" s="6">
        <v>6.7</v>
      </c>
      <c r="T6" s="6">
        <v>5.2</v>
      </c>
      <c r="U6" s="6">
        <v>8.3</v>
      </c>
      <c r="V6" s="6">
        <v>5.9</v>
      </c>
      <c r="W6" s="7"/>
      <c r="X6" s="2">
        <v>51.0</v>
      </c>
      <c r="Y6" s="2">
        <v>0.0</v>
      </c>
      <c r="Z6" s="2">
        <f t="shared" si="4"/>
        <v>5.9</v>
      </c>
      <c r="AA6" s="8">
        <f t="shared" si="5"/>
        <v>6.925</v>
      </c>
      <c r="AB6" s="7">
        <f t="shared" si="6"/>
        <v>0</v>
      </c>
      <c r="AC6" s="8">
        <f t="shared" si="7"/>
        <v>4.9</v>
      </c>
      <c r="AD6" s="8">
        <f t="shared" si="8"/>
        <v>7.5</v>
      </c>
      <c r="AE6" s="7">
        <f t="shared" si="9"/>
        <v>7</v>
      </c>
      <c r="AF6" s="6">
        <f t="shared" si="10"/>
        <v>6.4</v>
      </c>
      <c r="AG6" s="8">
        <f t="shared" si="11"/>
        <v>6.4</v>
      </c>
      <c r="AH6" s="2">
        <v>1.0</v>
      </c>
      <c r="AI6" s="6">
        <f t="shared" ref="AI6:AJ6" si="16">AF6 - 0.5*$AH6</f>
        <v>5.9</v>
      </c>
      <c r="AJ6" s="6">
        <f t="shared" si="16"/>
        <v>5.9</v>
      </c>
      <c r="AK6" s="2">
        <v>1.0</v>
      </c>
      <c r="AL6" s="2">
        <f t="shared" si="13"/>
        <v>0</v>
      </c>
    </row>
    <row r="7">
      <c r="A7" s="3" t="s">
        <v>58</v>
      </c>
      <c r="B7" s="4">
        <f t="shared" si="2"/>
        <v>92.4</v>
      </c>
      <c r="C7" s="2" t="s">
        <v>45</v>
      </c>
      <c r="D7" s="2" t="s">
        <v>46</v>
      </c>
      <c r="E7" s="2" t="s">
        <v>47</v>
      </c>
      <c r="F7" s="2">
        <v>223.0</v>
      </c>
      <c r="G7" s="2" t="s">
        <v>59</v>
      </c>
      <c r="H7" s="2" t="s">
        <v>60</v>
      </c>
      <c r="I7" s="2">
        <v>43.0</v>
      </c>
      <c r="J7" s="5">
        <f t="shared" si="3"/>
        <v>6.455438813</v>
      </c>
      <c r="K7" s="6">
        <v>7.6</v>
      </c>
      <c r="L7" s="6">
        <v>5.4</v>
      </c>
      <c r="M7" s="6">
        <v>7.9</v>
      </c>
      <c r="N7" s="6">
        <v>5.5</v>
      </c>
      <c r="O7" s="6">
        <v>7.4</v>
      </c>
      <c r="P7" s="6">
        <v>6.6</v>
      </c>
      <c r="Q7" s="6">
        <v>6.7</v>
      </c>
      <c r="R7" s="6">
        <v>5.7</v>
      </c>
      <c r="S7" s="6">
        <v>7.8</v>
      </c>
      <c r="T7" s="6">
        <v>6.5</v>
      </c>
      <c r="U7" s="6">
        <v>7.4</v>
      </c>
      <c r="V7" s="6">
        <v>5.3</v>
      </c>
      <c r="W7" s="7"/>
      <c r="X7" s="2">
        <v>29.0</v>
      </c>
      <c r="Y7" s="2">
        <v>0.0</v>
      </c>
      <c r="Z7" s="2">
        <f t="shared" si="4"/>
        <v>6.9</v>
      </c>
      <c r="AA7" s="8">
        <f t="shared" si="5"/>
        <v>7.15</v>
      </c>
      <c r="AB7" s="7">
        <f t="shared" si="6"/>
        <v>0</v>
      </c>
      <c r="AC7" s="8">
        <f t="shared" si="7"/>
        <v>5.5</v>
      </c>
      <c r="AD7" s="8">
        <f t="shared" si="8"/>
        <v>6.7</v>
      </c>
      <c r="AE7" s="7">
        <f t="shared" si="9"/>
        <v>7</v>
      </c>
      <c r="AF7" s="6">
        <f t="shared" si="10"/>
        <v>6.9</v>
      </c>
      <c r="AG7" s="8">
        <f t="shared" si="11"/>
        <v>6.1</v>
      </c>
      <c r="AH7" s="2">
        <v>0.0</v>
      </c>
      <c r="AI7" s="6">
        <f t="shared" ref="AI7:AJ7" si="17">AF7 - 0.5*$AH7</f>
        <v>6.9</v>
      </c>
      <c r="AJ7" s="6">
        <f t="shared" si="17"/>
        <v>6.1</v>
      </c>
      <c r="AK7" s="2">
        <v>0.0</v>
      </c>
      <c r="AL7" s="2">
        <f t="shared" si="13"/>
        <v>0</v>
      </c>
    </row>
    <row r="8">
      <c r="A8" s="3" t="s">
        <v>61</v>
      </c>
      <c r="B8" s="4">
        <f t="shared" si="2"/>
        <v>89.1</v>
      </c>
      <c r="C8" s="2" t="s">
        <v>39</v>
      </c>
      <c r="D8" s="2" t="s">
        <v>40</v>
      </c>
      <c r="E8" s="2" t="s">
        <v>47</v>
      </c>
      <c r="F8" s="2">
        <v>225.0</v>
      </c>
      <c r="G8" s="2" t="s">
        <v>62</v>
      </c>
      <c r="H8" s="2" t="s">
        <v>63</v>
      </c>
      <c r="I8" s="2"/>
      <c r="J8" s="5">
        <f t="shared" si="3"/>
        <v>6.113823651</v>
      </c>
      <c r="K8" s="6">
        <v>6.0</v>
      </c>
      <c r="L8" s="6">
        <v>5.8</v>
      </c>
      <c r="M8" s="6">
        <v>5.4</v>
      </c>
      <c r="N8" s="6">
        <v>5.6</v>
      </c>
      <c r="O8" s="6">
        <v>6.7</v>
      </c>
      <c r="P8" s="6">
        <v>6.3</v>
      </c>
      <c r="Q8" s="6">
        <v>7.0</v>
      </c>
      <c r="R8" s="6">
        <v>5.9</v>
      </c>
      <c r="S8" s="6">
        <v>6.1</v>
      </c>
      <c r="T8" s="6">
        <v>4.9</v>
      </c>
      <c r="U8" s="6">
        <v>7.9</v>
      </c>
      <c r="V8" s="6">
        <v>5.8</v>
      </c>
      <c r="W8" s="7"/>
      <c r="X8" s="2">
        <v>40.0</v>
      </c>
      <c r="Y8" s="2">
        <v>0.0</v>
      </c>
      <c r="Z8" s="2">
        <f t="shared" si="4"/>
        <v>5.4</v>
      </c>
      <c r="AA8" s="8">
        <f t="shared" si="5"/>
        <v>6.616666667</v>
      </c>
      <c r="AB8" s="7">
        <f t="shared" si="6"/>
        <v>0</v>
      </c>
      <c r="AC8" s="8">
        <f t="shared" si="7"/>
        <v>5.6</v>
      </c>
      <c r="AD8" s="8">
        <f t="shared" si="8"/>
        <v>7</v>
      </c>
      <c r="AE8" s="8">
        <f t="shared" si="9"/>
        <v>6.7</v>
      </c>
      <c r="AF8" s="6">
        <f t="shared" si="10"/>
        <v>5.4</v>
      </c>
      <c r="AG8" s="8">
        <f t="shared" si="11"/>
        <v>6.3</v>
      </c>
      <c r="AH8" s="2">
        <v>0.0</v>
      </c>
      <c r="AI8" s="6">
        <f t="shared" ref="AI8:AJ8" si="18">AF8 - 0.5*$AH8</f>
        <v>5.4</v>
      </c>
      <c r="AJ8" s="6">
        <f t="shared" si="18"/>
        <v>6.3</v>
      </c>
      <c r="AK8" s="2">
        <v>0.0</v>
      </c>
      <c r="AL8" s="2">
        <f t="shared" si="13"/>
        <v>0.1</v>
      </c>
    </row>
    <row r="9">
      <c r="A9" s="3" t="s">
        <v>64</v>
      </c>
      <c r="B9" s="4">
        <f t="shared" si="2"/>
        <v>65.4</v>
      </c>
      <c r="C9" s="2" t="s">
        <v>65</v>
      </c>
      <c r="D9" s="2" t="s">
        <v>46</v>
      </c>
      <c r="E9" s="2" t="s">
        <v>47</v>
      </c>
      <c r="F9" s="2">
        <v>198.0</v>
      </c>
      <c r="G9" s="2" t="s">
        <v>66</v>
      </c>
      <c r="H9" s="2" t="s">
        <v>67</v>
      </c>
      <c r="I9" s="2"/>
      <c r="J9" s="5">
        <f t="shared" si="3"/>
        <v>1.906170169</v>
      </c>
      <c r="K9" s="6">
        <v>1.4</v>
      </c>
      <c r="L9" s="6">
        <v>1.7</v>
      </c>
      <c r="M9" s="6">
        <v>1.8</v>
      </c>
      <c r="N9" s="6">
        <v>2.0</v>
      </c>
      <c r="O9" s="6">
        <v>2.7</v>
      </c>
      <c r="P9" s="6">
        <v>1.6</v>
      </c>
      <c r="Q9" s="6">
        <v>2.3</v>
      </c>
      <c r="R9" s="6">
        <v>3.2</v>
      </c>
      <c r="S9" s="6">
        <v>2.2</v>
      </c>
      <c r="T9" s="6">
        <v>1.4</v>
      </c>
      <c r="U9" s="6">
        <v>6.4</v>
      </c>
      <c r="V9" s="6">
        <v>4.0</v>
      </c>
      <c r="W9" s="7"/>
      <c r="X9" s="2">
        <v>46.0</v>
      </c>
      <c r="Y9" s="2">
        <v>0.0</v>
      </c>
      <c r="Z9" s="2">
        <f t="shared" si="4"/>
        <v>1.8</v>
      </c>
      <c r="AA9" s="8">
        <f t="shared" si="5"/>
        <v>3.058333333</v>
      </c>
      <c r="AB9" s="7">
        <f t="shared" si="6"/>
        <v>0</v>
      </c>
      <c r="AC9" s="8">
        <f t="shared" si="7"/>
        <v>2</v>
      </c>
      <c r="AD9" s="8">
        <f t="shared" si="8"/>
        <v>2.3</v>
      </c>
      <c r="AE9" s="8">
        <f t="shared" si="9"/>
        <v>2.7</v>
      </c>
      <c r="AF9" s="6">
        <f t="shared" si="10"/>
        <v>1.8</v>
      </c>
      <c r="AG9" s="8">
        <f t="shared" si="11"/>
        <v>1.6</v>
      </c>
      <c r="AH9" s="2">
        <v>0.0</v>
      </c>
      <c r="AI9" s="6">
        <f t="shared" ref="AI9:AJ9" si="19">AF9 - 0.5*$AH9</f>
        <v>1.8</v>
      </c>
      <c r="AJ9" s="6">
        <f t="shared" si="19"/>
        <v>1.6</v>
      </c>
      <c r="AK9" s="2">
        <v>2.0</v>
      </c>
      <c r="AL9" s="2">
        <f t="shared" si="13"/>
        <v>0</v>
      </c>
    </row>
    <row r="10">
      <c r="A10" s="3" t="s">
        <v>68</v>
      </c>
      <c r="B10" s="4">
        <f t="shared" si="2"/>
        <v>79.8</v>
      </c>
      <c r="C10" s="2" t="s">
        <v>69</v>
      </c>
      <c r="D10" s="2" t="s">
        <v>46</v>
      </c>
      <c r="E10" s="2" t="s">
        <v>47</v>
      </c>
      <c r="F10" s="2">
        <v>215.0</v>
      </c>
      <c r="G10" s="2" t="s">
        <v>59</v>
      </c>
      <c r="H10" s="6" t="s">
        <v>70</v>
      </c>
      <c r="I10" s="7"/>
      <c r="J10" s="5">
        <f t="shared" si="3"/>
        <v>5.488967862</v>
      </c>
      <c r="K10" s="6">
        <v>5.6</v>
      </c>
      <c r="L10" s="6">
        <v>5.4</v>
      </c>
      <c r="M10" s="6">
        <v>6.4</v>
      </c>
      <c r="N10" s="6">
        <v>5.2</v>
      </c>
      <c r="O10" s="6">
        <v>6.4</v>
      </c>
      <c r="P10" s="6">
        <v>5.4</v>
      </c>
      <c r="Q10" s="6">
        <v>6.2</v>
      </c>
      <c r="R10" s="6">
        <v>5.3</v>
      </c>
      <c r="S10" s="6">
        <v>6.2</v>
      </c>
      <c r="T10" s="6">
        <v>5.4</v>
      </c>
      <c r="U10" s="6">
        <v>7.3</v>
      </c>
      <c r="V10" s="6">
        <v>5.1</v>
      </c>
      <c r="W10" s="7"/>
      <c r="X10" s="2">
        <v>38.0</v>
      </c>
      <c r="Y10" s="2">
        <v>0.0</v>
      </c>
      <c r="Z10" s="2">
        <f t="shared" si="4"/>
        <v>5.9</v>
      </c>
      <c r="AA10" s="8">
        <f t="shared" si="5"/>
        <v>6.325</v>
      </c>
      <c r="AB10" s="7">
        <f t="shared" si="6"/>
        <v>0</v>
      </c>
      <c r="AC10" s="8">
        <f t="shared" si="7"/>
        <v>5.2</v>
      </c>
      <c r="AD10" s="8">
        <f t="shared" si="8"/>
        <v>6.2</v>
      </c>
      <c r="AE10" s="8">
        <f t="shared" si="9"/>
        <v>6.4</v>
      </c>
      <c r="AF10" s="6">
        <f t="shared" si="10"/>
        <v>6.4</v>
      </c>
      <c r="AG10" s="8">
        <f t="shared" si="11"/>
        <v>5.4</v>
      </c>
      <c r="AH10" s="2">
        <v>1.0</v>
      </c>
      <c r="AI10" s="6">
        <f t="shared" ref="AI10:AJ10" si="20">AF10 - 0.5*$AH10</f>
        <v>5.9</v>
      </c>
      <c r="AJ10" s="6">
        <f t="shared" si="20"/>
        <v>4.9</v>
      </c>
      <c r="AK10" s="2">
        <v>1.0</v>
      </c>
      <c r="AL10" s="2">
        <f t="shared" si="13"/>
        <v>0</v>
      </c>
    </row>
    <row r="11">
      <c r="A11" s="3" t="s">
        <v>71</v>
      </c>
      <c r="B11" s="4">
        <f t="shared" si="2"/>
        <v>88.5</v>
      </c>
      <c r="C11" s="2" t="s">
        <v>69</v>
      </c>
      <c r="D11" s="2" t="s">
        <v>40</v>
      </c>
      <c r="E11" s="2" t="s">
        <v>47</v>
      </c>
      <c r="F11" s="2">
        <v>210.0</v>
      </c>
      <c r="G11" s="2" t="s">
        <v>48</v>
      </c>
      <c r="H11" s="2" t="s">
        <v>72</v>
      </c>
      <c r="I11" s="2">
        <v>26.0</v>
      </c>
      <c r="J11" s="5">
        <f t="shared" si="3"/>
        <v>5.979202719</v>
      </c>
      <c r="K11" s="6">
        <v>6.2</v>
      </c>
      <c r="L11" s="6">
        <v>5.5</v>
      </c>
      <c r="M11" s="6">
        <v>6.4</v>
      </c>
      <c r="N11" s="6">
        <v>4.9</v>
      </c>
      <c r="O11" s="6">
        <v>7.3</v>
      </c>
      <c r="P11" s="6">
        <v>6.4</v>
      </c>
      <c r="Q11" s="6">
        <v>7.0</v>
      </c>
      <c r="R11" s="6">
        <v>6.1</v>
      </c>
      <c r="S11" s="6">
        <v>6.0</v>
      </c>
      <c r="T11" s="6">
        <v>4.6</v>
      </c>
      <c r="U11" s="6">
        <v>8.0</v>
      </c>
      <c r="V11" s="6">
        <v>5.7</v>
      </c>
      <c r="W11" s="7"/>
      <c r="X11" s="2">
        <v>35.0</v>
      </c>
      <c r="Y11" s="2">
        <v>0.0</v>
      </c>
      <c r="Z11" s="2">
        <f t="shared" si="4"/>
        <v>5.9</v>
      </c>
      <c r="AA11" s="8">
        <f t="shared" si="5"/>
        <v>6.675</v>
      </c>
      <c r="AB11" s="7">
        <f t="shared" si="6"/>
        <v>0</v>
      </c>
      <c r="AC11" s="8">
        <f t="shared" si="7"/>
        <v>4.9</v>
      </c>
      <c r="AD11" s="8">
        <f t="shared" si="8"/>
        <v>7</v>
      </c>
      <c r="AE11" s="7">
        <f t="shared" si="9"/>
        <v>7</v>
      </c>
      <c r="AF11" s="6">
        <f t="shared" si="10"/>
        <v>6.4</v>
      </c>
      <c r="AG11" s="8">
        <f t="shared" si="11"/>
        <v>6.4</v>
      </c>
      <c r="AH11" s="2">
        <v>1.0</v>
      </c>
      <c r="AI11" s="6">
        <f t="shared" ref="AI11:AJ11" si="21">AF11 - 0.5*$AH11</f>
        <v>5.9</v>
      </c>
      <c r="AJ11" s="6">
        <f t="shared" si="21"/>
        <v>5.9</v>
      </c>
      <c r="AK11" s="2">
        <v>0.0</v>
      </c>
      <c r="AL11" s="2">
        <f t="shared" si="13"/>
        <v>0</v>
      </c>
    </row>
    <row r="12">
      <c r="A12" s="3" t="s">
        <v>73</v>
      </c>
      <c r="B12" s="4">
        <f t="shared" si="2"/>
        <v>60</v>
      </c>
      <c r="C12" s="2" t="s">
        <v>69</v>
      </c>
      <c r="D12" s="2" t="s">
        <v>40</v>
      </c>
      <c r="E12" s="2" t="s">
        <v>41</v>
      </c>
      <c r="F12" s="2">
        <v>201.0</v>
      </c>
      <c r="G12" s="2" t="s">
        <v>43</v>
      </c>
      <c r="H12" s="2" t="s">
        <v>74</v>
      </c>
      <c r="I12" s="2"/>
      <c r="J12" s="5">
        <f t="shared" si="3"/>
        <v>1.330686032</v>
      </c>
      <c r="K12" s="6">
        <v>1.2</v>
      </c>
      <c r="L12" s="6">
        <v>1.4</v>
      </c>
      <c r="M12" s="6">
        <v>1.0</v>
      </c>
      <c r="N12" s="6">
        <v>2.1</v>
      </c>
      <c r="O12" s="6">
        <v>1.9</v>
      </c>
      <c r="P12" s="6">
        <v>1.2</v>
      </c>
      <c r="Q12" s="6">
        <v>2.1</v>
      </c>
      <c r="R12" s="6">
        <v>1.9</v>
      </c>
      <c r="S12" s="6">
        <v>2.1</v>
      </c>
      <c r="T12" s="6">
        <v>1.2</v>
      </c>
      <c r="U12" s="6">
        <v>4.1</v>
      </c>
      <c r="V12" s="6">
        <v>1.7</v>
      </c>
      <c r="W12" s="8"/>
      <c r="X12" s="4">
        <v>17.0</v>
      </c>
      <c r="Y12" s="2">
        <v>0.0</v>
      </c>
      <c r="Z12" s="2">
        <f t="shared" si="4"/>
        <v>1</v>
      </c>
      <c r="AA12" s="8">
        <f t="shared" si="5"/>
        <v>2.325</v>
      </c>
      <c r="AB12" s="7">
        <f t="shared" si="6"/>
        <v>0</v>
      </c>
      <c r="AC12" s="8">
        <f t="shared" si="7"/>
        <v>2.1</v>
      </c>
      <c r="AD12" s="8">
        <f t="shared" si="8"/>
        <v>2.1</v>
      </c>
      <c r="AE12" s="8">
        <f t="shared" si="9"/>
        <v>1.9</v>
      </c>
      <c r="AF12" s="6">
        <f t="shared" si="10"/>
        <v>1</v>
      </c>
      <c r="AG12" s="8">
        <f t="shared" si="11"/>
        <v>1.2</v>
      </c>
      <c r="AH12" s="2">
        <v>0.0</v>
      </c>
      <c r="AI12" s="6">
        <f t="shared" ref="AI12:AJ12" si="22">AF12 - 0.5*$AH12</f>
        <v>1</v>
      </c>
      <c r="AJ12" s="6">
        <f t="shared" si="22"/>
        <v>1.2</v>
      </c>
      <c r="AK12" s="2">
        <v>2.0</v>
      </c>
      <c r="AL12" s="2">
        <f t="shared" si="13"/>
        <v>0</v>
      </c>
    </row>
    <row r="13">
      <c r="A13" s="3" t="s">
        <v>75</v>
      </c>
      <c r="B13" s="4">
        <f t="shared" si="2"/>
        <v>72.6</v>
      </c>
      <c r="C13" s="2" t="s">
        <v>45</v>
      </c>
      <c r="D13" s="2" t="s">
        <v>46</v>
      </c>
      <c r="E13" s="2" t="s">
        <v>47</v>
      </c>
      <c r="F13" s="2">
        <v>264.0</v>
      </c>
      <c r="G13" s="2" t="s">
        <v>62</v>
      </c>
      <c r="H13" s="2" t="s">
        <v>76</v>
      </c>
      <c r="I13" s="2">
        <v>16.0</v>
      </c>
      <c r="J13" s="5">
        <f t="shared" si="3"/>
        <v>4.271889164</v>
      </c>
      <c r="K13" s="6">
        <v>3.5</v>
      </c>
      <c r="L13" s="6">
        <v>3.4</v>
      </c>
      <c r="M13" s="6">
        <v>6.1</v>
      </c>
      <c r="N13" s="6">
        <v>3.0</v>
      </c>
      <c r="O13" s="6">
        <v>5.8</v>
      </c>
      <c r="P13" s="6">
        <v>4.0</v>
      </c>
      <c r="Q13" s="6">
        <v>5.9</v>
      </c>
      <c r="R13" s="6">
        <v>6.0</v>
      </c>
      <c r="S13" s="6">
        <v>4.1</v>
      </c>
      <c r="T13" s="6">
        <v>2.5</v>
      </c>
      <c r="U13" s="6">
        <v>8.0</v>
      </c>
      <c r="V13" s="6">
        <v>6.4</v>
      </c>
      <c r="W13" s="7"/>
      <c r="X13" s="2">
        <v>66.0</v>
      </c>
      <c r="Y13" s="2">
        <v>0.0</v>
      </c>
      <c r="Z13" s="2">
        <f t="shared" si="4"/>
        <v>5.6</v>
      </c>
      <c r="AA13" s="8">
        <f t="shared" si="5"/>
        <v>5.391666667</v>
      </c>
      <c r="AB13" s="7">
        <f t="shared" si="6"/>
        <v>0</v>
      </c>
      <c r="AC13" s="8">
        <f t="shared" si="7"/>
        <v>3</v>
      </c>
      <c r="AD13" s="8">
        <f t="shared" si="8"/>
        <v>5.9</v>
      </c>
      <c r="AE13" s="8">
        <f t="shared" si="9"/>
        <v>5.8</v>
      </c>
      <c r="AF13" s="6">
        <f t="shared" si="10"/>
        <v>6.1</v>
      </c>
      <c r="AG13" s="8">
        <f t="shared" si="11"/>
        <v>4</v>
      </c>
      <c r="AH13" s="2">
        <v>1.0</v>
      </c>
      <c r="AI13" s="6">
        <f t="shared" ref="AI13:AJ13" si="23">AF13 - 0.5*$AH13</f>
        <v>5.6</v>
      </c>
      <c r="AJ13" s="6">
        <f t="shared" si="23"/>
        <v>3.5</v>
      </c>
      <c r="AK13" s="2">
        <v>2.0</v>
      </c>
      <c r="AL13" s="2">
        <f t="shared" si="13"/>
        <v>0</v>
      </c>
    </row>
    <row r="14">
      <c r="A14" s="3" t="s">
        <v>77</v>
      </c>
      <c r="B14" s="4">
        <f t="shared" si="2"/>
        <v>97.8</v>
      </c>
      <c r="C14" s="2" t="s">
        <v>45</v>
      </c>
      <c r="D14" s="2" t="s">
        <v>40</v>
      </c>
      <c r="E14" s="2" t="s">
        <v>47</v>
      </c>
      <c r="F14" s="2">
        <v>197.0</v>
      </c>
      <c r="G14" s="2" t="s">
        <v>78</v>
      </c>
      <c r="H14" s="2" t="s">
        <v>79</v>
      </c>
      <c r="I14" s="2">
        <v>9.0</v>
      </c>
      <c r="J14" s="5">
        <f t="shared" si="3"/>
        <v>7.264822827</v>
      </c>
      <c r="K14" s="6">
        <v>9.0</v>
      </c>
      <c r="L14" s="6">
        <v>4.8</v>
      </c>
      <c r="M14" s="6">
        <v>9.3</v>
      </c>
      <c r="N14" s="6">
        <v>4.4</v>
      </c>
      <c r="O14" s="6">
        <v>9.6</v>
      </c>
      <c r="P14" s="6">
        <v>6.7</v>
      </c>
      <c r="Q14" s="6">
        <v>7.5</v>
      </c>
      <c r="R14" s="6">
        <v>5.5</v>
      </c>
      <c r="S14" s="6">
        <v>9.1</v>
      </c>
      <c r="T14" s="6">
        <v>7.2</v>
      </c>
      <c r="U14" s="6">
        <v>8.8</v>
      </c>
      <c r="V14" s="6">
        <v>4.6</v>
      </c>
      <c r="W14" s="7"/>
      <c r="X14" s="2">
        <v>35.0</v>
      </c>
      <c r="Y14" s="2">
        <v>2.0</v>
      </c>
      <c r="Z14" s="2">
        <f t="shared" si="4"/>
        <v>10</v>
      </c>
      <c r="AA14" s="8">
        <f t="shared" si="5"/>
        <v>7.708333333</v>
      </c>
      <c r="AB14" s="7">
        <f t="shared" si="6"/>
        <v>0</v>
      </c>
      <c r="AC14" s="8">
        <f t="shared" si="7"/>
        <v>4.4</v>
      </c>
      <c r="AD14" s="8">
        <f t="shared" si="8"/>
        <v>7.5</v>
      </c>
      <c r="AE14" s="8">
        <f t="shared" si="9"/>
        <v>9.6</v>
      </c>
      <c r="AF14" s="6">
        <f t="shared" si="10"/>
        <v>9.3</v>
      </c>
      <c r="AG14" s="8">
        <f t="shared" si="11"/>
        <v>6.7</v>
      </c>
      <c r="AH14" s="2">
        <v>0.0</v>
      </c>
      <c r="AI14" s="6">
        <f t="shared" ref="AI14:AJ14" si="24">AF14 - 0.5*$AH14</f>
        <v>9.3</v>
      </c>
      <c r="AJ14" s="6">
        <f t="shared" si="24"/>
        <v>6.7</v>
      </c>
      <c r="AK14" s="2">
        <v>0.0</v>
      </c>
      <c r="AL14" s="2">
        <f t="shared" si="13"/>
        <v>0</v>
      </c>
    </row>
    <row r="15">
      <c r="A15" s="3" t="s">
        <v>80</v>
      </c>
      <c r="B15" s="4">
        <f t="shared" si="2"/>
        <v>60.6</v>
      </c>
      <c r="C15" s="2" t="s">
        <v>65</v>
      </c>
      <c r="D15" s="2" t="s">
        <v>40</v>
      </c>
      <c r="E15" s="2" t="s">
        <v>41</v>
      </c>
      <c r="F15" s="2">
        <v>200.0</v>
      </c>
      <c r="G15" s="2" t="s">
        <v>43</v>
      </c>
      <c r="H15" s="2" t="s">
        <v>81</v>
      </c>
      <c r="I15" s="2"/>
      <c r="J15" s="5">
        <f t="shared" si="3"/>
        <v>1.356520396</v>
      </c>
      <c r="K15" s="6">
        <v>1.2</v>
      </c>
      <c r="L15" s="6">
        <v>1.4</v>
      </c>
      <c r="M15" s="6">
        <v>1.0</v>
      </c>
      <c r="N15" s="6">
        <v>2.3</v>
      </c>
      <c r="O15" s="6">
        <v>1.5</v>
      </c>
      <c r="P15" s="6">
        <v>1.2</v>
      </c>
      <c r="Q15" s="6">
        <v>2.0</v>
      </c>
      <c r="R15" s="6">
        <v>2.1</v>
      </c>
      <c r="S15" s="6">
        <v>1.8</v>
      </c>
      <c r="T15" s="6">
        <v>1.2</v>
      </c>
      <c r="U15" s="6">
        <v>4.7</v>
      </c>
      <c r="V15" s="6">
        <v>2.7</v>
      </c>
      <c r="W15" s="8"/>
      <c r="X15" s="4">
        <v>12.0</v>
      </c>
      <c r="Y15" s="2">
        <v>0.0</v>
      </c>
      <c r="Z15" s="2">
        <f t="shared" si="4"/>
        <v>1</v>
      </c>
      <c r="AA15" s="8">
        <f t="shared" si="5"/>
        <v>2.425</v>
      </c>
      <c r="AB15" s="7">
        <f t="shared" si="6"/>
        <v>0</v>
      </c>
      <c r="AC15" s="8">
        <f t="shared" si="7"/>
        <v>2.3</v>
      </c>
      <c r="AD15" s="8">
        <f t="shared" si="8"/>
        <v>2</v>
      </c>
      <c r="AE15" s="8">
        <f t="shared" si="9"/>
        <v>1.5</v>
      </c>
      <c r="AF15" s="6">
        <f t="shared" si="10"/>
        <v>1</v>
      </c>
      <c r="AG15" s="8">
        <f t="shared" si="11"/>
        <v>1.2</v>
      </c>
      <c r="AH15" s="2">
        <v>0.0</v>
      </c>
      <c r="AI15" s="6">
        <f t="shared" ref="AI15:AJ15" si="25">AF15 - 0.5*$AH15</f>
        <v>1</v>
      </c>
      <c r="AJ15" s="6">
        <f t="shared" si="25"/>
        <v>1.2</v>
      </c>
      <c r="AK15" s="2">
        <v>2.0</v>
      </c>
      <c r="AL15" s="2">
        <f t="shared" si="13"/>
        <v>0</v>
      </c>
    </row>
    <row r="16">
      <c r="A16" s="3" t="s">
        <v>82</v>
      </c>
      <c r="B16" s="4">
        <f t="shared" si="2"/>
        <v>93.9</v>
      </c>
      <c r="C16" s="2" t="s">
        <v>69</v>
      </c>
      <c r="D16" s="2" t="s">
        <v>40</v>
      </c>
      <c r="E16" s="2" t="s">
        <v>47</v>
      </c>
      <c r="F16" s="2">
        <v>271.0</v>
      </c>
      <c r="G16" s="2" t="s">
        <v>62</v>
      </c>
      <c r="H16" s="2" t="s">
        <v>83</v>
      </c>
      <c r="I16" s="2">
        <v>42.0</v>
      </c>
      <c r="J16" s="5">
        <f t="shared" si="3"/>
        <v>6.607025134</v>
      </c>
      <c r="K16" s="6">
        <v>6.6</v>
      </c>
      <c r="L16" s="6">
        <v>6.0</v>
      </c>
      <c r="M16" s="6">
        <v>7.3</v>
      </c>
      <c r="N16" s="6">
        <v>5.1</v>
      </c>
      <c r="O16" s="6">
        <v>7.7</v>
      </c>
      <c r="P16" s="6">
        <v>6.5</v>
      </c>
      <c r="Q16" s="6">
        <v>7.8</v>
      </c>
      <c r="R16" s="6">
        <v>6.7</v>
      </c>
      <c r="S16" s="6">
        <v>6.4</v>
      </c>
      <c r="T16" s="6">
        <v>5.4</v>
      </c>
      <c r="U16" s="6">
        <v>8.4</v>
      </c>
      <c r="V16" s="6">
        <v>6.7</v>
      </c>
      <c r="W16" s="7"/>
      <c r="X16" s="2">
        <v>62.0</v>
      </c>
      <c r="Y16" s="2">
        <v>2.0</v>
      </c>
      <c r="Z16" s="2">
        <f t="shared" si="4"/>
        <v>7.48</v>
      </c>
      <c r="AA16" s="8">
        <f t="shared" si="5"/>
        <v>7.216666667</v>
      </c>
      <c r="AB16" s="7">
        <f t="shared" si="6"/>
        <v>0</v>
      </c>
      <c r="AC16" s="8">
        <f t="shared" si="7"/>
        <v>5.1</v>
      </c>
      <c r="AD16" s="8">
        <f t="shared" si="8"/>
        <v>7.8</v>
      </c>
      <c r="AE16" s="8">
        <f t="shared" si="9"/>
        <v>7.7</v>
      </c>
      <c r="AF16" s="6">
        <f t="shared" si="10"/>
        <v>7.3</v>
      </c>
      <c r="AG16" s="8">
        <f t="shared" si="11"/>
        <v>6.5</v>
      </c>
      <c r="AH16" s="2">
        <v>1.0</v>
      </c>
      <c r="AI16" s="6">
        <f t="shared" ref="AI16:AJ16" si="26">AF16 - 0.5*$AH16</f>
        <v>6.8</v>
      </c>
      <c r="AJ16" s="6">
        <f t="shared" si="26"/>
        <v>6</v>
      </c>
      <c r="AK16" s="2">
        <v>0.0</v>
      </c>
      <c r="AL16" s="2">
        <f t="shared" si="13"/>
        <v>0</v>
      </c>
    </row>
    <row r="17">
      <c r="A17" s="3" t="s">
        <v>84</v>
      </c>
      <c r="B17" s="4">
        <f t="shared" si="2"/>
        <v>65.7</v>
      </c>
      <c r="C17" s="2" t="s">
        <v>85</v>
      </c>
      <c r="D17" s="2" t="s">
        <v>40</v>
      </c>
      <c r="E17" s="2" t="s">
        <v>47</v>
      </c>
      <c r="F17" s="2">
        <v>200.0</v>
      </c>
      <c r="G17" s="2" t="s">
        <v>48</v>
      </c>
      <c r="H17" s="2" t="s">
        <v>86</v>
      </c>
      <c r="I17" s="7"/>
      <c r="J17" s="5">
        <f t="shared" si="3"/>
        <v>1.982931603</v>
      </c>
      <c r="K17" s="6">
        <v>1.8</v>
      </c>
      <c r="L17" s="6">
        <v>1.7</v>
      </c>
      <c r="M17" s="6">
        <v>2.4</v>
      </c>
      <c r="N17" s="6">
        <v>2.3</v>
      </c>
      <c r="O17" s="6">
        <v>2.5</v>
      </c>
      <c r="P17" s="6">
        <v>2.2</v>
      </c>
      <c r="Q17" s="6">
        <v>2.4</v>
      </c>
      <c r="R17" s="6">
        <v>2.6</v>
      </c>
      <c r="S17" s="6">
        <v>2.3</v>
      </c>
      <c r="T17" s="6">
        <v>2.0</v>
      </c>
      <c r="U17" s="6">
        <v>5.0</v>
      </c>
      <c r="V17" s="6">
        <v>2.3</v>
      </c>
      <c r="W17" s="7"/>
      <c r="X17" s="2">
        <v>54.0</v>
      </c>
      <c r="Y17" s="2">
        <v>0.0</v>
      </c>
      <c r="Z17" s="2">
        <f t="shared" si="4"/>
        <v>2.4</v>
      </c>
      <c r="AA17" s="8">
        <f t="shared" si="5"/>
        <v>2.958333333</v>
      </c>
      <c r="AB17" s="7">
        <f t="shared" si="6"/>
        <v>0</v>
      </c>
      <c r="AC17" s="8">
        <f t="shared" si="7"/>
        <v>2.3</v>
      </c>
      <c r="AD17" s="8">
        <f t="shared" si="8"/>
        <v>2.4</v>
      </c>
      <c r="AE17" s="8">
        <f t="shared" si="9"/>
        <v>2.5</v>
      </c>
      <c r="AF17" s="6">
        <f t="shared" si="10"/>
        <v>2.4</v>
      </c>
      <c r="AG17" s="8">
        <f t="shared" si="11"/>
        <v>2.2</v>
      </c>
      <c r="AH17" s="2">
        <v>0.0</v>
      </c>
      <c r="AI17" s="6">
        <f t="shared" ref="AI17:AJ17" si="27">AF17 - 0.5*$AH17</f>
        <v>2.4</v>
      </c>
      <c r="AJ17" s="6">
        <f t="shared" si="27"/>
        <v>2.2</v>
      </c>
      <c r="AK17" s="2">
        <v>2.0</v>
      </c>
      <c r="AL17" s="2">
        <f t="shared" si="13"/>
        <v>0</v>
      </c>
    </row>
    <row r="18">
      <c r="A18" s="3" t="s">
        <v>87</v>
      </c>
      <c r="B18" s="4">
        <f t="shared" si="2"/>
        <v>81.6</v>
      </c>
      <c r="C18" s="2" t="s">
        <v>69</v>
      </c>
      <c r="D18" s="2" t="s">
        <v>40</v>
      </c>
      <c r="E18" s="2" t="s">
        <v>47</v>
      </c>
      <c r="F18" s="2">
        <v>217.0</v>
      </c>
      <c r="G18" s="2" t="s">
        <v>88</v>
      </c>
      <c r="H18" s="2" t="s">
        <v>89</v>
      </c>
      <c r="I18" s="2"/>
      <c r="J18" s="5">
        <f t="shared" si="3"/>
        <v>5.682931603</v>
      </c>
      <c r="K18" s="6">
        <v>6.1</v>
      </c>
      <c r="L18" s="6">
        <v>4.9</v>
      </c>
      <c r="M18" s="6">
        <v>7.0</v>
      </c>
      <c r="N18" s="6">
        <v>5.0</v>
      </c>
      <c r="O18" s="6">
        <v>6.6</v>
      </c>
      <c r="P18" s="6">
        <v>6.0</v>
      </c>
      <c r="Q18" s="6">
        <v>6.5</v>
      </c>
      <c r="R18" s="6">
        <v>5.5</v>
      </c>
      <c r="S18" s="6">
        <v>6.3</v>
      </c>
      <c r="T18" s="6">
        <v>5.2</v>
      </c>
      <c r="U18" s="6">
        <v>8.4</v>
      </c>
      <c r="V18" s="6">
        <v>5.2</v>
      </c>
      <c r="W18" s="7"/>
      <c r="X18" s="2">
        <v>33.0</v>
      </c>
      <c r="Y18" s="2">
        <v>1.0</v>
      </c>
      <c r="Z18" s="2">
        <f t="shared" si="4"/>
        <v>7.35</v>
      </c>
      <c r="AA18" s="8">
        <f t="shared" si="5"/>
        <v>6.558333333</v>
      </c>
      <c r="AB18" s="7">
        <f t="shared" si="6"/>
        <v>0</v>
      </c>
      <c r="AC18" s="8">
        <f t="shared" si="7"/>
        <v>5</v>
      </c>
      <c r="AD18" s="8">
        <f t="shared" si="8"/>
        <v>6.5</v>
      </c>
      <c r="AE18" s="8">
        <f t="shared" si="9"/>
        <v>6.6</v>
      </c>
      <c r="AF18" s="6">
        <f t="shared" si="10"/>
        <v>7</v>
      </c>
      <c r="AG18" s="8">
        <f t="shared" si="11"/>
        <v>6</v>
      </c>
      <c r="AH18" s="2">
        <v>0.0</v>
      </c>
      <c r="AI18" s="6">
        <f t="shared" ref="AI18:AJ18" si="28">AF18 - 0.5*$AH18</f>
        <v>7</v>
      </c>
      <c r="AJ18" s="6">
        <f t="shared" si="28"/>
        <v>6</v>
      </c>
      <c r="AK18" s="2">
        <v>2.0</v>
      </c>
      <c r="AL18" s="2">
        <f t="shared" si="13"/>
        <v>0</v>
      </c>
    </row>
    <row r="19">
      <c r="A19" s="3" t="s">
        <v>90</v>
      </c>
      <c r="B19" s="4">
        <f t="shared" si="2"/>
        <v>75.9</v>
      </c>
      <c r="C19" s="2" t="s">
        <v>65</v>
      </c>
      <c r="D19" s="2" t="s">
        <v>53</v>
      </c>
      <c r="E19" s="2" t="s">
        <v>47</v>
      </c>
      <c r="F19" s="2">
        <v>192.0</v>
      </c>
      <c r="G19" s="2" t="s">
        <v>91</v>
      </c>
      <c r="H19" s="2" t="s">
        <v>92</v>
      </c>
      <c r="I19" s="2"/>
      <c r="J19" s="5">
        <f t="shared" si="3"/>
        <v>5.080902349</v>
      </c>
      <c r="K19" s="6">
        <v>6.3</v>
      </c>
      <c r="L19" s="6">
        <v>4.4</v>
      </c>
      <c r="M19" s="6">
        <v>7.3</v>
      </c>
      <c r="N19" s="6">
        <v>3.2</v>
      </c>
      <c r="O19" s="6">
        <v>6.9</v>
      </c>
      <c r="P19" s="6">
        <v>5.4</v>
      </c>
      <c r="Q19" s="6">
        <v>4.8</v>
      </c>
      <c r="R19" s="6">
        <v>5.2</v>
      </c>
      <c r="S19" s="6">
        <v>7.6</v>
      </c>
      <c r="T19" s="6">
        <v>5.9</v>
      </c>
      <c r="U19" s="6">
        <v>6.5</v>
      </c>
      <c r="V19" s="6">
        <v>4.3</v>
      </c>
      <c r="W19" s="7"/>
      <c r="X19" s="2">
        <v>49.0</v>
      </c>
      <c r="Y19" s="2">
        <v>0.0</v>
      </c>
      <c r="Z19" s="2">
        <f t="shared" si="4"/>
        <v>5.8</v>
      </c>
      <c r="AA19" s="8">
        <f t="shared" si="5"/>
        <v>6.15</v>
      </c>
      <c r="AB19" s="7">
        <f t="shared" si="6"/>
        <v>0</v>
      </c>
      <c r="AC19" s="8">
        <f t="shared" si="7"/>
        <v>3.2</v>
      </c>
      <c r="AD19" s="8">
        <f t="shared" si="8"/>
        <v>4.8</v>
      </c>
      <c r="AE19" s="8">
        <f t="shared" si="9"/>
        <v>6.9</v>
      </c>
      <c r="AF19" s="6">
        <f t="shared" si="10"/>
        <v>6.3</v>
      </c>
      <c r="AG19" s="8">
        <f t="shared" si="11"/>
        <v>4.9</v>
      </c>
      <c r="AH19" s="2">
        <v>1.0</v>
      </c>
      <c r="AI19" s="6">
        <f t="shared" ref="AI19:AJ19" si="29">AF19 - 0.5*$AH19</f>
        <v>5.8</v>
      </c>
      <c r="AJ19" s="6">
        <f t="shared" si="29"/>
        <v>4.4</v>
      </c>
      <c r="AK19" s="2">
        <v>2.0</v>
      </c>
      <c r="AL19" s="2">
        <f t="shared" si="13"/>
        <v>0</v>
      </c>
    </row>
    <row r="20">
      <c r="A20" s="3" t="s">
        <v>93</v>
      </c>
      <c r="B20" s="4">
        <f t="shared" si="2"/>
        <v>64.2</v>
      </c>
      <c r="C20" s="2" t="s">
        <v>39</v>
      </c>
      <c r="D20" s="2" t="s">
        <v>46</v>
      </c>
      <c r="E20" s="2" t="s">
        <v>47</v>
      </c>
      <c r="F20" s="2">
        <v>220.0</v>
      </c>
      <c r="G20" s="2" t="s">
        <v>48</v>
      </c>
      <c r="H20" s="2" t="s">
        <v>94</v>
      </c>
      <c r="I20" s="2"/>
      <c r="J20" s="5">
        <f t="shared" si="3"/>
        <v>1.841017717</v>
      </c>
      <c r="K20" s="6">
        <v>1.5</v>
      </c>
      <c r="L20" s="6">
        <v>1.8</v>
      </c>
      <c r="M20" s="6">
        <v>1.3</v>
      </c>
      <c r="N20" s="6">
        <v>2.1</v>
      </c>
      <c r="O20" s="6">
        <v>2.3</v>
      </c>
      <c r="P20" s="6">
        <v>1.6</v>
      </c>
      <c r="Q20" s="6">
        <v>2.3</v>
      </c>
      <c r="R20" s="6">
        <v>3.3</v>
      </c>
      <c r="S20" s="6">
        <v>2.2</v>
      </c>
      <c r="T20" s="6">
        <v>1.5</v>
      </c>
      <c r="U20" s="6">
        <v>6.5</v>
      </c>
      <c r="V20" s="6">
        <v>3.8</v>
      </c>
      <c r="W20" s="7"/>
      <c r="X20" s="2">
        <v>41.0</v>
      </c>
      <c r="Y20" s="2">
        <v>0.0</v>
      </c>
      <c r="Z20" s="2">
        <f t="shared" si="4"/>
        <v>1.3</v>
      </c>
      <c r="AA20" s="8">
        <f t="shared" si="5"/>
        <v>3.016666667</v>
      </c>
      <c r="AB20" s="7">
        <f t="shared" si="6"/>
        <v>0</v>
      </c>
      <c r="AC20" s="8">
        <f t="shared" si="7"/>
        <v>2.1</v>
      </c>
      <c r="AD20" s="8">
        <f t="shared" si="8"/>
        <v>2.3</v>
      </c>
      <c r="AE20" s="8">
        <f t="shared" si="9"/>
        <v>2.3</v>
      </c>
      <c r="AF20" s="6">
        <f t="shared" si="10"/>
        <v>1.3</v>
      </c>
      <c r="AG20" s="8">
        <f t="shared" si="11"/>
        <v>1.6</v>
      </c>
      <c r="AH20" s="2">
        <v>0.0</v>
      </c>
      <c r="AI20" s="6">
        <f t="shared" ref="AI20:AJ20" si="30">AF20 - 0.5*$AH20</f>
        <v>1.3</v>
      </c>
      <c r="AJ20" s="6">
        <f t="shared" si="30"/>
        <v>1.6</v>
      </c>
      <c r="AK20" s="2">
        <v>2.0</v>
      </c>
      <c r="AL20" s="2">
        <f t="shared" si="13"/>
        <v>0</v>
      </c>
    </row>
    <row r="21">
      <c r="A21" s="3" t="s">
        <v>95</v>
      </c>
      <c r="B21" s="4">
        <f t="shared" si="2"/>
        <v>87.9</v>
      </c>
      <c r="C21" s="2" t="s">
        <v>65</v>
      </c>
      <c r="D21" s="2" t="s">
        <v>53</v>
      </c>
      <c r="E21" s="2" t="s">
        <v>47</v>
      </c>
      <c r="F21" s="2">
        <v>195.0</v>
      </c>
      <c r="G21" s="2" t="s">
        <v>48</v>
      </c>
      <c r="H21" s="2" t="s">
        <v>96</v>
      </c>
      <c r="I21" s="7"/>
      <c r="J21" s="5">
        <f t="shared" si="3"/>
        <v>5.968098475</v>
      </c>
      <c r="K21" s="6">
        <v>6.3</v>
      </c>
      <c r="L21" s="6">
        <v>5.8</v>
      </c>
      <c r="M21" s="6">
        <v>7.2</v>
      </c>
      <c r="N21" s="6">
        <v>5.5</v>
      </c>
      <c r="O21" s="6">
        <v>6.5</v>
      </c>
      <c r="P21" s="6">
        <v>6.6</v>
      </c>
      <c r="Q21" s="6">
        <v>6.9</v>
      </c>
      <c r="R21" s="6">
        <v>5.8</v>
      </c>
      <c r="S21" s="6">
        <v>7.0</v>
      </c>
      <c r="T21" s="6">
        <v>5.1</v>
      </c>
      <c r="U21" s="6">
        <v>7.4</v>
      </c>
      <c r="V21" s="6">
        <v>5.6</v>
      </c>
      <c r="W21" s="7"/>
      <c r="X21" s="2">
        <v>42.0</v>
      </c>
      <c r="Y21" s="2">
        <v>0.0</v>
      </c>
      <c r="Z21" s="2">
        <f t="shared" si="4"/>
        <v>5.7</v>
      </c>
      <c r="AA21" s="8">
        <f t="shared" si="5"/>
        <v>6.808333333</v>
      </c>
      <c r="AB21" s="7">
        <f t="shared" si="6"/>
        <v>0</v>
      </c>
      <c r="AC21" s="8">
        <f t="shared" si="7"/>
        <v>5.5</v>
      </c>
      <c r="AD21" s="8">
        <f t="shared" si="8"/>
        <v>6.9</v>
      </c>
      <c r="AE21" s="8">
        <f t="shared" si="9"/>
        <v>6.5</v>
      </c>
      <c r="AF21" s="6">
        <f t="shared" si="10"/>
        <v>6.2</v>
      </c>
      <c r="AG21" s="8">
        <f t="shared" si="11"/>
        <v>6.1</v>
      </c>
      <c r="AH21" s="2">
        <v>1.0</v>
      </c>
      <c r="AI21" s="6">
        <f t="shared" ref="AI21:AJ21" si="31">AF21 - 0.5*$AH21</f>
        <v>5.7</v>
      </c>
      <c r="AJ21" s="6">
        <f t="shared" si="31"/>
        <v>5.6</v>
      </c>
      <c r="AK21" s="2">
        <v>1.0</v>
      </c>
      <c r="AL21" s="2">
        <f t="shared" si="13"/>
        <v>0.1</v>
      </c>
    </row>
    <row r="22">
      <c r="A22" s="3" t="s">
        <v>97</v>
      </c>
      <c r="B22" s="4">
        <f t="shared" si="2"/>
        <v>79.5</v>
      </c>
      <c r="C22" s="2" t="s">
        <v>39</v>
      </c>
      <c r="D22" s="2" t="s">
        <v>40</v>
      </c>
      <c r="E22" s="2" t="s">
        <v>47</v>
      </c>
      <c r="F22" s="2">
        <v>263.0</v>
      </c>
      <c r="G22" s="2" t="s">
        <v>48</v>
      </c>
      <c r="H22" s="6" t="s">
        <v>98</v>
      </c>
      <c r="I22" s="7"/>
      <c r="J22" s="5">
        <f t="shared" si="3"/>
        <v>5.484940255</v>
      </c>
      <c r="K22" s="6">
        <v>5.7</v>
      </c>
      <c r="L22" s="6">
        <v>5.3</v>
      </c>
      <c r="M22" s="6">
        <v>6.1</v>
      </c>
      <c r="N22" s="6">
        <v>4.9</v>
      </c>
      <c r="O22" s="6">
        <v>6.5</v>
      </c>
      <c r="P22" s="6">
        <v>5.6</v>
      </c>
      <c r="Q22" s="6">
        <v>6.1</v>
      </c>
      <c r="R22" s="6">
        <v>5.3</v>
      </c>
      <c r="S22" s="6">
        <v>5.9</v>
      </c>
      <c r="T22" s="6">
        <v>4.4</v>
      </c>
      <c r="U22" s="6">
        <v>7.9</v>
      </c>
      <c r="V22" s="6">
        <v>5.1</v>
      </c>
      <c r="W22" s="7"/>
      <c r="X22" s="2">
        <v>46.0</v>
      </c>
      <c r="Y22" s="2">
        <v>0.0</v>
      </c>
      <c r="Z22" s="2">
        <f t="shared" si="4"/>
        <v>6.1</v>
      </c>
      <c r="AA22" s="8">
        <f t="shared" si="5"/>
        <v>6.233333333</v>
      </c>
      <c r="AB22" s="7">
        <f t="shared" si="6"/>
        <v>0</v>
      </c>
      <c r="AC22" s="8">
        <f t="shared" si="7"/>
        <v>4.9</v>
      </c>
      <c r="AD22" s="8">
        <f t="shared" si="8"/>
        <v>6.1</v>
      </c>
      <c r="AE22" s="8">
        <f t="shared" si="9"/>
        <v>6.5</v>
      </c>
      <c r="AF22" s="6">
        <f t="shared" si="10"/>
        <v>6.1</v>
      </c>
      <c r="AG22" s="8">
        <f t="shared" si="11"/>
        <v>5.6</v>
      </c>
      <c r="AH22" s="2">
        <v>0.0</v>
      </c>
      <c r="AI22" s="6">
        <f t="shared" ref="AI22:AJ22" si="32">AF22 - 0.5*$AH22</f>
        <v>6.1</v>
      </c>
      <c r="AJ22" s="6">
        <f t="shared" si="32"/>
        <v>5.6</v>
      </c>
      <c r="AK22" s="2">
        <v>1.0</v>
      </c>
      <c r="AL22" s="2">
        <f t="shared" si="13"/>
        <v>0</v>
      </c>
    </row>
    <row r="23">
      <c r="A23" s="3" t="s">
        <v>99</v>
      </c>
      <c r="B23" s="4">
        <f t="shared" si="2"/>
        <v>93</v>
      </c>
      <c r="C23" s="2" t="s">
        <v>69</v>
      </c>
      <c r="D23" s="2" t="s">
        <v>46</v>
      </c>
      <c r="E23" s="2" t="s">
        <v>47</v>
      </c>
      <c r="F23" s="2">
        <v>222.0</v>
      </c>
      <c r="G23" s="2" t="s">
        <v>100</v>
      </c>
      <c r="H23" s="2" t="s">
        <v>101</v>
      </c>
      <c r="I23" s="2">
        <v>13.0</v>
      </c>
      <c r="J23" s="5">
        <f t="shared" si="3"/>
        <v>6.506747013</v>
      </c>
      <c r="K23" s="6">
        <v>7.3</v>
      </c>
      <c r="L23" s="6">
        <v>4.9</v>
      </c>
      <c r="M23" s="6">
        <v>8.2</v>
      </c>
      <c r="N23" s="6">
        <v>6.6</v>
      </c>
      <c r="O23" s="6">
        <v>7.7</v>
      </c>
      <c r="P23" s="6">
        <v>6.2</v>
      </c>
      <c r="Q23" s="6">
        <v>6.9</v>
      </c>
      <c r="R23" s="6">
        <v>5.5</v>
      </c>
      <c r="S23" s="6">
        <v>6.4</v>
      </c>
      <c r="T23" s="6">
        <v>6.2</v>
      </c>
      <c r="U23" s="6">
        <v>8.1</v>
      </c>
      <c r="V23" s="6">
        <v>5.7</v>
      </c>
      <c r="W23" s="7"/>
      <c r="X23" s="2">
        <v>31.0</v>
      </c>
      <c r="Y23" s="2">
        <v>1.0</v>
      </c>
      <c r="Z23" s="2">
        <f t="shared" si="4"/>
        <v>8.61</v>
      </c>
      <c r="AA23" s="8">
        <f t="shared" si="5"/>
        <v>7.141666667</v>
      </c>
      <c r="AB23" s="7">
        <f t="shared" si="6"/>
        <v>0</v>
      </c>
      <c r="AC23" s="8">
        <f t="shared" si="7"/>
        <v>6.6</v>
      </c>
      <c r="AD23" s="8">
        <f t="shared" si="8"/>
        <v>6.9</v>
      </c>
      <c r="AE23" s="8">
        <f t="shared" si="9"/>
        <v>7.7</v>
      </c>
      <c r="AF23" s="6">
        <f t="shared" si="10"/>
        <v>8.2</v>
      </c>
      <c r="AG23" s="8">
        <f t="shared" si="11"/>
        <v>6.2</v>
      </c>
      <c r="AH23" s="2">
        <v>0.0</v>
      </c>
      <c r="AI23" s="6">
        <f t="shared" ref="AI23:AJ23" si="33">AF23 - 0.5*$AH23</f>
        <v>8.2</v>
      </c>
      <c r="AJ23" s="6">
        <f t="shared" si="33"/>
        <v>6.2</v>
      </c>
      <c r="AK23" s="2">
        <v>1.0</v>
      </c>
      <c r="AL23" s="2">
        <f t="shared" si="13"/>
        <v>0</v>
      </c>
    </row>
    <row r="24">
      <c r="A24" s="3" t="s">
        <v>102</v>
      </c>
      <c r="B24" s="4">
        <f t="shared" si="2"/>
        <v>74.4</v>
      </c>
      <c r="C24" s="2" t="s">
        <v>103</v>
      </c>
      <c r="D24" s="2" t="s">
        <v>46</v>
      </c>
      <c r="E24" s="2" t="s">
        <v>47</v>
      </c>
      <c r="F24" s="2">
        <v>200.0</v>
      </c>
      <c r="G24" s="2" t="s">
        <v>104</v>
      </c>
      <c r="H24" s="2" t="s">
        <v>105</v>
      </c>
      <c r="I24" s="2"/>
      <c r="J24" s="5">
        <f t="shared" si="3"/>
        <v>4.766460651</v>
      </c>
      <c r="K24" s="6">
        <v>5.0</v>
      </c>
      <c r="L24" s="6">
        <v>4.5</v>
      </c>
      <c r="M24" s="6">
        <v>5.1</v>
      </c>
      <c r="N24" s="6">
        <v>4.2</v>
      </c>
      <c r="O24" s="6">
        <v>5.3</v>
      </c>
      <c r="P24" s="6">
        <v>5.3</v>
      </c>
      <c r="Q24" s="6">
        <v>5.5</v>
      </c>
      <c r="R24" s="6">
        <v>5.2</v>
      </c>
      <c r="S24" s="6">
        <v>5.7</v>
      </c>
      <c r="T24" s="6">
        <v>3.8</v>
      </c>
      <c r="U24" s="6">
        <v>6.3</v>
      </c>
      <c r="V24" s="6">
        <v>5.1</v>
      </c>
      <c r="W24" s="7"/>
      <c r="X24" s="2">
        <v>39.0</v>
      </c>
      <c r="Y24" s="2">
        <v>0.0</v>
      </c>
      <c r="Z24" s="2">
        <f t="shared" si="4"/>
        <v>4.6</v>
      </c>
      <c r="AA24" s="8">
        <f t="shared" si="5"/>
        <v>5.583333333</v>
      </c>
      <c r="AB24" s="7">
        <f t="shared" si="6"/>
        <v>0</v>
      </c>
      <c r="AC24" s="8">
        <f t="shared" si="7"/>
        <v>4.2</v>
      </c>
      <c r="AD24" s="8">
        <f t="shared" si="8"/>
        <v>5.5</v>
      </c>
      <c r="AE24" s="8">
        <f t="shared" si="9"/>
        <v>5.3</v>
      </c>
      <c r="AF24" s="6">
        <f t="shared" si="10"/>
        <v>5.1</v>
      </c>
      <c r="AG24" s="8">
        <f t="shared" si="11"/>
        <v>5.3</v>
      </c>
      <c r="AH24" s="2">
        <v>1.0</v>
      </c>
      <c r="AI24" s="6">
        <f t="shared" ref="AI24:AJ24" si="34">AF24 - 0.5*$AH24</f>
        <v>4.6</v>
      </c>
      <c r="AJ24" s="6">
        <f t="shared" si="34"/>
        <v>4.8</v>
      </c>
      <c r="AK24" s="2">
        <v>1.0</v>
      </c>
      <c r="AL24" s="2">
        <f t="shared" si="13"/>
        <v>0</v>
      </c>
    </row>
    <row r="25">
      <c r="A25" s="3" t="s">
        <v>106</v>
      </c>
      <c r="B25" s="4">
        <f t="shared" si="2"/>
        <v>92.1</v>
      </c>
      <c r="C25" s="2" t="s">
        <v>65</v>
      </c>
      <c r="D25" s="2" t="s">
        <v>40</v>
      </c>
      <c r="E25" s="2" t="s">
        <v>47</v>
      </c>
      <c r="F25" s="2">
        <v>198.0</v>
      </c>
      <c r="G25" s="2" t="s">
        <v>59</v>
      </c>
      <c r="H25" s="2" t="s">
        <v>107</v>
      </c>
      <c r="I25" s="2"/>
      <c r="J25" s="5">
        <f t="shared" si="3"/>
        <v>6.360321384</v>
      </c>
      <c r="K25" s="6">
        <v>6.7</v>
      </c>
      <c r="L25" s="6">
        <v>6.0</v>
      </c>
      <c r="M25" s="6">
        <v>7.6</v>
      </c>
      <c r="N25" s="6">
        <v>5.2</v>
      </c>
      <c r="O25" s="6">
        <v>7.7</v>
      </c>
      <c r="P25" s="6">
        <v>6.9</v>
      </c>
      <c r="Q25" s="6">
        <v>7.2</v>
      </c>
      <c r="R25" s="6">
        <v>6.3</v>
      </c>
      <c r="S25" s="6">
        <v>6.4</v>
      </c>
      <c r="T25" s="6">
        <v>5.2</v>
      </c>
      <c r="U25" s="6">
        <v>8.5</v>
      </c>
      <c r="V25" s="6">
        <v>5.5</v>
      </c>
      <c r="W25" s="7"/>
      <c r="X25" s="2">
        <v>26.0</v>
      </c>
      <c r="Y25" s="2">
        <v>1.0</v>
      </c>
      <c r="Z25" s="2">
        <f t="shared" si="4"/>
        <v>7.455</v>
      </c>
      <c r="AA25" s="8">
        <f t="shared" si="5"/>
        <v>7.1</v>
      </c>
      <c r="AB25" s="7">
        <f t="shared" si="6"/>
        <v>0</v>
      </c>
      <c r="AC25" s="8">
        <f t="shared" si="7"/>
        <v>5.2</v>
      </c>
      <c r="AD25" s="8">
        <f t="shared" si="8"/>
        <v>7.2</v>
      </c>
      <c r="AE25" s="8">
        <f t="shared" si="9"/>
        <v>7.7</v>
      </c>
      <c r="AF25" s="6">
        <f t="shared" si="10"/>
        <v>7.6</v>
      </c>
      <c r="AG25" s="8">
        <f t="shared" si="11"/>
        <v>6.9</v>
      </c>
      <c r="AH25" s="2">
        <v>1.0</v>
      </c>
      <c r="AI25" s="6">
        <f t="shared" ref="AI25:AJ25" si="35">AF25 - 0.5*$AH25</f>
        <v>7.1</v>
      </c>
      <c r="AJ25" s="6">
        <f t="shared" si="35"/>
        <v>6.4</v>
      </c>
      <c r="AK25" s="2">
        <v>1.0</v>
      </c>
      <c r="AL25" s="2">
        <f t="shared" si="13"/>
        <v>0</v>
      </c>
    </row>
    <row r="26">
      <c r="A26" s="3" t="s">
        <v>108</v>
      </c>
      <c r="B26" s="4">
        <f t="shared" si="2"/>
        <v>81</v>
      </c>
      <c r="C26" s="2" t="s">
        <v>85</v>
      </c>
      <c r="D26" s="2" t="s">
        <v>46</v>
      </c>
      <c r="E26" s="2" t="s">
        <v>47</v>
      </c>
      <c r="F26" s="2">
        <v>199.0</v>
      </c>
      <c r="G26" s="2" t="s">
        <v>59</v>
      </c>
      <c r="H26" s="6" t="s">
        <v>109</v>
      </c>
      <c r="I26" s="2"/>
      <c r="J26" s="5">
        <f t="shared" si="3"/>
        <v>5.646920066</v>
      </c>
      <c r="K26" s="6">
        <v>6.1</v>
      </c>
      <c r="L26" s="6">
        <v>5.2</v>
      </c>
      <c r="M26" s="6">
        <v>6.5</v>
      </c>
      <c r="N26" s="6">
        <v>5.0</v>
      </c>
      <c r="O26" s="6">
        <v>6.8</v>
      </c>
      <c r="P26" s="6">
        <v>6.3</v>
      </c>
      <c r="Q26" s="6">
        <v>6.7</v>
      </c>
      <c r="R26" s="6">
        <v>5.5</v>
      </c>
      <c r="S26" s="6">
        <v>6.4</v>
      </c>
      <c r="T26" s="6">
        <v>4.4</v>
      </c>
      <c r="U26" s="6">
        <v>6.4</v>
      </c>
      <c r="V26" s="6">
        <v>4.8</v>
      </c>
      <c r="W26" s="7"/>
      <c r="X26" s="2">
        <v>31.0</v>
      </c>
      <c r="Y26" s="2">
        <v>0.0</v>
      </c>
      <c r="Z26" s="2">
        <f t="shared" si="4"/>
        <v>6</v>
      </c>
      <c r="AA26" s="8">
        <f t="shared" si="5"/>
        <v>6.341666667</v>
      </c>
      <c r="AB26" s="7">
        <f t="shared" si="6"/>
        <v>0</v>
      </c>
      <c r="AC26" s="8">
        <f t="shared" si="7"/>
        <v>5</v>
      </c>
      <c r="AD26" s="8">
        <f t="shared" si="8"/>
        <v>6.7</v>
      </c>
      <c r="AE26" s="8">
        <f t="shared" si="9"/>
        <v>6.8</v>
      </c>
      <c r="AF26" s="6">
        <f t="shared" si="10"/>
        <v>6.5</v>
      </c>
      <c r="AG26" s="8">
        <f t="shared" si="11"/>
        <v>6.3</v>
      </c>
      <c r="AH26" s="2">
        <v>1.0</v>
      </c>
      <c r="AI26" s="6">
        <f t="shared" ref="AI26:AJ26" si="36">AF26 - 0.5*$AH26</f>
        <v>6</v>
      </c>
      <c r="AJ26" s="6">
        <f t="shared" si="36"/>
        <v>5.8</v>
      </c>
      <c r="AK26" s="2">
        <v>1.0</v>
      </c>
      <c r="AL26" s="2">
        <f t="shared" si="13"/>
        <v>0</v>
      </c>
    </row>
    <row r="27">
      <c r="A27" s="3" t="s">
        <v>110</v>
      </c>
      <c r="B27" s="4">
        <f t="shared" si="2"/>
        <v>85.5</v>
      </c>
      <c r="C27" s="2" t="s">
        <v>39</v>
      </c>
      <c r="D27" s="2" t="s">
        <v>46</v>
      </c>
      <c r="E27" s="2" t="s">
        <v>47</v>
      </c>
      <c r="F27" s="2">
        <v>219.0</v>
      </c>
      <c r="G27" s="2" t="s">
        <v>59</v>
      </c>
      <c r="H27" s="2" t="s">
        <v>111</v>
      </c>
      <c r="I27" s="2">
        <v>27.0</v>
      </c>
      <c r="J27" s="5">
        <f t="shared" si="3"/>
        <v>5.802214668</v>
      </c>
      <c r="K27" s="6">
        <v>6.1</v>
      </c>
      <c r="L27" s="6">
        <v>5.5</v>
      </c>
      <c r="M27" s="6">
        <v>5.4</v>
      </c>
      <c r="N27" s="6">
        <v>5.2</v>
      </c>
      <c r="O27" s="6">
        <v>6.8</v>
      </c>
      <c r="P27" s="6">
        <v>6.3</v>
      </c>
      <c r="Q27" s="6">
        <v>6.7</v>
      </c>
      <c r="R27" s="6">
        <v>5.5</v>
      </c>
      <c r="S27" s="6">
        <v>6.5</v>
      </c>
      <c r="T27" s="6">
        <v>5.1</v>
      </c>
      <c r="U27" s="6">
        <v>7.3</v>
      </c>
      <c r="V27" s="6">
        <v>5.1</v>
      </c>
      <c r="W27" s="7"/>
      <c r="X27" s="2">
        <v>41.0</v>
      </c>
      <c r="Y27" s="2">
        <v>0.0</v>
      </c>
      <c r="Z27" s="2">
        <f t="shared" si="4"/>
        <v>5.4</v>
      </c>
      <c r="AA27" s="8">
        <f t="shared" si="5"/>
        <v>6.458333333</v>
      </c>
      <c r="AB27" s="7">
        <f t="shared" si="6"/>
        <v>0</v>
      </c>
      <c r="AC27" s="8">
        <f t="shared" si="7"/>
        <v>5.2</v>
      </c>
      <c r="AD27" s="8">
        <f t="shared" si="8"/>
        <v>6.7</v>
      </c>
      <c r="AE27" s="8">
        <f t="shared" si="9"/>
        <v>6.8</v>
      </c>
      <c r="AF27" s="6">
        <f t="shared" si="10"/>
        <v>5.4</v>
      </c>
      <c r="AG27" s="8">
        <f t="shared" si="11"/>
        <v>6.3</v>
      </c>
      <c r="AH27" s="2">
        <v>0.0</v>
      </c>
      <c r="AI27" s="6">
        <f t="shared" ref="AI27:AJ27" si="37">AF27 - 0.5*$AH27</f>
        <v>5.4</v>
      </c>
      <c r="AJ27" s="6">
        <f t="shared" si="37"/>
        <v>6.3</v>
      </c>
      <c r="AK27" s="2">
        <v>1.0</v>
      </c>
      <c r="AL27" s="2">
        <f t="shared" si="13"/>
        <v>0.05</v>
      </c>
    </row>
    <row r="28">
      <c r="A28" s="3" t="s">
        <v>112</v>
      </c>
      <c r="B28" s="4">
        <f t="shared" si="2"/>
        <v>87</v>
      </c>
      <c r="C28" s="2" t="s">
        <v>39</v>
      </c>
      <c r="D28" s="2" t="s">
        <v>46</v>
      </c>
      <c r="E28" s="2" t="s">
        <v>47</v>
      </c>
      <c r="F28" s="2">
        <v>244.0</v>
      </c>
      <c r="G28" s="2" t="s">
        <v>62</v>
      </c>
      <c r="H28" s="6" t="s">
        <v>113</v>
      </c>
      <c r="I28" s="2">
        <v>39.0</v>
      </c>
      <c r="J28" s="5">
        <f t="shared" si="3"/>
        <v>5.914627112</v>
      </c>
      <c r="K28" s="6">
        <v>6.3</v>
      </c>
      <c r="L28" s="6">
        <v>5.7</v>
      </c>
      <c r="M28" s="6">
        <v>6.8</v>
      </c>
      <c r="N28" s="6">
        <v>5.8</v>
      </c>
      <c r="O28" s="6">
        <v>6.5</v>
      </c>
      <c r="P28" s="6">
        <v>6.7</v>
      </c>
      <c r="Q28" s="6">
        <v>6.7</v>
      </c>
      <c r="R28" s="6">
        <v>5.8</v>
      </c>
      <c r="S28" s="6">
        <v>6.5</v>
      </c>
      <c r="T28" s="6">
        <v>5.1</v>
      </c>
      <c r="U28" s="6">
        <v>7.1</v>
      </c>
      <c r="V28" s="6">
        <v>5.6</v>
      </c>
      <c r="W28" s="7"/>
      <c r="X28" s="2">
        <v>26.0</v>
      </c>
      <c r="Y28" s="2">
        <v>0.0</v>
      </c>
      <c r="Z28" s="2">
        <f t="shared" si="4"/>
        <v>5.8</v>
      </c>
      <c r="AA28" s="8">
        <f t="shared" si="5"/>
        <v>6.716666667</v>
      </c>
      <c r="AB28" s="7">
        <f t="shared" si="6"/>
        <v>0</v>
      </c>
      <c r="AC28" s="8">
        <f t="shared" si="7"/>
        <v>5.8</v>
      </c>
      <c r="AD28" s="8">
        <f t="shared" si="8"/>
        <v>6.7</v>
      </c>
      <c r="AE28" s="8">
        <f t="shared" si="9"/>
        <v>6.5</v>
      </c>
      <c r="AF28" s="6">
        <f t="shared" si="10"/>
        <v>5.8</v>
      </c>
      <c r="AG28" s="8">
        <f t="shared" si="11"/>
        <v>6.2</v>
      </c>
      <c r="AH28" s="2">
        <v>0.0</v>
      </c>
      <c r="AI28" s="6">
        <f t="shared" ref="AI28:AJ28" si="38">AF28 - 0.5*$AH28</f>
        <v>5.8</v>
      </c>
      <c r="AJ28" s="6">
        <f t="shared" si="38"/>
        <v>6.2</v>
      </c>
      <c r="AK28" s="2">
        <v>1.0</v>
      </c>
      <c r="AL28" s="2">
        <f t="shared" si="13"/>
        <v>0</v>
      </c>
    </row>
    <row r="29">
      <c r="A29" s="3" t="s">
        <v>114</v>
      </c>
      <c r="B29" s="4">
        <f t="shared" si="2"/>
        <v>97.2</v>
      </c>
      <c r="C29" s="2" t="s">
        <v>39</v>
      </c>
      <c r="D29" s="2" t="s">
        <v>40</v>
      </c>
      <c r="E29" s="2" t="s">
        <v>47</v>
      </c>
      <c r="F29" s="2">
        <v>219.0</v>
      </c>
      <c r="G29" s="2" t="s">
        <v>115</v>
      </c>
      <c r="H29" s="2" t="s">
        <v>116</v>
      </c>
      <c r="I29" s="2">
        <v>3.0</v>
      </c>
      <c r="J29" s="5">
        <f t="shared" si="3"/>
        <v>7.154511743</v>
      </c>
      <c r="K29" s="6">
        <v>8.1</v>
      </c>
      <c r="L29" s="6">
        <v>6.2</v>
      </c>
      <c r="M29" s="6">
        <v>8.0</v>
      </c>
      <c r="N29" s="6">
        <v>5.1</v>
      </c>
      <c r="O29" s="6">
        <v>8.8</v>
      </c>
      <c r="P29" s="6">
        <v>8.1</v>
      </c>
      <c r="Q29" s="6">
        <v>7.6</v>
      </c>
      <c r="R29" s="6">
        <v>6.3</v>
      </c>
      <c r="S29" s="6">
        <v>8.2</v>
      </c>
      <c r="T29" s="6">
        <v>5.1</v>
      </c>
      <c r="U29" s="6">
        <v>9.0</v>
      </c>
      <c r="V29" s="6">
        <v>5.3</v>
      </c>
      <c r="W29" s="7"/>
      <c r="X29" s="2">
        <v>40.0</v>
      </c>
      <c r="Y29" s="2">
        <v>3.0</v>
      </c>
      <c r="Z29" s="2">
        <f t="shared" si="4"/>
        <v>9.2</v>
      </c>
      <c r="AA29" s="8">
        <f t="shared" si="5"/>
        <v>7.65</v>
      </c>
      <c r="AB29" s="7">
        <f t="shared" si="6"/>
        <v>0</v>
      </c>
      <c r="AC29" s="8">
        <f t="shared" si="7"/>
        <v>5.1</v>
      </c>
      <c r="AD29" s="8">
        <f t="shared" si="8"/>
        <v>7.6</v>
      </c>
      <c r="AE29" s="8">
        <f t="shared" si="9"/>
        <v>8.8</v>
      </c>
      <c r="AF29" s="6">
        <f t="shared" si="10"/>
        <v>8</v>
      </c>
      <c r="AG29" s="8">
        <f t="shared" si="11"/>
        <v>8.1</v>
      </c>
      <c r="AH29" s="2">
        <v>0.0</v>
      </c>
      <c r="AI29" s="6">
        <f t="shared" ref="AI29:AJ29" si="39">AF29 - 0.5*$AH29</f>
        <v>8</v>
      </c>
      <c r="AJ29" s="6">
        <f t="shared" si="39"/>
        <v>8.1</v>
      </c>
      <c r="AK29" s="2">
        <v>1.0</v>
      </c>
      <c r="AL29" s="2">
        <f t="shared" si="13"/>
        <v>0</v>
      </c>
    </row>
    <row r="30">
      <c r="A30" s="3" t="s">
        <v>117</v>
      </c>
      <c r="B30" s="4">
        <f t="shared" si="2"/>
        <v>71.4</v>
      </c>
      <c r="C30" s="2" t="s">
        <v>45</v>
      </c>
      <c r="D30" s="2" t="s">
        <v>46</v>
      </c>
      <c r="E30" s="2" t="s">
        <v>47</v>
      </c>
      <c r="F30" s="2">
        <v>255.0</v>
      </c>
      <c r="G30" s="2" t="s">
        <v>118</v>
      </c>
      <c r="H30" s="2" t="s">
        <v>119</v>
      </c>
      <c r="I30" s="2">
        <v>40.0</v>
      </c>
      <c r="J30" s="5">
        <f t="shared" si="3"/>
        <v>3.522084878</v>
      </c>
      <c r="K30" s="6">
        <v>2.9</v>
      </c>
      <c r="L30" s="6">
        <v>3.3</v>
      </c>
      <c r="M30" s="6">
        <v>3.8</v>
      </c>
      <c r="N30" s="6">
        <v>2.5</v>
      </c>
      <c r="O30" s="6">
        <v>5.2</v>
      </c>
      <c r="P30" s="6">
        <v>3.7</v>
      </c>
      <c r="Q30" s="6">
        <v>3.8</v>
      </c>
      <c r="R30" s="6">
        <v>6.0</v>
      </c>
      <c r="S30" s="6">
        <v>3.2</v>
      </c>
      <c r="T30" s="6">
        <v>2.1</v>
      </c>
      <c r="U30" s="6">
        <v>7.2</v>
      </c>
      <c r="V30" s="6">
        <v>5.9</v>
      </c>
      <c r="W30" s="7"/>
      <c r="X30" s="2">
        <v>43.0</v>
      </c>
      <c r="Y30" s="2">
        <v>0.0</v>
      </c>
      <c r="Z30" s="2">
        <f t="shared" si="4"/>
        <v>3.3</v>
      </c>
      <c r="AA30" s="8">
        <f t="shared" si="5"/>
        <v>4.633333333</v>
      </c>
      <c r="AB30" s="7">
        <f t="shared" si="6"/>
        <v>0</v>
      </c>
      <c r="AC30" s="8">
        <f t="shared" si="7"/>
        <v>2.5</v>
      </c>
      <c r="AD30" s="8">
        <f t="shared" si="8"/>
        <v>3.8</v>
      </c>
      <c r="AE30" s="8">
        <f t="shared" si="9"/>
        <v>5.2</v>
      </c>
      <c r="AF30" s="6">
        <f t="shared" si="10"/>
        <v>3.8</v>
      </c>
      <c r="AG30" s="8">
        <f t="shared" si="11"/>
        <v>3.7</v>
      </c>
      <c r="AH30" s="2">
        <v>1.0</v>
      </c>
      <c r="AI30" s="6">
        <f t="shared" ref="AI30:AJ30" si="40">AF30 - 0.5*$AH30</f>
        <v>3.3</v>
      </c>
      <c r="AJ30" s="6">
        <f t="shared" si="40"/>
        <v>3.2</v>
      </c>
      <c r="AK30" s="2">
        <v>2.0</v>
      </c>
      <c r="AL30" s="2">
        <f t="shared" si="13"/>
        <v>0</v>
      </c>
    </row>
    <row r="31">
      <c r="A31" s="3" t="s">
        <v>120</v>
      </c>
      <c r="B31" s="4">
        <f t="shared" si="2"/>
        <v>61.8</v>
      </c>
      <c r="C31" s="2" t="s">
        <v>45</v>
      </c>
      <c r="D31" s="2" t="s">
        <v>40</v>
      </c>
      <c r="E31" s="2" t="s">
        <v>47</v>
      </c>
      <c r="F31" s="2">
        <v>207.0</v>
      </c>
      <c r="G31" s="2" t="s">
        <v>66</v>
      </c>
      <c r="H31" s="2" t="s">
        <v>121</v>
      </c>
      <c r="I31" s="2"/>
      <c r="J31" s="5">
        <f t="shared" si="3"/>
        <v>1.595426452</v>
      </c>
      <c r="K31" s="6">
        <v>1.5</v>
      </c>
      <c r="L31" s="6">
        <v>1.6</v>
      </c>
      <c r="M31" s="6">
        <v>1.3</v>
      </c>
      <c r="N31" s="6">
        <v>1.9</v>
      </c>
      <c r="O31" s="6">
        <v>1.8</v>
      </c>
      <c r="P31" s="6">
        <v>1.6</v>
      </c>
      <c r="Q31" s="6">
        <v>1.8</v>
      </c>
      <c r="R31" s="6">
        <v>3.0</v>
      </c>
      <c r="S31" s="6">
        <v>1.7</v>
      </c>
      <c r="T31" s="6">
        <v>1.3</v>
      </c>
      <c r="U31" s="6">
        <v>7.1</v>
      </c>
      <c r="V31" s="6">
        <v>3.0</v>
      </c>
      <c r="W31" s="8"/>
      <c r="X31" s="4">
        <v>23.0</v>
      </c>
      <c r="Y31" s="2">
        <v>0.0</v>
      </c>
      <c r="Z31" s="2">
        <f t="shared" si="4"/>
        <v>1.3</v>
      </c>
      <c r="AA31" s="8">
        <f t="shared" si="5"/>
        <v>2.8</v>
      </c>
      <c r="AB31" s="7">
        <f t="shared" si="6"/>
        <v>0</v>
      </c>
      <c r="AC31" s="8">
        <f t="shared" si="7"/>
        <v>1.9</v>
      </c>
      <c r="AD31" s="8">
        <f t="shared" si="8"/>
        <v>1.8</v>
      </c>
      <c r="AE31" s="8">
        <f t="shared" si="9"/>
        <v>1.8</v>
      </c>
      <c r="AF31" s="6">
        <f t="shared" si="10"/>
        <v>1.3</v>
      </c>
      <c r="AG31" s="8">
        <f t="shared" si="11"/>
        <v>1.6</v>
      </c>
      <c r="AH31" s="2">
        <v>0.0</v>
      </c>
      <c r="AI31" s="6">
        <f t="shared" ref="AI31:AJ31" si="41">AF31 - 0.5*$AH31</f>
        <v>1.3</v>
      </c>
      <c r="AJ31" s="6">
        <f t="shared" si="41"/>
        <v>1.6</v>
      </c>
      <c r="AK31" s="2">
        <v>2.0</v>
      </c>
      <c r="AL31" s="2">
        <f t="shared" si="13"/>
        <v>0</v>
      </c>
    </row>
    <row r="32">
      <c r="A32" s="3" t="s">
        <v>122</v>
      </c>
      <c r="B32" s="4">
        <f t="shared" si="2"/>
        <v>73.8</v>
      </c>
      <c r="C32" s="2" t="s">
        <v>65</v>
      </c>
      <c r="D32" s="2" t="s">
        <v>53</v>
      </c>
      <c r="E32" s="2" t="s">
        <v>47</v>
      </c>
      <c r="F32" s="2">
        <v>197.0</v>
      </c>
      <c r="G32" s="2" t="s">
        <v>48</v>
      </c>
      <c r="H32" s="2" t="s">
        <v>123</v>
      </c>
      <c r="I32" s="2">
        <v>47.0</v>
      </c>
      <c r="J32" s="5">
        <f t="shared" si="3"/>
        <v>4.482756489</v>
      </c>
      <c r="K32" s="6">
        <v>4.9</v>
      </c>
      <c r="L32" s="6">
        <v>3.8</v>
      </c>
      <c r="M32" s="6">
        <v>7.4</v>
      </c>
      <c r="N32" s="6">
        <v>3.3</v>
      </c>
      <c r="O32" s="6">
        <v>5.8</v>
      </c>
      <c r="P32" s="6">
        <v>4.6</v>
      </c>
      <c r="Q32" s="6">
        <v>5.1</v>
      </c>
      <c r="R32" s="6">
        <v>4.5</v>
      </c>
      <c r="S32" s="6">
        <v>5.9</v>
      </c>
      <c r="T32" s="6">
        <v>4.3</v>
      </c>
      <c r="U32" s="6">
        <v>4.5</v>
      </c>
      <c r="V32" s="6">
        <v>3.8</v>
      </c>
      <c r="W32" s="7"/>
      <c r="X32" s="2">
        <v>52.0</v>
      </c>
      <c r="Y32" s="2">
        <v>0.0</v>
      </c>
      <c r="Z32" s="2">
        <f t="shared" si="4"/>
        <v>5.9</v>
      </c>
      <c r="AA32" s="8">
        <f t="shared" si="5"/>
        <v>4.5</v>
      </c>
      <c r="AB32" s="7">
        <f t="shared" si="6"/>
        <v>0</v>
      </c>
      <c r="AC32" s="8">
        <f t="shared" si="7"/>
        <v>3.3</v>
      </c>
      <c r="AD32" s="8">
        <f t="shared" si="8"/>
        <v>5.1</v>
      </c>
      <c r="AE32" s="8">
        <f t="shared" si="9"/>
        <v>5.8</v>
      </c>
      <c r="AF32" s="6">
        <f t="shared" si="10"/>
        <v>6.4</v>
      </c>
      <c r="AG32" s="8">
        <f t="shared" si="11"/>
        <v>4.1</v>
      </c>
      <c r="AH32" s="2">
        <v>1.0</v>
      </c>
      <c r="AI32" s="6">
        <f t="shared" ref="AI32:AJ32" si="42">AF32 - 0.5*$AH32</f>
        <v>5.9</v>
      </c>
      <c r="AJ32" s="6">
        <f t="shared" si="42"/>
        <v>3.6</v>
      </c>
      <c r="AK32" s="2">
        <v>1.0</v>
      </c>
      <c r="AL32" s="2">
        <f t="shared" si="13"/>
        <v>0</v>
      </c>
    </row>
    <row r="33">
      <c r="A33" s="3" t="s">
        <v>124</v>
      </c>
      <c r="B33" s="4">
        <f t="shared" si="2"/>
        <v>90.6</v>
      </c>
      <c r="C33" s="2" t="s">
        <v>69</v>
      </c>
      <c r="D33" s="2" t="s">
        <v>46</v>
      </c>
      <c r="E33" s="2" t="s">
        <v>47</v>
      </c>
      <c r="F33" s="2">
        <v>227.0</v>
      </c>
      <c r="G33" s="2" t="s">
        <v>125</v>
      </c>
      <c r="H33" s="2" t="s">
        <v>126</v>
      </c>
      <c r="I33" s="2">
        <v>32.0</v>
      </c>
      <c r="J33" s="5">
        <f t="shared" si="3"/>
        <v>6.177832715</v>
      </c>
      <c r="K33" s="6">
        <v>6.4</v>
      </c>
      <c r="L33" s="6">
        <v>5.7</v>
      </c>
      <c r="M33" s="6">
        <v>6.8</v>
      </c>
      <c r="N33" s="6">
        <v>5.2</v>
      </c>
      <c r="O33" s="6">
        <v>7.3</v>
      </c>
      <c r="P33" s="6">
        <v>6.6</v>
      </c>
      <c r="Q33" s="6">
        <v>7.2</v>
      </c>
      <c r="R33" s="6">
        <v>6.0</v>
      </c>
      <c r="S33" s="6">
        <v>6.4</v>
      </c>
      <c r="T33" s="6">
        <v>5.3</v>
      </c>
      <c r="U33" s="6">
        <v>7.9</v>
      </c>
      <c r="V33" s="6">
        <v>5.8</v>
      </c>
      <c r="W33" s="7"/>
      <c r="X33" s="2">
        <v>50.0</v>
      </c>
      <c r="Y33" s="2">
        <v>0.0</v>
      </c>
      <c r="Z33" s="2">
        <f t="shared" si="4"/>
        <v>5.3</v>
      </c>
      <c r="AA33" s="8">
        <f t="shared" si="5"/>
        <v>6.883333333</v>
      </c>
      <c r="AB33" s="7">
        <f t="shared" si="6"/>
        <v>0</v>
      </c>
      <c r="AC33" s="8">
        <f t="shared" si="7"/>
        <v>5.2</v>
      </c>
      <c r="AD33" s="8">
        <f t="shared" si="8"/>
        <v>7.2</v>
      </c>
      <c r="AE33" s="7">
        <f t="shared" si="9"/>
        <v>7</v>
      </c>
      <c r="AF33" s="6">
        <f t="shared" si="10"/>
        <v>5.8</v>
      </c>
      <c r="AG33" s="8">
        <f t="shared" si="11"/>
        <v>6.1</v>
      </c>
      <c r="AH33" s="2">
        <v>1.0</v>
      </c>
      <c r="AI33" s="6">
        <f t="shared" ref="AI33:AJ33" si="43">AF33 - 0.5*$AH33</f>
        <v>5.3</v>
      </c>
      <c r="AJ33" s="6">
        <f t="shared" si="43"/>
        <v>5.6</v>
      </c>
      <c r="AK33" s="2">
        <v>0.0</v>
      </c>
      <c r="AL33" s="2">
        <f t="shared" si="13"/>
        <v>0.15</v>
      </c>
    </row>
    <row r="34">
      <c r="A34" s="3" t="s">
        <v>127</v>
      </c>
      <c r="B34" s="4">
        <f t="shared" si="2"/>
        <v>76.5</v>
      </c>
      <c r="C34" s="2" t="s">
        <v>45</v>
      </c>
      <c r="D34" s="2" t="s">
        <v>46</v>
      </c>
      <c r="E34" s="2" t="s">
        <v>47</v>
      </c>
      <c r="F34" s="2">
        <v>220.0</v>
      </c>
      <c r="G34" s="2" t="s">
        <v>59</v>
      </c>
      <c r="H34" s="6" t="s">
        <v>128</v>
      </c>
      <c r="I34" s="7"/>
      <c r="J34" s="5">
        <f t="shared" si="3"/>
        <v>5.153667079</v>
      </c>
      <c r="K34" s="6">
        <v>4.9</v>
      </c>
      <c r="L34" s="6">
        <v>5.0</v>
      </c>
      <c r="M34" s="6">
        <v>6.1</v>
      </c>
      <c r="N34" s="6">
        <v>4.4</v>
      </c>
      <c r="O34" s="6">
        <v>6.4</v>
      </c>
      <c r="P34" s="6">
        <v>5.4</v>
      </c>
      <c r="Q34" s="6">
        <v>6.3</v>
      </c>
      <c r="R34" s="6">
        <v>5.4</v>
      </c>
      <c r="S34" s="6">
        <v>5.4</v>
      </c>
      <c r="T34" s="6">
        <v>4.1</v>
      </c>
      <c r="U34" s="6">
        <v>8.0</v>
      </c>
      <c r="V34" s="6">
        <v>5.0</v>
      </c>
      <c r="W34" s="7"/>
      <c r="X34" s="2">
        <v>43.0</v>
      </c>
      <c r="Y34" s="2">
        <v>0.0</v>
      </c>
      <c r="Z34" s="2">
        <f t="shared" si="4"/>
        <v>5.6</v>
      </c>
      <c r="AA34" s="8">
        <f t="shared" si="5"/>
        <v>6.033333333</v>
      </c>
      <c r="AB34" s="7">
        <f t="shared" si="6"/>
        <v>0</v>
      </c>
      <c r="AC34" s="8">
        <f t="shared" si="7"/>
        <v>4.4</v>
      </c>
      <c r="AD34" s="8">
        <f t="shared" si="8"/>
        <v>6.3</v>
      </c>
      <c r="AE34" s="8">
        <f t="shared" si="9"/>
        <v>6.4</v>
      </c>
      <c r="AF34" s="6">
        <f t="shared" si="10"/>
        <v>6.1</v>
      </c>
      <c r="AG34" s="8">
        <f t="shared" si="11"/>
        <v>5.4</v>
      </c>
      <c r="AH34" s="2">
        <v>1.0</v>
      </c>
      <c r="AI34" s="6">
        <f t="shared" ref="AI34:AJ34" si="44">AF34 - 0.5*$AH34</f>
        <v>5.6</v>
      </c>
      <c r="AJ34" s="6">
        <f t="shared" si="44"/>
        <v>4.9</v>
      </c>
      <c r="AK34" s="2">
        <v>1.0</v>
      </c>
      <c r="AL34" s="2">
        <f t="shared" si="13"/>
        <v>0</v>
      </c>
    </row>
    <row r="35">
      <c r="A35" s="3" t="s">
        <v>129</v>
      </c>
      <c r="B35" s="4">
        <f t="shared" si="2"/>
        <v>80.7</v>
      </c>
      <c r="C35" s="2" t="s">
        <v>65</v>
      </c>
      <c r="D35" s="2" t="s">
        <v>46</v>
      </c>
      <c r="E35" s="2" t="s">
        <v>47</v>
      </c>
      <c r="F35" s="2">
        <v>190.0</v>
      </c>
      <c r="G35" s="2" t="s">
        <v>130</v>
      </c>
      <c r="H35" s="6" t="s">
        <v>131</v>
      </c>
      <c r="I35" s="2">
        <v>35.0</v>
      </c>
      <c r="J35" s="5">
        <f t="shared" si="3"/>
        <v>5.609950556</v>
      </c>
      <c r="K35" s="6">
        <v>6.9</v>
      </c>
      <c r="L35" s="6">
        <v>4.8</v>
      </c>
      <c r="M35" s="6">
        <v>7.6</v>
      </c>
      <c r="N35" s="6">
        <v>4.4</v>
      </c>
      <c r="O35" s="6">
        <v>6.0</v>
      </c>
      <c r="P35" s="6">
        <v>5.8</v>
      </c>
      <c r="Q35" s="6">
        <v>5.9</v>
      </c>
      <c r="R35" s="6">
        <v>4.3</v>
      </c>
      <c r="S35" s="6">
        <v>7.4</v>
      </c>
      <c r="T35" s="6">
        <v>5.3</v>
      </c>
      <c r="U35" s="6">
        <v>5.6</v>
      </c>
      <c r="V35" s="6">
        <v>3.8</v>
      </c>
      <c r="W35" s="7"/>
      <c r="X35" s="2">
        <v>30.0</v>
      </c>
      <c r="Y35" s="2">
        <v>1.0</v>
      </c>
      <c r="Z35" s="2">
        <f t="shared" si="4"/>
        <v>7.98</v>
      </c>
      <c r="AA35" s="8">
        <f t="shared" si="5"/>
        <v>5.6</v>
      </c>
      <c r="AB35" s="7">
        <f t="shared" si="6"/>
        <v>0</v>
      </c>
      <c r="AC35" s="8">
        <f t="shared" si="7"/>
        <v>4.4</v>
      </c>
      <c r="AD35" s="8">
        <f t="shared" si="8"/>
        <v>5.9</v>
      </c>
      <c r="AE35" s="8">
        <f t="shared" si="9"/>
        <v>6</v>
      </c>
      <c r="AF35" s="6">
        <f t="shared" si="10"/>
        <v>7.6</v>
      </c>
      <c r="AG35" s="8">
        <f t="shared" si="11"/>
        <v>5.8</v>
      </c>
      <c r="AH35" s="2">
        <v>0.0</v>
      </c>
      <c r="AI35" s="6">
        <f t="shared" ref="AI35:AJ35" si="45">AF35 - 0.5*$AH35</f>
        <v>7.6</v>
      </c>
      <c r="AJ35" s="6">
        <f t="shared" si="45"/>
        <v>5.8</v>
      </c>
      <c r="AK35" s="2">
        <v>1.0</v>
      </c>
      <c r="AL35" s="2">
        <f t="shared" si="13"/>
        <v>0</v>
      </c>
    </row>
    <row r="36">
      <c r="A36" s="3" t="s">
        <v>132</v>
      </c>
      <c r="B36" s="4">
        <f t="shared" si="2"/>
        <v>77.1</v>
      </c>
      <c r="C36" s="2" t="s">
        <v>133</v>
      </c>
      <c r="D36" s="2" t="s">
        <v>46</v>
      </c>
      <c r="E36" s="2" t="s">
        <v>47</v>
      </c>
      <c r="F36" s="2">
        <v>373.0</v>
      </c>
      <c r="G36" s="2" t="s">
        <v>48</v>
      </c>
      <c r="H36" s="2" t="s">
        <v>134</v>
      </c>
      <c r="I36" s="7"/>
      <c r="J36" s="5">
        <f t="shared" si="3"/>
        <v>5.215224557</v>
      </c>
      <c r="K36" s="6">
        <v>5.8</v>
      </c>
      <c r="L36" s="6">
        <v>5.2</v>
      </c>
      <c r="M36" s="6">
        <v>4.8</v>
      </c>
      <c r="N36" s="6">
        <v>5.0</v>
      </c>
      <c r="O36" s="6">
        <v>5.5</v>
      </c>
      <c r="P36" s="6">
        <v>6.0</v>
      </c>
      <c r="Q36" s="6">
        <v>5.6</v>
      </c>
      <c r="R36" s="6">
        <v>6.4</v>
      </c>
      <c r="S36" s="6">
        <v>5.4</v>
      </c>
      <c r="T36" s="6">
        <v>3.5</v>
      </c>
      <c r="U36" s="6">
        <v>7.0</v>
      </c>
      <c r="V36" s="6">
        <v>6.2</v>
      </c>
      <c r="W36" s="7"/>
      <c r="X36" s="2">
        <v>35.0</v>
      </c>
      <c r="Y36" s="2">
        <v>0.0</v>
      </c>
      <c r="Z36" s="2">
        <f t="shared" si="4"/>
        <v>4.3</v>
      </c>
      <c r="AA36" s="8">
        <f t="shared" si="5"/>
        <v>6.033333333</v>
      </c>
      <c r="AB36" s="7">
        <f t="shared" si="6"/>
        <v>0</v>
      </c>
      <c r="AC36" s="8">
        <f t="shared" si="7"/>
        <v>5</v>
      </c>
      <c r="AD36" s="8">
        <f t="shared" si="8"/>
        <v>5.6</v>
      </c>
      <c r="AE36" s="8">
        <f t="shared" si="9"/>
        <v>5.5</v>
      </c>
      <c r="AF36" s="6">
        <f t="shared" si="10"/>
        <v>4.8</v>
      </c>
      <c r="AG36" s="8">
        <f t="shared" si="11"/>
        <v>6</v>
      </c>
      <c r="AH36" s="2">
        <v>1.0</v>
      </c>
      <c r="AI36" s="6">
        <f t="shared" ref="AI36:AJ36" si="46">AF36 - 0.5*$AH36</f>
        <v>4.3</v>
      </c>
      <c r="AJ36" s="6">
        <f t="shared" si="46"/>
        <v>5.5</v>
      </c>
      <c r="AK36" s="2">
        <v>1.0</v>
      </c>
      <c r="AL36" s="2">
        <f t="shared" si="13"/>
        <v>0</v>
      </c>
    </row>
    <row r="37">
      <c r="A37" s="3" t="s">
        <v>135</v>
      </c>
      <c r="B37" s="4">
        <f t="shared" si="2"/>
        <v>83.4</v>
      </c>
      <c r="C37" s="2" t="s">
        <v>69</v>
      </c>
      <c r="D37" s="2" t="s">
        <v>40</v>
      </c>
      <c r="E37" s="2" t="s">
        <v>47</v>
      </c>
      <c r="F37" s="2">
        <v>220.0</v>
      </c>
      <c r="G37" s="2" t="s">
        <v>136</v>
      </c>
      <c r="H37" s="2" t="s">
        <v>137</v>
      </c>
      <c r="I37" s="2">
        <v>31.0</v>
      </c>
      <c r="J37" s="5">
        <f t="shared" si="3"/>
        <v>5.739936135</v>
      </c>
      <c r="K37" s="6">
        <v>6.5</v>
      </c>
      <c r="L37" s="6">
        <v>5.1</v>
      </c>
      <c r="M37" s="6">
        <v>7.5</v>
      </c>
      <c r="N37" s="6">
        <v>4.1</v>
      </c>
      <c r="O37" s="6">
        <v>9.0</v>
      </c>
      <c r="P37" s="6">
        <v>5.7</v>
      </c>
      <c r="Q37" s="6">
        <v>7.5</v>
      </c>
      <c r="R37" s="6">
        <v>5.9</v>
      </c>
      <c r="S37" s="6">
        <v>6.7</v>
      </c>
      <c r="T37" s="6">
        <v>5.6</v>
      </c>
      <c r="U37" s="6">
        <v>9.0</v>
      </c>
      <c r="V37" s="6">
        <v>5.3</v>
      </c>
      <c r="W37" s="7"/>
      <c r="X37" s="2">
        <v>67.0</v>
      </c>
      <c r="Y37" s="2">
        <v>0.0</v>
      </c>
      <c r="Z37" s="2">
        <f t="shared" si="4"/>
        <v>6</v>
      </c>
      <c r="AA37" s="8">
        <f t="shared" si="5"/>
        <v>6.991666667</v>
      </c>
      <c r="AB37" s="7">
        <f t="shared" si="6"/>
        <v>0</v>
      </c>
      <c r="AC37" s="8">
        <f t="shared" si="7"/>
        <v>4.1</v>
      </c>
      <c r="AD37" s="8">
        <f t="shared" si="8"/>
        <v>7.5</v>
      </c>
      <c r="AE37" s="7">
        <f t="shared" si="9"/>
        <v>7</v>
      </c>
      <c r="AF37" s="6">
        <f t="shared" si="10"/>
        <v>6.5</v>
      </c>
      <c r="AG37" s="8">
        <f t="shared" si="11"/>
        <v>5.2</v>
      </c>
      <c r="AH37" s="2">
        <v>1.0</v>
      </c>
      <c r="AI37" s="6">
        <f t="shared" ref="AI37:AJ37" si="47">AF37 - 0.5*$AH37</f>
        <v>6</v>
      </c>
      <c r="AJ37" s="6">
        <f t="shared" si="47"/>
        <v>4.7</v>
      </c>
      <c r="AK37" s="2">
        <v>1.0</v>
      </c>
      <c r="AL37" s="2">
        <f t="shared" si="13"/>
        <v>0</v>
      </c>
    </row>
    <row r="38">
      <c r="A38" s="3" t="s">
        <v>138</v>
      </c>
      <c r="B38" s="4">
        <f t="shared" si="2"/>
        <v>94.5</v>
      </c>
      <c r="C38" s="2" t="s">
        <v>39</v>
      </c>
      <c r="D38" s="2" t="s">
        <v>40</v>
      </c>
      <c r="E38" s="2" t="s">
        <v>47</v>
      </c>
      <c r="F38" s="2">
        <v>220.0</v>
      </c>
      <c r="G38" s="2" t="s">
        <v>139</v>
      </c>
      <c r="H38" s="2" t="s">
        <v>140</v>
      </c>
      <c r="I38" s="2">
        <v>19.0</v>
      </c>
      <c r="J38" s="5">
        <f t="shared" si="3"/>
        <v>6.751596621</v>
      </c>
      <c r="K38" s="6">
        <v>7.4</v>
      </c>
      <c r="L38" s="6">
        <v>5.8</v>
      </c>
      <c r="M38" s="6">
        <v>7.5</v>
      </c>
      <c r="N38" s="6">
        <v>5.3</v>
      </c>
      <c r="O38" s="6">
        <v>8.2</v>
      </c>
      <c r="P38" s="6">
        <v>8.1</v>
      </c>
      <c r="Q38" s="6">
        <v>7.7</v>
      </c>
      <c r="R38" s="6">
        <v>6.5</v>
      </c>
      <c r="S38" s="6">
        <v>5.9</v>
      </c>
      <c r="T38" s="6">
        <v>4.8</v>
      </c>
      <c r="U38" s="6">
        <v>8.3</v>
      </c>
      <c r="V38" s="6">
        <v>6.2</v>
      </c>
      <c r="W38" s="7"/>
      <c r="X38" s="2">
        <v>71.0</v>
      </c>
      <c r="Y38" s="2">
        <v>1.0</v>
      </c>
      <c r="Z38" s="2">
        <f t="shared" si="4"/>
        <v>7.875</v>
      </c>
      <c r="AA38" s="8">
        <f t="shared" si="5"/>
        <v>7.308333333</v>
      </c>
      <c r="AB38" s="7">
        <f t="shared" si="6"/>
        <v>0</v>
      </c>
      <c r="AC38" s="8">
        <f t="shared" si="7"/>
        <v>5.3</v>
      </c>
      <c r="AD38" s="8">
        <f t="shared" si="8"/>
        <v>7.7</v>
      </c>
      <c r="AE38" s="8">
        <f t="shared" si="9"/>
        <v>8.2</v>
      </c>
      <c r="AF38" s="6">
        <f t="shared" si="10"/>
        <v>7.5</v>
      </c>
      <c r="AG38" s="8">
        <f t="shared" si="11"/>
        <v>8.1</v>
      </c>
      <c r="AH38" s="2">
        <v>0.0</v>
      </c>
      <c r="AI38" s="6">
        <f t="shared" ref="AI38:AJ38" si="48">AF38 - 0.5*$AH38</f>
        <v>7.5</v>
      </c>
      <c r="AJ38" s="6">
        <f t="shared" si="48"/>
        <v>8.1</v>
      </c>
      <c r="AK38" s="2">
        <v>1.0</v>
      </c>
      <c r="AL38" s="2">
        <f t="shared" si="13"/>
        <v>0</v>
      </c>
    </row>
    <row r="39">
      <c r="A39" s="3" t="s">
        <v>141</v>
      </c>
      <c r="B39" s="4">
        <f t="shared" si="2"/>
        <v>74.1</v>
      </c>
      <c r="C39" s="2" t="s">
        <v>45</v>
      </c>
      <c r="D39" s="2" t="s">
        <v>40</v>
      </c>
      <c r="E39" s="2" t="s">
        <v>47</v>
      </c>
      <c r="F39" s="2">
        <v>195.0</v>
      </c>
      <c r="G39" s="2" t="s">
        <v>48</v>
      </c>
      <c r="H39" s="2" t="s">
        <v>142</v>
      </c>
      <c r="I39" s="2"/>
      <c r="J39" s="5">
        <f t="shared" si="3"/>
        <v>4.508745365</v>
      </c>
      <c r="K39" s="6">
        <v>4.5</v>
      </c>
      <c r="L39" s="6">
        <v>4.3</v>
      </c>
      <c r="M39" s="6">
        <v>4.7</v>
      </c>
      <c r="N39" s="6">
        <v>3.7</v>
      </c>
      <c r="O39" s="6">
        <v>5.4</v>
      </c>
      <c r="P39" s="6">
        <v>5.0</v>
      </c>
      <c r="Q39" s="6">
        <v>5.9</v>
      </c>
      <c r="R39" s="6">
        <v>6.2</v>
      </c>
      <c r="S39" s="6">
        <v>5.0</v>
      </c>
      <c r="T39" s="6">
        <v>3.0</v>
      </c>
      <c r="U39" s="6">
        <v>7.5</v>
      </c>
      <c r="V39" s="6">
        <v>5.7</v>
      </c>
      <c r="W39" s="7"/>
      <c r="X39" s="2">
        <v>52.0</v>
      </c>
      <c r="Y39" s="2">
        <v>0.0</v>
      </c>
      <c r="Z39" s="2">
        <f t="shared" si="4"/>
        <v>4.2</v>
      </c>
      <c r="AA39" s="8">
        <f t="shared" si="5"/>
        <v>5.575</v>
      </c>
      <c r="AB39" s="7">
        <f t="shared" si="6"/>
        <v>0</v>
      </c>
      <c r="AC39" s="8">
        <f t="shared" si="7"/>
        <v>3.7</v>
      </c>
      <c r="AD39" s="8">
        <f t="shared" si="8"/>
        <v>5.9</v>
      </c>
      <c r="AE39" s="8">
        <f t="shared" si="9"/>
        <v>5.4</v>
      </c>
      <c r="AF39" s="6">
        <f t="shared" si="10"/>
        <v>4.7</v>
      </c>
      <c r="AG39" s="8">
        <f t="shared" si="11"/>
        <v>5</v>
      </c>
      <c r="AH39" s="2">
        <v>1.0</v>
      </c>
      <c r="AI39" s="6">
        <f t="shared" ref="AI39:AJ39" si="49">AF39 - 0.5*$AH39</f>
        <v>4.2</v>
      </c>
      <c r="AJ39" s="6">
        <f t="shared" si="49"/>
        <v>4.5</v>
      </c>
      <c r="AK39" s="2">
        <v>2.0</v>
      </c>
      <c r="AL39" s="2">
        <f t="shared" si="13"/>
        <v>0</v>
      </c>
    </row>
    <row r="40">
      <c r="A40" s="3" t="s">
        <v>143</v>
      </c>
      <c r="B40" s="4">
        <f t="shared" si="2"/>
        <v>69.6</v>
      </c>
      <c r="C40" s="2" t="s">
        <v>39</v>
      </c>
      <c r="D40" s="2" t="s">
        <v>46</v>
      </c>
      <c r="E40" s="2" t="s">
        <v>47</v>
      </c>
      <c r="F40" s="2">
        <v>275.0</v>
      </c>
      <c r="G40" s="2" t="s">
        <v>48</v>
      </c>
      <c r="H40" s="6" t="s">
        <v>144</v>
      </c>
      <c r="I40" s="7"/>
      <c r="J40" s="5">
        <f t="shared" si="3"/>
        <v>3.231561599</v>
      </c>
      <c r="K40" s="6">
        <v>2.5</v>
      </c>
      <c r="L40" s="6">
        <v>2.5</v>
      </c>
      <c r="M40" s="6">
        <v>3.0</v>
      </c>
      <c r="N40" s="6">
        <v>2.6</v>
      </c>
      <c r="O40" s="6">
        <v>3.0</v>
      </c>
      <c r="P40" s="6">
        <v>3.5</v>
      </c>
      <c r="Q40" s="6">
        <v>4.2</v>
      </c>
      <c r="R40" s="6">
        <v>4.5</v>
      </c>
      <c r="S40" s="6">
        <v>4.0</v>
      </c>
      <c r="T40" s="6">
        <v>2.0</v>
      </c>
      <c r="U40" s="6">
        <v>7.0</v>
      </c>
      <c r="V40" s="6">
        <v>5.8</v>
      </c>
      <c r="W40" s="8"/>
      <c r="X40" s="4">
        <v>52.0</v>
      </c>
      <c r="Y40" s="2">
        <v>0.0</v>
      </c>
      <c r="Z40" s="2">
        <f t="shared" si="4"/>
        <v>3</v>
      </c>
      <c r="AA40" s="8">
        <f t="shared" si="5"/>
        <v>4.216666667</v>
      </c>
      <c r="AB40" s="7">
        <f t="shared" si="6"/>
        <v>0</v>
      </c>
      <c r="AC40" s="8">
        <f t="shared" si="7"/>
        <v>2.6</v>
      </c>
      <c r="AD40" s="8">
        <f t="shared" si="8"/>
        <v>4.2</v>
      </c>
      <c r="AE40" s="8">
        <f t="shared" si="9"/>
        <v>3</v>
      </c>
      <c r="AF40" s="6">
        <f t="shared" si="10"/>
        <v>3</v>
      </c>
      <c r="AG40" s="8">
        <f t="shared" si="11"/>
        <v>3.5</v>
      </c>
      <c r="AH40" s="2">
        <v>0.0</v>
      </c>
      <c r="AI40" s="6">
        <f t="shared" ref="AI40:AJ40" si="50">AF40 - 0.5*$AH40</f>
        <v>3</v>
      </c>
      <c r="AJ40" s="6">
        <f t="shared" si="50"/>
        <v>3.5</v>
      </c>
      <c r="AK40" s="2">
        <v>1.0</v>
      </c>
      <c r="AL40" s="2">
        <f t="shared" si="13"/>
        <v>0</v>
      </c>
    </row>
    <row r="41">
      <c r="A41" s="3" t="s">
        <v>145</v>
      </c>
      <c r="B41" s="4">
        <f t="shared" si="2"/>
        <v>83.1</v>
      </c>
      <c r="C41" s="2" t="s">
        <v>39</v>
      </c>
      <c r="D41" s="2" t="s">
        <v>46</v>
      </c>
      <c r="E41" s="2" t="s">
        <v>47</v>
      </c>
      <c r="F41" s="2">
        <v>198.0</v>
      </c>
      <c r="G41" s="2" t="s">
        <v>62</v>
      </c>
      <c r="H41" s="2" t="s">
        <v>79</v>
      </c>
      <c r="I41" s="2">
        <v>33.0</v>
      </c>
      <c r="J41" s="5">
        <f t="shared" si="3"/>
        <v>5.723001648</v>
      </c>
      <c r="K41" s="6">
        <v>6.3</v>
      </c>
      <c r="L41" s="6">
        <v>5.5</v>
      </c>
      <c r="M41" s="6">
        <v>7.3</v>
      </c>
      <c r="N41" s="6">
        <v>5.0</v>
      </c>
      <c r="O41" s="6">
        <v>6.3</v>
      </c>
      <c r="P41" s="6">
        <v>6.6</v>
      </c>
      <c r="Q41" s="6">
        <v>6.2</v>
      </c>
      <c r="R41" s="6">
        <v>5.5</v>
      </c>
      <c r="S41" s="6">
        <v>6.5</v>
      </c>
      <c r="T41" s="6">
        <v>4.6</v>
      </c>
      <c r="U41" s="6">
        <v>6.9</v>
      </c>
      <c r="V41" s="6">
        <v>5.2</v>
      </c>
      <c r="W41" s="7"/>
      <c r="X41" s="2">
        <v>36.0</v>
      </c>
      <c r="Y41" s="2">
        <v>0.0</v>
      </c>
      <c r="Z41" s="2">
        <f t="shared" si="4"/>
        <v>6.3</v>
      </c>
      <c r="AA41" s="8">
        <f t="shared" si="5"/>
        <v>6.491666667</v>
      </c>
      <c r="AB41" s="7">
        <f t="shared" si="6"/>
        <v>0</v>
      </c>
      <c r="AC41" s="8">
        <f t="shared" si="7"/>
        <v>5</v>
      </c>
      <c r="AD41" s="8">
        <f t="shared" si="8"/>
        <v>6.2</v>
      </c>
      <c r="AE41" s="8">
        <f t="shared" si="9"/>
        <v>6.3</v>
      </c>
      <c r="AF41" s="6">
        <f t="shared" si="10"/>
        <v>6.3</v>
      </c>
      <c r="AG41" s="8">
        <f t="shared" si="11"/>
        <v>6.1</v>
      </c>
      <c r="AH41" s="2">
        <v>0.0</v>
      </c>
      <c r="AI41" s="6">
        <f t="shared" ref="AI41:AJ41" si="51">AF41 - 0.5*$AH41</f>
        <v>6.3</v>
      </c>
      <c r="AJ41" s="6">
        <f t="shared" si="51"/>
        <v>6.1</v>
      </c>
      <c r="AK41" s="2">
        <v>1.0</v>
      </c>
      <c r="AL41" s="2">
        <f t="shared" si="13"/>
        <v>0</v>
      </c>
    </row>
    <row r="42">
      <c r="A42" s="3" t="s">
        <v>146</v>
      </c>
      <c r="B42" s="4">
        <f t="shared" si="2"/>
        <v>66</v>
      </c>
      <c r="C42" s="2" t="s">
        <v>45</v>
      </c>
      <c r="D42" s="2" t="s">
        <v>46</v>
      </c>
      <c r="E42" s="2" t="s">
        <v>47</v>
      </c>
      <c r="F42" s="2">
        <v>224.0</v>
      </c>
      <c r="G42" s="2" t="s">
        <v>147</v>
      </c>
      <c r="H42" s="2" t="s">
        <v>148</v>
      </c>
      <c r="I42" s="2"/>
      <c r="J42" s="5">
        <f t="shared" si="3"/>
        <v>1.984291306</v>
      </c>
      <c r="K42" s="6">
        <v>1.4</v>
      </c>
      <c r="L42" s="6">
        <v>1.6</v>
      </c>
      <c r="M42" s="6">
        <v>1.7</v>
      </c>
      <c r="N42" s="6">
        <v>1.9</v>
      </c>
      <c r="O42" s="6">
        <v>2.4</v>
      </c>
      <c r="P42" s="6">
        <v>1.7</v>
      </c>
      <c r="Q42" s="6">
        <v>2.2</v>
      </c>
      <c r="R42" s="6">
        <v>3.9</v>
      </c>
      <c r="S42" s="6">
        <v>2.2</v>
      </c>
      <c r="T42" s="6">
        <v>1.4</v>
      </c>
      <c r="U42" s="6">
        <v>7.7</v>
      </c>
      <c r="V42" s="6">
        <v>5.0</v>
      </c>
      <c r="W42" s="6"/>
      <c r="X42" s="2">
        <v>53.0</v>
      </c>
      <c r="Y42" s="2">
        <v>0.0</v>
      </c>
      <c r="Z42" s="2">
        <f t="shared" si="4"/>
        <v>1.7</v>
      </c>
      <c r="AA42" s="8">
        <f t="shared" si="5"/>
        <v>3.258333333</v>
      </c>
      <c r="AB42" s="7">
        <f t="shared" si="6"/>
        <v>0</v>
      </c>
      <c r="AC42" s="8">
        <f t="shared" si="7"/>
        <v>1.9</v>
      </c>
      <c r="AD42" s="8">
        <f t="shared" si="8"/>
        <v>2.2</v>
      </c>
      <c r="AE42" s="8">
        <f t="shared" si="9"/>
        <v>2.4</v>
      </c>
      <c r="AF42" s="6">
        <f t="shared" si="10"/>
        <v>1.7</v>
      </c>
      <c r="AG42" s="8">
        <f t="shared" si="11"/>
        <v>1.7</v>
      </c>
      <c r="AH42" s="2">
        <v>0.0</v>
      </c>
      <c r="AI42" s="6">
        <f t="shared" ref="AI42:AJ42" si="52">AF42 - 0.5*$AH42</f>
        <v>1.7</v>
      </c>
      <c r="AJ42" s="6">
        <f t="shared" si="52"/>
        <v>1.7</v>
      </c>
      <c r="AK42" s="2">
        <v>2.0</v>
      </c>
      <c r="AL42" s="2">
        <f t="shared" si="13"/>
        <v>0</v>
      </c>
    </row>
    <row r="43">
      <c r="A43" s="3" t="s">
        <v>149</v>
      </c>
      <c r="B43" s="4">
        <f t="shared" si="2"/>
        <v>76.2</v>
      </c>
      <c r="C43" s="2" t="s">
        <v>69</v>
      </c>
      <c r="D43" s="2" t="s">
        <v>46</v>
      </c>
      <c r="E43" s="2" t="s">
        <v>47</v>
      </c>
      <c r="F43" s="2">
        <v>210.0</v>
      </c>
      <c r="G43" s="2" t="s">
        <v>59</v>
      </c>
      <c r="H43" s="6" t="s">
        <v>142</v>
      </c>
      <c r="I43" s="7"/>
      <c r="J43" s="5">
        <f t="shared" si="3"/>
        <v>5.144901112</v>
      </c>
      <c r="K43" s="6">
        <v>5.3</v>
      </c>
      <c r="L43" s="6">
        <v>5.2</v>
      </c>
      <c r="M43" s="6">
        <v>5.3</v>
      </c>
      <c r="N43" s="6">
        <v>5.1</v>
      </c>
      <c r="O43" s="6">
        <v>5.8</v>
      </c>
      <c r="P43" s="6">
        <v>5.8</v>
      </c>
      <c r="Q43" s="6">
        <v>6.2</v>
      </c>
      <c r="R43" s="6">
        <v>6.2</v>
      </c>
      <c r="S43" s="6">
        <v>5.3</v>
      </c>
      <c r="T43" s="6">
        <v>4.3</v>
      </c>
      <c r="U43" s="6">
        <v>7.1</v>
      </c>
      <c r="V43" s="6">
        <v>5.9</v>
      </c>
      <c r="W43" s="7"/>
      <c r="X43" s="2">
        <v>39.0</v>
      </c>
      <c r="Y43" s="2">
        <v>0.0</v>
      </c>
      <c r="Z43" s="2">
        <f t="shared" si="4"/>
        <v>4.8</v>
      </c>
      <c r="AA43" s="8">
        <f t="shared" si="5"/>
        <v>6.125</v>
      </c>
      <c r="AB43" s="7">
        <f t="shared" si="6"/>
        <v>0</v>
      </c>
      <c r="AC43" s="8">
        <f t="shared" si="7"/>
        <v>5.1</v>
      </c>
      <c r="AD43" s="8">
        <f t="shared" si="8"/>
        <v>6.2</v>
      </c>
      <c r="AE43" s="8">
        <f t="shared" si="9"/>
        <v>5.8</v>
      </c>
      <c r="AF43" s="6">
        <f t="shared" si="10"/>
        <v>5.3</v>
      </c>
      <c r="AG43" s="8">
        <f t="shared" si="11"/>
        <v>5.8</v>
      </c>
      <c r="AH43" s="2">
        <v>1.0</v>
      </c>
      <c r="AI43" s="6">
        <f t="shared" ref="AI43:AJ43" si="53">AF43 - 0.5*$AH43</f>
        <v>4.8</v>
      </c>
      <c r="AJ43" s="6">
        <f t="shared" si="53"/>
        <v>5.3</v>
      </c>
      <c r="AK43" s="2">
        <v>2.0</v>
      </c>
      <c r="AL43" s="2">
        <f t="shared" si="13"/>
        <v>0</v>
      </c>
    </row>
    <row r="44">
      <c r="A44" s="3" t="s">
        <v>150</v>
      </c>
      <c r="B44" s="4">
        <f t="shared" si="2"/>
        <v>91.8</v>
      </c>
      <c r="C44" s="2" t="s">
        <v>39</v>
      </c>
      <c r="D44" s="2" t="s">
        <v>46</v>
      </c>
      <c r="E44" s="2" t="s">
        <v>47</v>
      </c>
      <c r="F44" s="2">
        <v>264.0</v>
      </c>
      <c r="G44" s="2" t="s">
        <v>59</v>
      </c>
      <c r="H44" s="2" t="s">
        <v>151</v>
      </c>
      <c r="I44" s="2">
        <v>21.0</v>
      </c>
      <c r="J44" s="5">
        <f t="shared" si="3"/>
        <v>6.30039143</v>
      </c>
      <c r="K44" s="6">
        <v>6.0</v>
      </c>
      <c r="L44" s="6">
        <v>6.0</v>
      </c>
      <c r="M44" s="6">
        <v>6.2</v>
      </c>
      <c r="N44" s="6">
        <v>6.2</v>
      </c>
      <c r="O44" s="6">
        <v>7.2</v>
      </c>
      <c r="P44" s="6">
        <v>6.9</v>
      </c>
      <c r="Q44" s="6">
        <v>7.8</v>
      </c>
      <c r="R44" s="6">
        <v>6.5</v>
      </c>
      <c r="S44" s="6">
        <v>5.5</v>
      </c>
      <c r="T44" s="6">
        <v>4.6</v>
      </c>
      <c r="U44" s="6">
        <v>8.2</v>
      </c>
      <c r="V44" s="6">
        <v>6.7</v>
      </c>
      <c r="W44" s="7"/>
      <c r="X44" s="2">
        <v>46.0</v>
      </c>
      <c r="Y44" s="2">
        <v>0.0</v>
      </c>
      <c r="Z44" s="2">
        <f t="shared" si="4"/>
        <v>6.2</v>
      </c>
      <c r="AA44" s="8">
        <f t="shared" si="5"/>
        <v>6.983333333</v>
      </c>
      <c r="AB44" s="7">
        <f t="shared" si="6"/>
        <v>1</v>
      </c>
      <c r="AC44" s="8">
        <f t="shared" si="7"/>
        <v>5.4</v>
      </c>
      <c r="AD44" s="8">
        <f t="shared" si="8"/>
        <v>7.5</v>
      </c>
      <c r="AE44" s="8">
        <f t="shared" si="9"/>
        <v>6.9</v>
      </c>
      <c r="AF44" s="6">
        <f t="shared" si="10"/>
        <v>6.2</v>
      </c>
      <c r="AG44" s="8">
        <f t="shared" si="11"/>
        <v>6.9</v>
      </c>
      <c r="AH44" s="2">
        <v>0.0</v>
      </c>
      <c r="AI44" s="6">
        <f t="shared" ref="AI44:AJ44" si="54">AF44 - 0.5*$AH44</f>
        <v>6.2</v>
      </c>
      <c r="AJ44" s="6">
        <f t="shared" si="54"/>
        <v>6.9</v>
      </c>
      <c r="AK44" s="2">
        <v>0.0</v>
      </c>
      <c r="AL44" s="2">
        <f t="shared" si="13"/>
        <v>0</v>
      </c>
    </row>
    <row r="45">
      <c r="A45" s="3" t="s">
        <v>152</v>
      </c>
      <c r="B45" s="4">
        <f t="shared" si="2"/>
        <v>63.3</v>
      </c>
      <c r="C45" s="2" t="s">
        <v>103</v>
      </c>
      <c r="D45" s="2" t="s">
        <v>46</v>
      </c>
      <c r="E45" s="2" t="s">
        <v>47</v>
      </c>
      <c r="F45" s="2">
        <v>200.0</v>
      </c>
      <c r="G45" s="2" t="s">
        <v>153</v>
      </c>
      <c r="H45" s="2" t="s">
        <v>154</v>
      </c>
      <c r="I45" s="2"/>
      <c r="J45" s="5">
        <f t="shared" si="3"/>
        <v>1.708055212</v>
      </c>
      <c r="K45" s="6">
        <v>1.4</v>
      </c>
      <c r="L45" s="6">
        <v>1.6</v>
      </c>
      <c r="M45" s="6">
        <v>1.6</v>
      </c>
      <c r="N45" s="6">
        <v>1.9</v>
      </c>
      <c r="O45" s="6">
        <v>2.2</v>
      </c>
      <c r="P45" s="6">
        <v>1.5</v>
      </c>
      <c r="Q45" s="6">
        <v>2.2</v>
      </c>
      <c r="R45" s="6">
        <v>2.6</v>
      </c>
      <c r="S45" s="6">
        <v>2.2</v>
      </c>
      <c r="T45" s="6">
        <v>1.3</v>
      </c>
      <c r="U45" s="6">
        <v>6.3</v>
      </c>
      <c r="V45" s="6">
        <v>3.8</v>
      </c>
      <c r="W45" s="8"/>
      <c r="X45" s="4">
        <v>50.0</v>
      </c>
      <c r="Y45" s="2">
        <v>0.0</v>
      </c>
      <c r="Z45" s="2">
        <f t="shared" si="4"/>
        <v>1.6</v>
      </c>
      <c r="AA45" s="8">
        <f t="shared" si="5"/>
        <v>2.883333333</v>
      </c>
      <c r="AB45" s="7">
        <f t="shared" si="6"/>
        <v>0</v>
      </c>
      <c r="AC45" s="8">
        <f t="shared" si="7"/>
        <v>1.9</v>
      </c>
      <c r="AD45" s="8">
        <f t="shared" si="8"/>
        <v>2.2</v>
      </c>
      <c r="AE45" s="8">
        <f t="shared" si="9"/>
        <v>2.2</v>
      </c>
      <c r="AF45" s="6">
        <f t="shared" si="10"/>
        <v>1.6</v>
      </c>
      <c r="AG45" s="8">
        <f t="shared" si="11"/>
        <v>1.5</v>
      </c>
      <c r="AH45" s="2">
        <v>0.0</v>
      </c>
      <c r="AI45" s="6">
        <f t="shared" ref="AI45:AJ45" si="55">AF45 - 0.5*$AH45</f>
        <v>1.6</v>
      </c>
      <c r="AJ45" s="6">
        <f t="shared" si="55"/>
        <v>1.5</v>
      </c>
      <c r="AK45" s="2">
        <v>2.0</v>
      </c>
      <c r="AL45" s="2">
        <f t="shared" si="13"/>
        <v>0</v>
      </c>
    </row>
    <row r="46">
      <c r="A46" s="3" t="s">
        <v>155</v>
      </c>
      <c r="B46" s="4">
        <f t="shared" si="2"/>
        <v>86.1</v>
      </c>
      <c r="C46" s="2" t="s">
        <v>45</v>
      </c>
      <c r="D46" s="2" t="s">
        <v>46</v>
      </c>
      <c r="E46" s="2" t="s">
        <v>47</v>
      </c>
      <c r="F46" s="2">
        <v>220.0</v>
      </c>
      <c r="G46" s="2" t="s">
        <v>59</v>
      </c>
      <c r="H46" s="6" t="s">
        <v>156</v>
      </c>
      <c r="I46" s="7"/>
      <c r="J46" s="5">
        <f t="shared" si="3"/>
        <v>5.818974042</v>
      </c>
      <c r="K46" s="6">
        <v>6.1</v>
      </c>
      <c r="L46" s="6">
        <v>5.9</v>
      </c>
      <c r="M46" s="6">
        <v>6.3</v>
      </c>
      <c r="N46" s="6">
        <v>5.9</v>
      </c>
      <c r="O46" s="6">
        <v>7.2</v>
      </c>
      <c r="P46" s="6">
        <v>6.3</v>
      </c>
      <c r="Q46" s="6">
        <v>6.7</v>
      </c>
      <c r="R46" s="6">
        <v>5.8</v>
      </c>
      <c r="S46" s="6">
        <v>5.0</v>
      </c>
      <c r="T46" s="6">
        <v>5.1</v>
      </c>
      <c r="U46" s="6">
        <v>7.5</v>
      </c>
      <c r="V46" s="6">
        <v>5.4</v>
      </c>
      <c r="W46" s="8"/>
      <c r="X46" s="4">
        <v>35.0</v>
      </c>
      <c r="Y46" s="2">
        <v>0.0</v>
      </c>
      <c r="Z46" s="2">
        <f t="shared" si="4"/>
        <v>5.8</v>
      </c>
      <c r="AA46" s="8">
        <f t="shared" si="5"/>
        <v>6.6</v>
      </c>
      <c r="AB46" s="7">
        <f t="shared" si="6"/>
        <v>0</v>
      </c>
      <c r="AC46" s="8">
        <f t="shared" si="7"/>
        <v>5.9</v>
      </c>
      <c r="AD46" s="8">
        <f t="shared" si="8"/>
        <v>6.7</v>
      </c>
      <c r="AE46" s="7">
        <f t="shared" si="9"/>
        <v>7</v>
      </c>
      <c r="AF46" s="6">
        <f t="shared" si="10"/>
        <v>6.3</v>
      </c>
      <c r="AG46" s="8">
        <f t="shared" si="11"/>
        <v>6.3</v>
      </c>
      <c r="AH46" s="2">
        <v>1.0</v>
      </c>
      <c r="AI46" s="6">
        <f t="shared" ref="AI46:AJ46" si="56">AF46 - 0.5*$AH46</f>
        <v>5.8</v>
      </c>
      <c r="AJ46" s="6">
        <f t="shared" si="56"/>
        <v>5.8</v>
      </c>
      <c r="AK46" s="2">
        <v>1.0</v>
      </c>
      <c r="AL46" s="2">
        <f t="shared" si="13"/>
        <v>0</v>
      </c>
    </row>
    <row r="47">
      <c r="A47" s="3" t="s">
        <v>157</v>
      </c>
      <c r="B47" s="4">
        <f t="shared" si="2"/>
        <v>75</v>
      </c>
      <c r="C47" s="2" t="s">
        <v>45</v>
      </c>
      <c r="D47" s="2" t="s">
        <v>40</v>
      </c>
      <c r="E47" s="2" t="s">
        <v>47</v>
      </c>
      <c r="F47" s="2">
        <v>209.0</v>
      </c>
      <c r="G47" s="2" t="s">
        <v>48</v>
      </c>
      <c r="H47" s="2" t="s">
        <v>158</v>
      </c>
      <c r="I47" s="2">
        <v>37.0</v>
      </c>
      <c r="J47" s="5">
        <f t="shared" si="3"/>
        <v>4.969272765</v>
      </c>
      <c r="K47" s="6">
        <v>4.7</v>
      </c>
      <c r="L47" s="6">
        <v>5.2</v>
      </c>
      <c r="M47" s="6">
        <v>4.4</v>
      </c>
      <c r="N47" s="6">
        <v>4.6</v>
      </c>
      <c r="O47" s="6">
        <v>5.5</v>
      </c>
      <c r="P47" s="6">
        <v>5.5</v>
      </c>
      <c r="Q47" s="6">
        <v>5.7</v>
      </c>
      <c r="R47" s="6">
        <v>6.4</v>
      </c>
      <c r="S47" s="6">
        <v>5.1</v>
      </c>
      <c r="T47" s="6">
        <v>3.7</v>
      </c>
      <c r="U47" s="6">
        <v>7.3</v>
      </c>
      <c r="V47" s="6">
        <v>6.2</v>
      </c>
      <c r="W47" s="7"/>
      <c r="X47" s="2">
        <v>29.0</v>
      </c>
      <c r="Y47" s="2">
        <v>0.0</v>
      </c>
      <c r="Z47" s="2">
        <f t="shared" si="4"/>
        <v>3.9</v>
      </c>
      <c r="AA47" s="8">
        <f t="shared" si="5"/>
        <v>5.858333333</v>
      </c>
      <c r="AB47" s="7">
        <f t="shared" si="6"/>
        <v>0</v>
      </c>
      <c r="AC47" s="8">
        <f t="shared" si="7"/>
        <v>4.6</v>
      </c>
      <c r="AD47" s="8">
        <f t="shared" si="8"/>
        <v>5.7</v>
      </c>
      <c r="AE47" s="8">
        <f t="shared" si="9"/>
        <v>5.5</v>
      </c>
      <c r="AF47" s="6">
        <f t="shared" si="10"/>
        <v>4.4</v>
      </c>
      <c r="AG47" s="8">
        <f t="shared" si="11"/>
        <v>5.5</v>
      </c>
      <c r="AH47" s="2">
        <v>1.0</v>
      </c>
      <c r="AI47" s="6">
        <f t="shared" ref="AI47:AJ47" si="57">AF47 - 0.5*$AH47</f>
        <v>3.9</v>
      </c>
      <c r="AJ47" s="6">
        <f t="shared" si="57"/>
        <v>5</v>
      </c>
      <c r="AK47" s="2">
        <v>1.0</v>
      </c>
      <c r="AL47" s="2">
        <f t="shared" si="13"/>
        <v>0</v>
      </c>
    </row>
    <row r="48">
      <c r="A48" s="3" t="s">
        <v>159</v>
      </c>
      <c r="B48" s="4">
        <f t="shared" si="2"/>
        <v>75.6</v>
      </c>
      <c r="C48" s="2" t="s">
        <v>65</v>
      </c>
      <c r="D48" s="2" t="s">
        <v>53</v>
      </c>
      <c r="E48" s="2" t="s">
        <v>47</v>
      </c>
      <c r="F48" s="2">
        <v>198.0</v>
      </c>
      <c r="G48" s="2" t="s">
        <v>48</v>
      </c>
      <c r="H48" s="2" t="s">
        <v>160</v>
      </c>
      <c r="I48" s="7"/>
      <c r="J48" s="5">
        <f t="shared" si="3"/>
        <v>5.073794808</v>
      </c>
      <c r="K48" s="6">
        <v>6.0</v>
      </c>
      <c r="L48" s="6">
        <v>4.5</v>
      </c>
      <c r="M48" s="6">
        <v>7.8</v>
      </c>
      <c r="N48" s="6">
        <v>3.8</v>
      </c>
      <c r="O48" s="6">
        <v>6.2</v>
      </c>
      <c r="P48" s="6">
        <v>5.3</v>
      </c>
      <c r="Q48" s="6">
        <v>5.0</v>
      </c>
      <c r="R48" s="6">
        <v>4.6</v>
      </c>
      <c r="S48" s="6">
        <v>7.0</v>
      </c>
      <c r="T48" s="6">
        <v>5.0</v>
      </c>
      <c r="U48" s="6">
        <v>7.5</v>
      </c>
      <c r="V48" s="6">
        <v>3.9</v>
      </c>
      <c r="W48" s="7"/>
      <c r="X48" s="2">
        <v>47.0</v>
      </c>
      <c r="Y48" s="2">
        <v>0.0</v>
      </c>
      <c r="Z48" s="2">
        <f t="shared" si="4"/>
        <v>6.3</v>
      </c>
      <c r="AA48" s="8">
        <f t="shared" si="5"/>
        <v>6.05</v>
      </c>
      <c r="AB48" s="7">
        <f t="shared" si="6"/>
        <v>0</v>
      </c>
      <c r="AC48" s="8">
        <f t="shared" si="7"/>
        <v>3.8</v>
      </c>
      <c r="AD48" s="8">
        <f t="shared" si="8"/>
        <v>5</v>
      </c>
      <c r="AE48" s="8">
        <f t="shared" si="9"/>
        <v>6.2</v>
      </c>
      <c r="AF48" s="6">
        <f t="shared" si="10"/>
        <v>6.8</v>
      </c>
      <c r="AG48" s="8">
        <f t="shared" si="11"/>
        <v>4.8</v>
      </c>
      <c r="AH48" s="2">
        <v>1.0</v>
      </c>
      <c r="AI48" s="6">
        <f t="shared" ref="AI48:AJ48" si="58">AF48 - 0.5*$AH48</f>
        <v>6.3</v>
      </c>
      <c r="AJ48" s="6">
        <f t="shared" si="58"/>
        <v>4.3</v>
      </c>
      <c r="AK48" s="2">
        <v>1.0</v>
      </c>
      <c r="AL48" s="2">
        <f t="shared" si="13"/>
        <v>0</v>
      </c>
    </row>
    <row r="49">
      <c r="A49" s="3" t="s">
        <v>161</v>
      </c>
      <c r="B49" s="4">
        <f t="shared" si="2"/>
        <v>82.2</v>
      </c>
      <c r="C49" s="2" t="s">
        <v>39</v>
      </c>
      <c r="D49" s="2" t="s">
        <v>40</v>
      </c>
      <c r="E49" s="2" t="s">
        <v>47</v>
      </c>
      <c r="F49" s="2">
        <v>264.0</v>
      </c>
      <c r="G49" s="2" t="s">
        <v>59</v>
      </c>
      <c r="H49" s="2" t="s">
        <v>137</v>
      </c>
      <c r="I49" s="2">
        <v>48.0</v>
      </c>
      <c r="J49" s="5">
        <f t="shared" si="3"/>
        <v>5.710506799</v>
      </c>
      <c r="K49" s="6">
        <v>5.5</v>
      </c>
      <c r="L49" s="6">
        <v>5.5</v>
      </c>
      <c r="M49" s="6">
        <v>6.4</v>
      </c>
      <c r="N49" s="6">
        <v>4.6</v>
      </c>
      <c r="O49" s="6">
        <v>6.7</v>
      </c>
      <c r="P49" s="6">
        <v>6.0</v>
      </c>
      <c r="Q49" s="6">
        <v>7.2</v>
      </c>
      <c r="R49" s="6">
        <v>6.1</v>
      </c>
      <c r="S49" s="6">
        <v>5.3</v>
      </c>
      <c r="T49" s="6">
        <v>4.3</v>
      </c>
      <c r="U49" s="6">
        <v>8.2</v>
      </c>
      <c r="V49" s="6">
        <v>5.6</v>
      </c>
      <c r="W49" s="7"/>
      <c r="X49" s="2">
        <v>55.0</v>
      </c>
      <c r="Y49" s="2">
        <v>0.0</v>
      </c>
      <c r="Z49" s="2">
        <f t="shared" si="4"/>
        <v>6.4</v>
      </c>
      <c r="AA49" s="8">
        <f t="shared" si="5"/>
        <v>6.45</v>
      </c>
      <c r="AB49" s="7">
        <f t="shared" si="6"/>
        <v>0</v>
      </c>
      <c r="AC49" s="8">
        <f t="shared" si="7"/>
        <v>4.6</v>
      </c>
      <c r="AD49" s="8">
        <f t="shared" si="8"/>
        <v>7.2</v>
      </c>
      <c r="AE49" s="8">
        <f t="shared" si="9"/>
        <v>6.7</v>
      </c>
      <c r="AF49" s="6">
        <f t="shared" si="10"/>
        <v>6.4</v>
      </c>
      <c r="AG49" s="8">
        <f t="shared" si="11"/>
        <v>6</v>
      </c>
      <c r="AH49" s="2">
        <v>0.0</v>
      </c>
      <c r="AI49" s="6">
        <f t="shared" ref="AI49:AJ49" si="59">AF49 - 0.5*$AH49</f>
        <v>6.4</v>
      </c>
      <c r="AJ49" s="6">
        <f t="shared" si="59"/>
        <v>6</v>
      </c>
      <c r="AK49" s="2">
        <v>1.0</v>
      </c>
      <c r="AL49" s="2">
        <f t="shared" si="13"/>
        <v>0</v>
      </c>
    </row>
    <row r="50">
      <c r="A50" s="3" t="s">
        <v>162</v>
      </c>
      <c r="B50" s="4">
        <f t="shared" si="2"/>
        <v>93.3</v>
      </c>
      <c r="C50" s="2" t="s">
        <v>69</v>
      </c>
      <c r="D50" s="2" t="s">
        <v>40</v>
      </c>
      <c r="E50" s="2" t="s">
        <v>47</v>
      </c>
      <c r="F50" s="2">
        <v>237.0</v>
      </c>
      <c r="G50" s="2" t="s">
        <v>163</v>
      </c>
      <c r="H50" s="2" t="s">
        <v>164</v>
      </c>
      <c r="I50" s="2">
        <v>23.0</v>
      </c>
      <c r="J50" s="5">
        <f t="shared" si="3"/>
        <v>6.557601978</v>
      </c>
      <c r="K50" s="6">
        <v>6.8</v>
      </c>
      <c r="L50" s="6">
        <v>6.7</v>
      </c>
      <c r="M50" s="6">
        <v>6.6</v>
      </c>
      <c r="N50" s="6">
        <v>7.9</v>
      </c>
      <c r="O50" s="6">
        <v>6.3</v>
      </c>
      <c r="P50" s="6">
        <v>7.5</v>
      </c>
      <c r="Q50" s="6">
        <v>6.9</v>
      </c>
      <c r="R50" s="6">
        <v>6.4</v>
      </c>
      <c r="S50" s="6">
        <v>6.0</v>
      </c>
      <c r="T50" s="6">
        <v>5.2</v>
      </c>
      <c r="U50" s="6">
        <v>7.6</v>
      </c>
      <c r="V50" s="6">
        <v>6.5</v>
      </c>
      <c r="W50" s="7"/>
      <c r="X50" s="2">
        <v>26.0</v>
      </c>
      <c r="Y50" s="2">
        <v>0.0</v>
      </c>
      <c r="Z50" s="2">
        <f t="shared" si="4"/>
        <v>5.6</v>
      </c>
      <c r="AA50" s="8">
        <f t="shared" si="5"/>
        <v>7.2</v>
      </c>
      <c r="AB50" s="7">
        <f t="shared" si="6"/>
        <v>0</v>
      </c>
      <c r="AC50" s="8">
        <f t="shared" si="7"/>
        <v>7.9</v>
      </c>
      <c r="AD50" s="8">
        <f t="shared" si="8"/>
        <v>6.9</v>
      </c>
      <c r="AE50" s="8">
        <f t="shared" si="9"/>
        <v>6.3</v>
      </c>
      <c r="AF50" s="6">
        <f t="shared" si="10"/>
        <v>5.6</v>
      </c>
      <c r="AG50" s="8">
        <f t="shared" si="11"/>
        <v>7</v>
      </c>
      <c r="AH50" s="2">
        <v>0.0</v>
      </c>
      <c r="AI50" s="6">
        <f t="shared" ref="AI50:AJ50" si="60">AF50 - 0.5*$AH50</f>
        <v>5.6</v>
      </c>
      <c r="AJ50" s="6">
        <f t="shared" si="60"/>
        <v>7</v>
      </c>
      <c r="AK50" s="2">
        <v>1.0</v>
      </c>
      <c r="AL50" s="2">
        <f t="shared" si="13"/>
        <v>0.15</v>
      </c>
    </row>
    <row r="51">
      <c r="A51" s="3" t="s">
        <v>165</v>
      </c>
      <c r="B51" s="4">
        <f t="shared" si="2"/>
        <v>73.5</v>
      </c>
      <c r="C51" s="2" t="s">
        <v>39</v>
      </c>
      <c r="D51" s="2" t="s">
        <v>46</v>
      </c>
      <c r="E51" s="2" t="s">
        <v>47</v>
      </c>
      <c r="F51" s="2">
        <v>223.0</v>
      </c>
      <c r="G51" s="2" t="s">
        <v>166</v>
      </c>
      <c r="H51" s="2" t="s">
        <v>167</v>
      </c>
      <c r="I51" s="2"/>
      <c r="J51" s="5">
        <f t="shared" si="3"/>
        <v>4.432622579</v>
      </c>
      <c r="K51" s="6">
        <v>4.0</v>
      </c>
      <c r="L51" s="6">
        <v>3.8</v>
      </c>
      <c r="M51" s="6">
        <v>3.1</v>
      </c>
      <c r="N51" s="6">
        <v>4.0</v>
      </c>
      <c r="O51" s="6">
        <v>6.0</v>
      </c>
      <c r="P51" s="6">
        <v>4.6</v>
      </c>
      <c r="Q51" s="6">
        <v>6.2</v>
      </c>
      <c r="R51" s="6">
        <v>5.2</v>
      </c>
      <c r="S51" s="6">
        <v>5.2</v>
      </c>
      <c r="T51" s="6">
        <v>3.1</v>
      </c>
      <c r="U51" s="6">
        <v>7.4</v>
      </c>
      <c r="V51" s="6">
        <v>5.1</v>
      </c>
      <c r="W51" s="7"/>
      <c r="X51" s="2">
        <v>53.0</v>
      </c>
      <c r="Y51" s="2">
        <v>0.0</v>
      </c>
      <c r="Z51" s="2">
        <f t="shared" si="4"/>
        <v>3.1</v>
      </c>
      <c r="AA51" s="8">
        <f t="shared" si="5"/>
        <v>5.308333333</v>
      </c>
      <c r="AB51" s="7">
        <f t="shared" si="6"/>
        <v>0</v>
      </c>
      <c r="AC51" s="8">
        <f t="shared" si="7"/>
        <v>4</v>
      </c>
      <c r="AD51" s="8">
        <f t="shared" si="8"/>
        <v>6.2</v>
      </c>
      <c r="AE51" s="8">
        <f t="shared" si="9"/>
        <v>6</v>
      </c>
      <c r="AF51" s="6">
        <f t="shared" si="10"/>
        <v>3.1</v>
      </c>
      <c r="AG51" s="8">
        <f t="shared" si="11"/>
        <v>4.6</v>
      </c>
      <c r="AH51" s="2">
        <v>0.0</v>
      </c>
      <c r="AI51" s="6">
        <f t="shared" ref="AI51:AJ51" si="61">AF51 - 0.5*$AH51</f>
        <v>3.1</v>
      </c>
      <c r="AJ51" s="6">
        <f t="shared" si="61"/>
        <v>4.6</v>
      </c>
      <c r="AK51" s="2">
        <v>1.0</v>
      </c>
      <c r="AL51" s="2">
        <f t="shared" si="13"/>
        <v>0</v>
      </c>
    </row>
    <row r="52">
      <c r="A52" s="3" t="s">
        <v>168</v>
      </c>
      <c r="B52" s="4">
        <f t="shared" si="2"/>
        <v>62.4</v>
      </c>
      <c r="C52" s="2" t="s">
        <v>85</v>
      </c>
      <c r="D52" s="2" t="s">
        <v>46</v>
      </c>
      <c r="E52" s="2" t="s">
        <v>47</v>
      </c>
      <c r="F52" s="2">
        <v>208.0</v>
      </c>
      <c r="G52" s="2" t="s">
        <v>48</v>
      </c>
      <c r="H52" s="6" t="s">
        <v>169</v>
      </c>
      <c r="I52" s="2"/>
      <c r="J52" s="5">
        <f t="shared" si="3"/>
        <v>1.622950144</v>
      </c>
      <c r="K52" s="6">
        <v>1.6</v>
      </c>
      <c r="L52" s="6">
        <v>1.6</v>
      </c>
      <c r="M52" s="6">
        <v>1.3</v>
      </c>
      <c r="N52" s="6">
        <v>1.8</v>
      </c>
      <c r="O52" s="6">
        <v>2.1</v>
      </c>
      <c r="P52" s="6">
        <v>1.9</v>
      </c>
      <c r="Q52" s="6">
        <v>2.0</v>
      </c>
      <c r="R52" s="6">
        <v>2.5</v>
      </c>
      <c r="S52" s="6">
        <v>2.1</v>
      </c>
      <c r="T52" s="6">
        <v>1.4</v>
      </c>
      <c r="U52" s="6">
        <v>4.7</v>
      </c>
      <c r="V52" s="6">
        <v>2.6</v>
      </c>
      <c r="W52" s="8"/>
      <c r="X52" s="4">
        <v>54.0</v>
      </c>
      <c r="Y52" s="2">
        <v>0.0</v>
      </c>
      <c r="Z52" s="2">
        <f t="shared" si="4"/>
        <v>1.3</v>
      </c>
      <c r="AA52" s="8">
        <f t="shared" si="5"/>
        <v>2.633333333</v>
      </c>
      <c r="AB52" s="7">
        <f t="shared" si="6"/>
        <v>0</v>
      </c>
      <c r="AC52" s="8">
        <f t="shared" si="7"/>
        <v>1.8</v>
      </c>
      <c r="AD52" s="8">
        <f t="shared" si="8"/>
        <v>2</v>
      </c>
      <c r="AE52" s="8">
        <f t="shared" si="9"/>
        <v>2.1</v>
      </c>
      <c r="AF52" s="6">
        <f t="shared" si="10"/>
        <v>1.3</v>
      </c>
      <c r="AG52" s="8">
        <f t="shared" si="11"/>
        <v>1.9</v>
      </c>
      <c r="AH52" s="2">
        <v>0.0</v>
      </c>
      <c r="AI52" s="6">
        <f t="shared" ref="AI52:AJ52" si="62">AF52 - 0.5*$AH52</f>
        <v>1.3</v>
      </c>
      <c r="AJ52" s="6">
        <f t="shared" si="62"/>
        <v>1.9</v>
      </c>
      <c r="AK52" s="2">
        <v>2.0</v>
      </c>
      <c r="AL52" s="2">
        <f t="shared" si="13"/>
        <v>0</v>
      </c>
    </row>
    <row r="53">
      <c r="A53" s="3" t="s">
        <v>170</v>
      </c>
      <c r="B53" s="4">
        <f t="shared" si="2"/>
        <v>61.2</v>
      </c>
      <c r="C53" s="2" t="s">
        <v>39</v>
      </c>
      <c r="D53" s="2" t="s">
        <v>46</v>
      </c>
      <c r="E53" s="2" t="s">
        <v>47</v>
      </c>
      <c r="F53" s="2">
        <v>219.0</v>
      </c>
      <c r="G53" s="2" t="s">
        <v>48</v>
      </c>
      <c r="H53" s="2" t="s">
        <v>171</v>
      </c>
      <c r="I53" s="2"/>
      <c r="J53" s="5">
        <f t="shared" si="3"/>
        <v>1.547187886</v>
      </c>
      <c r="K53" s="6">
        <v>1.5</v>
      </c>
      <c r="L53" s="6">
        <v>1.6</v>
      </c>
      <c r="M53" s="6">
        <v>1.4</v>
      </c>
      <c r="N53" s="6">
        <v>1.9</v>
      </c>
      <c r="O53" s="6">
        <v>2.1</v>
      </c>
      <c r="P53" s="6">
        <v>1.7</v>
      </c>
      <c r="Q53" s="6">
        <v>2.1</v>
      </c>
      <c r="R53" s="6">
        <v>2.3</v>
      </c>
      <c r="S53" s="6">
        <v>2.2</v>
      </c>
      <c r="T53" s="6">
        <v>1.3</v>
      </c>
      <c r="U53" s="6">
        <v>2.5</v>
      </c>
      <c r="V53" s="6">
        <v>1.9</v>
      </c>
      <c r="W53" s="8"/>
      <c r="X53" s="4">
        <v>53.0</v>
      </c>
      <c r="Y53" s="2">
        <v>0.0</v>
      </c>
      <c r="Z53" s="2">
        <f t="shared" si="4"/>
        <v>1.4</v>
      </c>
      <c r="AA53" s="8">
        <f t="shared" si="5"/>
        <v>2.375</v>
      </c>
      <c r="AB53" s="7">
        <f t="shared" si="6"/>
        <v>0</v>
      </c>
      <c r="AC53" s="8">
        <f t="shared" si="7"/>
        <v>1.9</v>
      </c>
      <c r="AD53" s="8">
        <f t="shared" si="8"/>
        <v>2.1</v>
      </c>
      <c r="AE53" s="8">
        <f t="shared" si="9"/>
        <v>2.1</v>
      </c>
      <c r="AF53" s="6">
        <f t="shared" si="10"/>
        <v>1.4</v>
      </c>
      <c r="AG53" s="8">
        <f t="shared" si="11"/>
        <v>1.7</v>
      </c>
      <c r="AH53" s="2">
        <v>0.0</v>
      </c>
      <c r="AI53" s="6">
        <f t="shared" ref="AI53:AJ53" si="63">AF53 - 0.5*$AH53</f>
        <v>1.4</v>
      </c>
      <c r="AJ53" s="6">
        <f t="shared" si="63"/>
        <v>1.7</v>
      </c>
      <c r="AK53" s="2">
        <v>2.0</v>
      </c>
      <c r="AL53" s="2">
        <f t="shared" si="13"/>
        <v>0</v>
      </c>
    </row>
    <row r="54">
      <c r="A54" s="3" t="s">
        <v>172</v>
      </c>
      <c r="B54" s="4">
        <f t="shared" si="2"/>
        <v>98.2</v>
      </c>
      <c r="C54" s="2" t="s">
        <v>65</v>
      </c>
      <c r="D54" s="2" t="s">
        <v>53</v>
      </c>
      <c r="E54" s="2" t="s">
        <v>47</v>
      </c>
      <c r="F54" s="2">
        <v>199.0</v>
      </c>
      <c r="G54" s="2" t="s">
        <v>173</v>
      </c>
      <c r="H54" s="6" t="s">
        <v>174</v>
      </c>
      <c r="I54" s="2">
        <v>1.0</v>
      </c>
      <c r="J54" s="5">
        <f t="shared" si="3"/>
        <v>7.359394314</v>
      </c>
      <c r="K54" s="6">
        <v>9.5</v>
      </c>
      <c r="L54" s="6">
        <v>5.9</v>
      </c>
      <c r="M54" s="6">
        <v>9.5</v>
      </c>
      <c r="N54" s="6">
        <v>7.0</v>
      </c>
      <c r="O54" s="6">
        <v>7.6</v>
      </c>
      <c r="P54" s="6">
        <v>8.8</v>
      </c>
      <c r="Q54" s="6">
        <v>7.3</v>
      </c>
      <c r="R54" s="6">
        <v>5.8</v>
      </c>
      <c r="S54" s="6">
        <v>9.2</v>
      </c>
      <c r="T54" s="6">
        <v>6.6</v>
      </c>
      <c r="U54" s="6">
        <v>5.0</v>
      </c>
      <c r="V54" s="6">
        <v>5.1</v>
      </c>
      <c r="W54" s="7"/>
      <c r="X54" s="2">
        <v>33.0</v>
      </c>
      <c r="Y54" s="2">
        <v>3.0</v>
      </c>
      <c r="Z54" s="2">
        <f t="shared" si="4"/>
        <v>10</v>
      </c>
      <c r="AA54" s="8">
        <f t="shared" si="5"/>
        <v>5</v>
      </c>
      <c r="AB54" s="7">
        <f t="shared" si="6"/>
        <v>0</v>
      </c>
      <c r="AC54" s="8">
        <f t="shared" si="7"/>
        <v>7</v>
      </c>
      <c r="AD54" s="8">
        <f t="shared" si="8"/>
        <v>7.3</v>
      </c>
      <c r="AE54" s="8">
        <f t="shared" si="9"/>
        <v>7.6</v>
      </c>
      <c r="AF54" s="6">
        <f t="shared" si="10"/>
        <v>9.5</v>
      </c>
      <c r="AG54" s="8">
        <f t="shared" si="11"/>
        <v>8.8</v>
      </c>
      <c r="AH54" s="2">
        <v>0.0</v>
      </c>
      <c r="AI54" s="6">
        <f t="shared" ref="AI54:AJ54" si="64">AF54 - 0.5*$AH54</f>
        <v>9.5</v>
      </c>
      <c r="AJ54" s="6">
        <f t="shared" si="64"/>
        <v>8.8</v>
      </c>
      <c r="AK54" s="2">
        <v>1.0</v>
      </c>
      <c r="AL54" s="2">
        <f t="shared" si="13"/>
        <v>0</v>
      </c>
    </row>
    <row r="55">
      <c r="A55" s="3" t="s">
        <v>175</v>
      </c>
      <c r="B55" s="4">
        <f t="shared" si="2"/>
        <v>68.4</v>
      </c>
      <c r="C55" s="2" t="s">
        <v>69</v>
      </c>
      <c r="D55" s="2" t="s">
        <v>40</v>
      </c>
      <c r="E55" s="2" t="s">
        <v>47</v>
      </c>
      <c r="F55" s="2">
        <v>228.0</v>
      </c>
      <c r="G55" s="2" t="s">
        <v>48</v>
      </c>
      <c r="H55" s="2" t="s">
        <v>176</v>
      </c>
      <c r="I55" s="2"/>
      <c r="J55" s="5">
        <f t="shared" si="3"/>
        <v>2.556087763</v>
      </c>
      <c r="K55" s="6">
        <v>2.0</v>
      </c>
      <c r="L55" s="6">
        <v>2.1</v>
      </c>
      <c r="M55" s="6">
        <v>2.9</v>
      </c>
      <c r="N55" s="6">
        <v>2.2</v>
      </c>
      <c r="O55" s="6">
        <v>2.8</v>
      </c>
      <c r="P55" s="6">
        <v>2.3</v>
      </c>
      <c r="Q55" s="6">
        <v>3.5</v>
      </c>
      <c r="R55" s="6">
        <v>4.2</v>
      </c>
      <c r="S55" s="6">
        <v>3.0</v>
      </c>
      <c r="T55" s="6">
        <v>1.7</v>
      </c>
      <c r="U55" s="6">
        <v>6.6</v>
      </c>
      <c r="V55" s="6">
        <v>4.8</v>
      </c>
      <c r="W55" s="7"/>
      <c r="X55" s="2">
        <v>26.0</v>
      </c>
      <c r="Y55" s="2">
        <v>0.0</v>
      </c>
      <c r="Z55" s="2">
        <f t="shared" si="4"/>
        <v>2.9</v>
      </c>
      <c r="AA55" s="8">
        <f t="shared" si="5"/>
        <v>3.675</v>
      </c>
      <c r="AB55" s="7">
        <f t="shared" si="6"/>
        <v>0</v>
      </c>
      <c r="AC55" s="8">
        <f t="shared" si="7"/>
        <v>2.2</v>
      </c>
      <c r="AD55" s="8">
        <f t="shared" si="8"/>
        <v>3.5</v>
      </c>
      <c r="AE55" s="8">
        <f t="shared" si="9"/>
        <v>2.8</v>
      </c>
      <c r="AF55" s="6">
        <f t="shared" si="10"/>
        <v>2.9</v>
      </c>
      <c r="AG55" s="8">
        <f t="shared" si="11"/>
        <v>2.3</v>
      </c>
      <c r="AH55" s="2">
        <v>0.0</v>
      </c>
      <c r="AI55" s="6">
        <f t="shared" ref="AI55:AJ55" si="65">AF55 - 0.5*$AH55</f>
        <v>2.9</v>
      </c>
      <c r="AJ55" s="6">
        <f t="shared" si="65"/>
        <v>2.3</v>
      </c>
      <c r="AK55" s="2">
        <v>2.0</v>
      </c>
      <c r="AL55" s="2">
        <f t="shared" si="13"/>
        <v>0</v>
      </c>
    </row>
    <row r="56">
      <c r="A56" s="3" t="s">
        <v>177</v>
      </c>
      <c r="B56" s="4">
        <f t="shared" si="2"/>
        <v>72.9</v>
      </c>
      <c r="C56" s="2" t="s">
        <v>69</v>
      </c>
      <c r="D56" s="2" t="s">
        <v>40</v>
      </c>
      <c r="E56" s="2" t="s">
        <v>47</v>
      </c>
      <c r="F56" s="2">
        <v>274.0</v>
      </c>
      <c r="G56" s="2" t="s">
        <v>48</v>
      </c>
      <c r="H56" s="2" t="s">
        <v>178</v>
      </c>
      <c r="I56" s="2"/>
      <c r="J56" s="5">
        <f t="shared" si="3"/>
        <v>4.283889576</v>
      </c>
      <c r="K56" s="6">
        <v>3.8</v>
      </c>
      <c r="L56" s="6">
        <v>4.1</v>
      </c>
      <c r="M56" s="6">
        <v>4.6</v>
      </c>
      <c r="N56" s="6">
        <v>3.9</v>
      </c>
      <c r="O56" s="6">
        <v>5.1</v>
      </c>
      <c r="P56" s="6">
        <v>4.6</v>
      </c>
      <c r="Q56" s="6">
        <v>5.4</v>
      </c>
      <c r="R56" s="6">
        <v>6.0</v>
      </c>
      <c r="S56" s="6">
        <v>4.4</v>
      </c>
      <c r="T56" s="6">
        <v>2.5</v>
      </c>
      <c r="U56" s="6">
        <v>7.9</v>
      </c>
      <c r="V56" s="6">
        <v>6.9</v>
      </c>
      <c r="W56" s="7"/>
      <c r="X56" s="2">
        <v>47.0</v>
      </c>
      <c r="Y56" s="2">
        <v>0.0</v>
      </c>
      <c r="Z56" s="2">
        <f t="shared" si="4"/>
        <v>4.1</v>
      </c>
      <c r="AA56" s="8">
        <f t="shared" si="5"/>
        <v>5.433333333</v>
      </c>
      <c r="AB56" s="7">
        <f t="shared" si="6"/>
        <v>0</v>
      </c>
      <c r="AC56" s="8">
        <f t="shared" si="7"/>
        <v>3.9</v>
      </c>
      <c r="AD56" s="8">
        <f t="shared" si="8"/>
        <v>5.4</v>
      </c>
      <c r="AE56" s="8">
        <f t="shared" si="9"/>
        <v>5.1</v>
      </c>
      <c r="AF56" s="6">
        <f t="shared" si="10"/>
        <v>4.6</v>
      </c>
      <c r="AG56" s="8">
        <f t="shared" si="11"/>
        <v>4.6</v>
      </c>
      <c r="AH56" s="2">
        <v>1.0</v>
      </c>
      <c r="AI56" s="6">
        <f t="shared" ref="AI56:AJ56" si="66">AF56 - 0.5*$AH56</f>
        <v>4.1</v>
      </c>
      <c r="AJ56" s="6">
        <f t="shared" si="66"/>
        <v>4.1</v>
      </c>
      <c r="AK56" s="2">
        <v>2.0</v>
      </c>
      <c r="AL56" s="2">
        <f t="shared" si="13"/>
        <v>0</v>
      </c>
    </row>
    <row r="57">
      <c r="A57" s="3" t="s">
        <v>179</v>
      </c>
      <c r="B57" s="4">
        <f t="shared" si="2"/>
        <v>86.4</v>
      </c>
      <c r="C57" s="2" t="s">
        <v>65</v>
      </c>
      <c r="D57" s="2" t="s">
        <v>46</v>
      </c>
      <c r="E57" s="2" t="s">
        <v>41</v>
      </c>
      <c r="F57" s="2">
        <v>210.0</v>
      </c>
      <c r="G57" s="2" t="s">
        <v>48</v>
      </c>
      <c r="H57" s="2" t="s">
        <v>42</v>
      </c>
      <c r="I57" s="7"/>
      <c r="J57" s="5">
        <f t="shared" si="3"/>
        <v>5.868778327</v>
      </c>
      <c r="K57" s="6">
        <v>5.9</v>
      </c>
      <c r="L57" s="6">
        <v>6.0</v>
      </c>
      <c r="M57" s="6">
        <v>6.8</v>
      </c>
      <c r="N57" s="6">
        <v>6.3</v>
      </c>
      <c r="O57" s="6">
        <v>5.8</v>
      </c>
      <c r="P57" s="6">
        <v>7.0</v>
      </c>
      <c r="Q57" s="6">
        <v>6.0</v>
      </c>
      <c r="R57" s="6">
        <v>6.2</v>
      </c>
      <c r="S57" s="6">
        <v>5.6</v>
      </c>
      <c r="T57" s="6">
        <v>4.8</v>
      </c>
      <c r="U57" s="6">
        <v>7.1</v>
      </c>
      <c r="V57" s="6">
        <v>6.4</v>
      </c>
      <c r="W57" s="7"/>
      <c r="X57" s="2">
        <v>21.0</v>
      </c>
      <c r="Y57" s="2">
        <v>0.0</v>
      </c>
      <c r="Z57" s="2">
        <f t="shared" si="4"/>
        <v>5.8</v>
      </c>
      <c r="AA57" s="8">
        <f t="shared" si="5"/>
        <v>6.658333333</v>
      </c>
      <c r="AB57" s="7">
        <f t="shared" si="6"/>
        <v>0</v>
      </c>
      <c r="AC57" s="8">
        <f t="shared" si="7"/>
        <v>6.3</v>
      </c>
      <c r="AD57" s="8">
        <f t="shared" si="8"/>
        <v>6</v>
      </c>
      <c r="AE57" s="8">
        <f t="shared" si="9"/>
        <v>5.8</v>
      </c>
      <c r="AF57" s="6">
        <f t="shared" si="10"/>
        <v>5.8</v>
      </c>
      <c r="AG57" s="8">
        <f t="shared" si="11"/>
        <v>6.5</v>
      </c>
      <c r="AH57" s="2">
        <v>0.0</v>
      </c>
      <c r="AI57" s="6">
        <f t="shared" ref="AI57:AJ57" si="67">AF57 - 0.5*$AH57</f>
        <v>5.8</v>
      </c>
      <c r="AJ57" s="6">
        <f t="shared" si="67"/>
        <v>6.5</v>
      </c>
      <c r="AK57" s="2">
        <v>1.0</v>
      </c>
      <c r="AL57" s="2">
        <f t="shared" si="13"/>
        <v>0</v>
      </c>
    </row>
    <row r="58">
      <c r="A58" s="3" t="s">
        <v>180</v>
      </c>
      <c r="B58" s="4">
        <f t="shared" si="2"/>
        <v>89.4</v>
      </c>
      <c r="C58" s="2" t="s">
        <v>69</v>
      </c>
      <c r="D58" s="2" t="s">
        <v>40</v>
      </c>
      <c r="E58" s="2" t="s">
        <v>47</v>
      </c>
      <c r="F58" s="2">
        <v>220.0</v>
      </c>
      <c r="G58" s="2" t="s">
        <v>48</v>
      </c>
      <c r="H58" s="2" t="s">
        <v>63</v>
      </c>
      <c r="I58" s="2">
        <v>28.0</v>
      </c>
      <c r="J58" s="5">
        <f t="shared" si="3"/>
        <v>6.115997116</v>
      </c>
      <c r="K58" s="6">
        <v>6.2</v>
      </c>
      <c r="L58" s="6">
        <v>5.6</v>
      </c>
      <c r="M58" s="6">
        <v>6.2</v>
      </c>
      <c r="N58" s="6">
        <v>5.2</v>
      </c>
      <c r="O58" s="6">
        <v>7.0</v>
      </c>
      <c r="P58" s="6">
        <v>6.3</v>
      </c>
      <c r="Q58" s="6">
        <v>6.9</v>
      </c>
      <c r="R58" s="6">
        <v>7.0</v>
      </c>
      <c r="S58" s="6">
        <v>5.7</v>
      </c>
      <c r="T58" s="6">
        <v>5.2</v>
      </c>
      <c r="U58" s="6">
        <v>8.1</v>
      </c>
      <c r="V58" s="6">
        <v>6.9</v>
      </c>
      <c r="W58" s="7"/>
      <c r="X58" s="2">
        <v>41.0</v>
      </c>
      <c r="Y58" s="2">
        <v>0.0</v>
      </c>
      <c r="Z58" s="2">
        <f t="shared" si="4"/>
        <v>6.2</v>
      </c>
      <c r="AA58" s="8">
        <f t="shared" si="5"/>
        <v>6.858333333</v>
      </c>
      <c r="AB58" s="7">
        <f t="shared" si="6"/>
        <v>0</v>
      </c>
      <c r="AC58" s="8">
        <f t="shared" si="7"/>
        <v>5.2</v>
      </c>
      <c r="AD58" s="8">
        <f t="shared" si="8"/>
        <v>6.9</v>
      </c>
      <c r="AE58" s="8">
        <f t="shared" si="9"/>
        <v>7</v>
      </c>
      <c r="AF58" s="6">
        <f t="shared" si="10"/>
        <v>6.2</v>
      </c>
      <c r="AG58" s="8">
        <f t="shared" si="11"/>
        <v>6.3</v>
      </c>
      <c r="AH58" s="2">
        <v>0.0</v>
      </c>
      <c r="AI58" s="6">
        <f t="shared" ref="AI58:AJ58" si="68">AF58 - 0.5*$AH58</f>
        <v>6.2</v>
      </c>
      <c r="AJ58" s="6">
        <f t="shared" si="68"/>
        <v>6.3</v>
      </c>
      <c r="AK58" s="2">
        <v>1.0</v>
      </c>
      <c r="AL58" s="2">
        <f t="shared" si="13"/>
        <v>0</v>
      </c>
    </row>
    <row r="59">
      <c r="A59" s="3" t="s">
        <v>181</v>
      </c>
      <c r="B59" s="4">
        <f t="shared" si="2"/>
        <v>65.1</v>
      </c>
      <c r="C59" s="2" t="s">
        <v>69</v>
      </c>
      <c r="D59" s="2" t="s">
        <v>40</v>
      </c>
      <c r="E59" s="2" t="s">
        <v>47</v>
      </c>
      <c r="F59" s="2">
        <v>217.0</v>
      </c>
      <c r="G59" s="2" t="s">
        <v>48</v>
      </c>
      <c r="H59" s="2" t="s">
        <v>182</v>
      </c>
      <c r="I59" s="2"/>
      <c r="J59" s="5">
        <f t="shared" si="3"/>
        <v>1.888864854</v>
      </c>
      <c r="K59" s="6">
        <v>1.5</v>
      </c>
      <c r="L59" s="6">
        <v>1.7</v>
      </c>
      <c r="M59" s="6">
        <v>1.6</v>
      </c>
      <c r="N59" s="6">
        <v>2.0</v>
      </c>
      <c r="O59" s="6">
        <v>2.3</v>
      </c>
      <c r="P59" s="6">
        <v>1.8</v>
      </c>
      <c r="Q59" s="6">
        <v>2.8</v>
      </c>
      <c r="R59" s="6">
        <v>3.0</v>
      </c>
      <c r="S59" s="6">
        <v>2.5</v>
      </c>
      <c r="T59" s="6">
        <v>1.5</v>
      </c>
      <c r="U59" s="6">
        <v>6.5</v>
      </c>
      <c r="V59" s="6">
        <v>3.5</v>
      </c>
      <c r="W59" s="7"/>
      <c r="X59" s="2">
        <v>36.0</v>
      </c>
      <c r="Y59" s="2">
        <v>0.0</v>
      </c>
      <c r="Z59" s="2">
        <f t="shared" si="4"/>
        <v>1.6</v>
      </c>
      <c r="AA59" s="8">
        <f t="shared" si="5"/>
        <v>3.058333333</v>
      </c>
      <c r="AB59" s="7">
        <f t="shared" si="6"/>
        <v>0</v>
      </c>
      <c r="AC59" s="8">
        <f t="shared" si="7"/>
        <v>2</v>
      </c>
      <c r="AD59" s="8">
        <f t="shared" si="8"/>
        <v>2.8</v>
      </c>
      <c r="AE59" s="8">
        <f t="shared" si="9"/>
        <v>2.3</v>
      </c>
      <c r="AF59" s="6">
        <f t="shared" si="10"/>
        <v>1.6</v>
      </c>
      <c r="AG59" s="8">
        <f t="shared" si="11"/>
        <v>1.8</v>
      </c>
      <c r="AH59" s="2">
        <v>0.0</v>
      </c>
      <c r="AI59" s="6">
        <f t="shared" ref="AI59:AJ59" si="69">AF59 - 0.5*$AH59</f>
        <v>1.6</v>
      </c>
      <c r="AJ59" s="6">
        <f t="shared" si="69"/>
        <v>1.8</v>
      </c>
      <c r="AK59" s="2">
        <v>2.0</v>
      </c>
      <c r="AL59" s="2">
        <f t="shared" si="13"/>
        <v>0</v>
      </c>
    </row>
    <row r="60">
      <c r="A60" s="3" t="s">
        <v>183</v>
      </c>
      <c r="B60" s="4">
        <f t="shared" si="2"/>
        <v>72</v>
      </c>
      <c r="C60" s="2" t="s">
        <v>69</v>
      </c>
      <c r="D60" s="2" t="s">
        <v>40</v>
      </c>
      <c r="E60" s="2" t="s">
        <v>47</v>
      </c>
      <c r="F60" s="2">
        <v>245.0</v>
      </c>
      <c r="G60" s="2" t="s">
        <v>62</v>
      </c>
      <c r="H60" s="2" t="s">
        <v>184</v>
      </c>
      <c r="I60" s="2"/>
      <c r="J60" s="5">
        <f t="shared" si="3"/>
        <v>3.932066337</v>
      </c>
      <c r="K60" s="6">
        <v>3.1</v>
      </c>
      <c r="L60" s="6">
        <v>3.2</v>
      </c>
      <c r="M60" s="6">
        <v>3.8</v>
      </c>
      <c r="N60" s="6">
        <v>4.9</v>
      </c>
      <c r="O60" s="6">
        <v>3.5</v>
      </c>
      <c r="P60" s="6">
        <v>4.1</v>
      </c>
      <c r="Q60" s="6">
        <v>4.6</v>
      </c>
      <c r="R60" s="6">
        <v>6.5</v>
      </c>
      <c r="S60" s="6">
        <v>3.8</v>
      </c>
      <c r="T60" s="6">
        <v>2.3</v>
      </c>
      <c r="U60" s="6">
        <v>7.8</v>
      </c>
      <c r="V60" s="6">
        <v>6.5</v>
      </c>
      <c r="W60" s="7"/>
      <c r="X60" s="2">
        <v>39.0</v>
      </c>
      <c r="Y60" s="2">
        <v>0.0</v>
      </c>
      <c r="Z60" s="2">
        <f t="shared" si="4"/>
        <v>3.8</v>
      </c>
      <c r="AA60" s="8">
        <f t="shared" si="5"/>
        <v>5.008333333</v>
      </c>
      <c r="AB60" s="7">
        <f t="shared" si="6"/>
        <v>0</v>
      </c>
      <c r="AC60" s="8">
        <f t="shared" si="7"/>
        <v>4.9</v>
      </c>
      <c r="AD60" s="8">
        <f t="shared" si="8"/>
        <v>4.6</v>
      </c>
      <c r="AE60" s="8">
        <f t="shared" si="9"/>
        <v>3.5</v>
      </c>
      <c r="AF60" s="6">
        <f t="shared" si="10"/>
        <v>3.8</v>
      </c>
      <c r="AG60" s="8">
        <f t="shared" si="11"/>
        <v>4.1</v>
      </c>
      <c r="AH60" s="2">
        <v>0.0</v>
      </c>
      <c r="AI60" s="6">
        <f t="shared" ref="AI60:AJ60" si="70">AF60 - 0.5*$AH60</f>
        <v>3.8</v>
      </c>
      <c r="AJ60" s="6">
        <f t="shared" si="70"/>
        <v>4.1</v>
      </c>
      <c r="AK60" s="2">
        <v>2.0</v>
      </c>
      <c r="AL60" s="2">
        <f t="shared" si="13"/>
        <v>0</v>
      </c>
    </row>
    <row r="61">
      <c r="A61" s="3" t="s">
        <v>185</v>
      </c>
      <c r="B61" s="4">
        <f t="shared" si="2"/>
        <v>96.3</v>
      </c>
      <c r="C61" s="2" t="s">
        <v>39</v>
      </c>
      <c r="D61" s="2" t="s">
        <v>53</v>
      </c>
      <c r="E61" s="2" t="s">
        <v>47</v>
      </c>
      <c r="F61" s="2">
        <v>222.0</v>
      </c>
      <c r="G61" s="2" t="s">
        <v>59</v>
      </c>
      <c r="H61" s="2" t="s">
        <v>186</v>
      </c>
      <c r="I61" s="2">
        <v>6.0</v>
      </c>
      <c r="J61" s="5">
        <f t="shared" si="3"/>
        <v>7.035352287</v>
      </c>
      <c r="K61" s="6">
        <v>8.2</v>
      </c>
      <c r="L61" s="6">
        <v>6.4</v>
      </c>
      <c r="M61" s="6">
        <v>7.9</v>
      </c>
      <c r="N61" s="6">
        <v>7.3</v>
      </c>
      <c r="O61" s="6">
        <v>7.5</v>
      </c>
      <c r="P61" s="6">
        <v>7.7</v>
      </c>
      <c r="Q61" s="6">
        <v>7.0</v>
      </c>
      <c r="R61" s="6">
        <v>5.9</v>
      </c>
      <c r="S61" s="6">
        <v>8.0</v>
      </c>
      <c r="T61" s="6">
        <v>5.8</v>
      </c>
      <c r="U61" s="6">
        <v>6.0</v>
      </c>
      <c r="V61" s="6">
        <v>5.6</v>
      </c>
      <c r="W61" s="7"/>
      <c r="X61" s="2">
        <v>35.0</v>
      </c>
      <c r="Y61" s="2">
        <v>3.0</v>
      </c>
      <c r="Z61" s="2">
        <f t="shared" si="4"/>
        <v>9.085</v>
      </c>
      <c r="AA61" s="8">
        <f t="shared" si="5"/>
        <v>6</v>
      </c>
      <c r="AB61" s="7">
        <f t="shared" si="6"/>
        <v>0</v>
      </c>
      <c r="AC61" s="8">
        <f t="shared" si="7"/>
        <v>7.3</v>
      </c>
      <c r="AD61" s="8">
        <f t="shared" si="8"/>
        <v>7</v>
      </c>
      <c r="AE61" s="8">
        <f t="shared" si="9"/>
        <v>7.5</v>
      </c>
      <c r="AF61" s="6">
        <f t="shared" si="10"/>
        <v>7.9</v>
      </c>
      <c r="AG61" s="8">
        <f t="shared" si="11"/>
        <v>7.7</v>
      </c>
      <c r="AH61" s="2">
        <v>0.0</v>
      </c>
      <c r="AI61" s="6">
        <f t="shared" ref="AI61:AJ61" si="71">AF61 - 0.5*$AH61</f>
        <v>7.9</v>
      </c>
      <c r="AJ61" s="6">
        <f t="shared" si="71"/>
        <v>7.7</v>
      </c>
      <c r="AK61" s="2">
        <v>1.0</v>
      </c>
      <c r="AL61" s="2">
        <f t="shared" si="13"/>
        <v>0</v>
      </c>
    </row>
    <row r="62">
      <c r="A62" s="3" t="s">
        <v>187</v>
      </c>
      <c r="B62" s="4">
        <f t="shared" si="2"/>
        <v>84.6</v>
      </c>
      <c r="C62" s="2" t="s">
        <v>39</v>
      </c>
      <c r="D62" s="2" t="s">
        <v>40</v>
      </c>
      <c r="E62" s="2" t="s">
        <v>47</v>
      </c>
      <c r="F62" s="2">
        <v>264.0</v>
      </c>
      <c r="G62" s="2" t="s">
        <v>188</v>
      </c>
      <c r="H62" s="2" t="s">
        <v>189</v>
      </c>
      <c r="I62" s="2">
        <v>49.0</v>
      </c>
      <c r="J62" s="5">
        <f t="shared" si="3"/>
        <v>5.768716522</v>
      </c>
      <c r="K62" s="6">
        <v>6.0</v>
      </c>
      <c r="L62" s="6">
        <v>5.2</v>
      </c>
      <c r="M62" s="6">
        <v>6.2</v>
      </c>
      <c r="N62" s="6">
        <v>5.2</v>
      </c>
      <c r="O62" s="6">
        <v>6.4</v>
      </c>
      <c r="P62" s="6">
        <v>6.3</v>
      </c>
      <c r="Q62" s="6">
        <v>6.5</v>
      </c>
      <c r="R62" s="6">
        <v>5.6</v>
      </c>
      <c r="S62" s="6">
        <v>6.2</v>
      </c>
      <c r="T62" s="6">
        <v>4.7</v>
      </c>
      <c r="U62" s="6">
        <v>7.1</v>
      </c>
      <c r="V62" s="6">
        <v>5.5</v>
      </c>
      <c r="W62" s="7"/>
      <c r="X62" s="2">
        <v>47.0</v>
      </c>
      <c r="Y62" s="2">
        <v>1.0</v>
      </c>
      <c r="Z62" s="2">
        <f t="shared" si="4"/>
        <v>6.51</v>
      </c>
      <c r="AA62" s="8">
        <f t="shared" si="5"/>
        <v>6.408333333</v>
      </c>
      <c r="AB62" s="7">
        <f t="shared" si="6"/>
        <v>0</v>
      </c>
      <c r="AC62" s="8">
        <f t="shared" si="7"/>
        <v>5.2</v>
      </c>
      <c r="AD62" s="8">
        <f t="shared" si="8"/>
        <v>6.5</v>
      </c>
      <c r="AE62" s="8">
        <f t="shared" si="9"/>
        <v>6.4</v>
      </c>
      <c r="AF62" s="6">
        <f t="shared" si="10"/>
        <v>6.2</v>
      </c>
      <c r="AG62" s="8">
        <f t="shared" si="11"/>
        <v>6.3</v>
      </c>
      <c r="AH62" s="2">
        <v>0.0</v>
      </c>
      <c r="AI62" s="6">
        <f t="shared" ref="AI62:AJ62" si="72">AF62 - 0.5*$AH62</f>
        <v>6.2</v>
      </c>
      <c r="AJ62" s="6">
        <f t="shared" si="72"/>
        <v>6.3</v>
      </c>
      <c r="AK62" s="2">
        <v>1.0</v>
      </c>
      <c r="AL62" s="2">
        <f t="shared" si="13"/>
        <v>0</v>
      </c>
    </row>
    <row r="63">
      <c r="A63" s="3" t="s">
        <v>190</v>
      </c>
      <c r="B63" s="4">
        <f t="shared" si="2"/>
        <v>78.9</v>
      </c>
      <c r="C63" s="2" t="s">
        <v>39</v>
      </c>
      <c r="D63" s="2" t="s">
        <v>40</v>
      </c>
      <c r="E63" s="2" t="s">
        <v>47</v>
      </c>
      <c r="F63" s="2">
        <v>212.0</v>
      </c>
      <c r="G63" s="2" t="s">
        <v>59</v>
      </c>
      <c r="H63" s="2" t="s">
        <v>140</v>
      </c>
      <c r="I63" s="2"/>
      <c r="J63" s="5">
        <f t="shared" si="3"/>
        <v>5.393448702</v>
      </c>
      <c r="K63" s="6">
        <v>5.8</v>
      </c>
      <c r="L63" s="6">
        <v>5.0</v>
      </c>
      <c r="M63" s="6">
        <v>5.1</v>
      </c>
      <c r="N63" s="6">
        <v>4.5</v>
      </c>
      <c r="O63" s="6">
        <v>6.9</v>
      </c>
      <c r="P63" s="6">
        <v>5.7</v>
      </c>
      <c r="Q63" s="6">
        <v>6.6</v>
      </c>
      <c r="R63" s="6">
        <v>5.6</v>
      </c>
      <c r="S63" s="6">
        <v>6.4</v>
      </c>
      <c r="T63" s="6">
        <v>4.8</v>
      </c>
      <c r="U63" s="6">
        <v>7.2</v>
      </c>
      <c r="V63" s="6">
        <v>5.4</v>
      </c>
      <c r="W63" s="7"/>
      <c r="X63" s="2">
        <v>42.0</v>
      </c>
      <c r="Y63" s="2">
        <v>0.0</v>
      </c>
      <c r="Z63" s="2">
        <f t="shared" si="4"/>
        <v>4.6</v>
      </c>
      <c r="AA63" s="8">
        <f t="shared" si="5"/>
        <v>6.25</v>
      </c>
      <c r="AB63" s="7">
        <f t="shared" si="6"/>
        <v>0</v>
      </c>
      <c r="AC63" s="8">
        <f t="shared" si="7"/>
        <v>4.5</v>
      </c>
      <c r="AD63" s="8">
        <f t="shared" si="8"/>
        <v>6.6</v>
      </c>
      <c r="AE63" s="8">
        <f t="shared" si="9"/>
        <v>6.9</v>
      </c>
      <c r="AF63" s="6">
        <f t="shared" si="10"/>
        <v>5.1</v>
      </c>
      <c r="AG63" s="8">
        <f t="shared" si="11"/>
        <v>5.7</v>
      </c>
      <c r="AH63" s="2">
        <v>1.0</v>
      </c>
      <c r="AI63" s="6">
        <f t="shared" ref="AI63:AJ63" si="73">AF63 - 0.5*$AH63</f>
        <v>4.6</v>
      </c>
      <c r="AJ63" s="6">
        <f t="shared" si="73"/>
        <v>5.2</v>
      </c>
      <c r="AK63" s="2">
        <v>1.0</v>
      </c>
      <c r="AL63" s="2">
        <f t="shared" si="13"/>
        <v>0</v>
      </c>
    </row>
    <row r="64">
      <c r="A64" s="3" t="s">
        <v>191</v>
      </c>
      <c r="B64" s="4">
        <f t="shared" si="2"/>
        <v>69.9</v>
      </c>
      <c r="C64" s="2" t="s">
        <v>45</v>
      </c>
      <c r="D64" s="2" t="s">
        <v>46</v>
      </c>
      <c r="E64" s="2" t="s">
        <v>47</v>
      </c>
      <c r="F64" s="2">
        <v>242.0</v>
      </c>
      <c r="G64" s="2" t="s">
        <v>48</v>
      </c>
      <c r="H64" s="2" t="s">
        <v>142</v>
      </c>
      <c r="I64" s="2"/>
      <c r="J64" s="5">
        <f t="shared" si="3"/>
        <v>3.284177998</v>
      </c>
      <c r="K64" s="6">
        <v>2.5</v>
      </c>
      <c r="L64" s="6">
        <v>2.7</v>
      </c>
      <c r="M64" s="6">
        <v>3.6</v>
      </c>
      <c r="N64" s="6">
        <v>2.4</v>
      </c>
      <c r="O64" s="6">
        <v>4.9</v>
      </c>
      <c r="P64" s="6">
        <v>2.9</v>
      </c>
      <c r="Q64" s="6">
        <v>4.6</v>
      </c>
      <c r="R64" s="6">
        <v>5.5</v>
      </c>
      <c r="S64" s="6">
        <v>3.5</v>
      </c>
      <c r="T64" s="6">
        <v>2.1</v>
      </c>
      <c r="U64" s="6">
        <v>7.5</v>
      </c>
      <c r="V64" s="6">
        <v>5.8</v>
      </c>
      <c r="W64" s="7"/>
      <c r="X64" s="2">
        <v>66.0</v>
      </c>
      <c r="Y64" s="2">
        <v>0.0</v>
      </c>
      <c r="Z64" s="2">
        <f t="shared" si="4"/>
        <v>3.1</v>
      </c>
      <c r="AA64" s="8">
        <f t="shared" si="5"/>
        <v>4.5</v>
      </c>
      <c r="AB64" s="7">
        <f t="shared" si="6"/>
        <v>0</v>
      </c>
      <c r="AC64" s="8">
        <f t="shared" si="7"/>
        <v>2.4</v>
      </c>
      <c r="AD64" s="8">
        <f t="shared" si="8"/>
        <v>4.6</v>
      </c>
      <c r="AE64" s="8">
        <f t="shared" si="9"/>
        <v>4.9</v>
      </c>
      <c r="AF64" s="6">
        <f t="shared" si="10"/>
        <v>3.6</v>
      </c>
      <c r="AG64" s="8">
        <f t="shared" si="11"/>
        <v>2.9</v>
      </c>
      <c r="AH64" s="2">
        <v>1.0</v>
      </c>
      <c r="AI64" s="6">
        <f t="shared" ref="AI64:AJ64" si="74">AF64 - 0.5*$AH64</f>
        <v>3.1</v>
      </c>
      <c r="AJ64" s="6">
        <f t="shared" si="74"/>
        <v>2.4</v>
      </c>
      <c r="AK64" s="2">
        <v>2.0</v>
      </c>
      <c r="AL64" s="2">
        <f t="shared" si="13"/>
        <v>0</v>
      </c>
    </row>
    <row r="65">
      <c r="A65" s="3" t="s">
        <v>192</v>
      </c>
      <c r="B65" s="4">
        <f t="shared" si="2"/>
        <v>77.7</v>
      </c>
      <c r="C65" s="2" t="s">
        <v>193</v>
      </c>
      <c r="D65" s="2" t="s">
        <v>46</v>
      </c>
      <c r="E65" s="2" t="s">
        <v>47</v>
      </c>
      <c r="F65" s="2">
        <v>237.0</v>
      </c>
      <c r="G65" s="2" t="s">
        <v>194</v>
      </c>
      <c r="H65" s="2" t="s">
        <v>195</v>
      </c>
      <c r="I65" s="2"/>
      <c r="J65" s="5">
        <f t="shared" si="3"/>
        <v>5.228862794</v>
      </c>
      <c r="K65" s="6">
        <v>6.0</v>
      </c>
      <c r="L65" s="6">
        <v>4.0</v>
      </c>
      <c r="M65" s="6">
        <v>5.2</v>
      </c>
      <c r="N65" s="6">
        <v>3.5</v>
      </c>
      <c r="O65" s="6">
        <v>7.9</v>
      </c>
      <c r="P65" s="6">
        <v>4.7</v>
      </c>
      <c r="Q65" s="6">
        <v>6.8</v>
      </c>
      <c r="R65" s="6">
        <v>4.3</v>
      </c>
      <c r="S65" s="6">
        <v>7.7</v>
      </c>
      <c r="T65" s="6">
        <v>6.2</v>
      </c>
      <c r="U65" s="6">
        <v>8.0</v>
      </c>
      <c r="V65" s="6">
        <v>4.1</v>
      </c>
      <c r="W65" s="7"/>
      <c r="X65" s="2">
        <v>35.0</v>
      </c>
      <c r="Y65" s="2">
        <v>0.0</v>
      </c>
      <c r="Z65" s="2">
        <f t="shared" si="4"/>
        <v>5.2</v>
      </c>
      <c r="AA65" s="8">
        <f t="shared" si="5"/>
        <v>6.2</v>
      </c>
      <c r="AB65" s="7">
        <f t="shared" si="6"/>
        <v>0</v>
      </c>
      <c r="AC65" s="8">
        <f t="shared" si="7"/>
        <v>3.5</v>
      </c>
      <c r="AD65" s="8">
        <f t="shared" si="8"/>
        <v>6.8</v>
      </c>
      <c r="AE65" s="7">
        <f t="shared" si="9"/>
        <v>7</v>
      </c>
      <c r="AF65" s="6">
        <f t="shared" si="10"/>
        <v>5.2</v>
      </c>
      <c r="AG65" s="8">
        <f t="shared" si="11"/>
        <v>4.7</v>
      </c>
      <c r="AH65" s="2">
        <v>0.0</v>
      </c>
      <c r="AI65" s="6">
        <f t="shared" ref="AI65:AJ65" si="75">AF65 - 0.5*$AH65</f>
        <v>5.2</v>
      </c>
      <c r="AJ65" s="6">
        <f t="shared" si="75"/>
        <v>4.7</v>
      </c>
      <c r="AK65" s="2">
        <v>1.0</v>
      </c>
      <c r="AL65" s="2">
        <f t="shared" si="13"/>
        <v>0</v>
      </c>
    </row>
    <row r="66">
      <c r="A66" s="3" t="s">
        <v>196</v>
      </c>
      <c r="B66" s="4">
        <f t="shared" si="2"/>
        <v>73.2</v>
      </c>
      <c r="C66" s="2" t="s">
        <v>197</v>
      </c>
      <c r="D66" s="2" t="s">
        <v>46</v>
      </c>
      <c r="E66" s="2" t="s">
        <v>47</v>
      </c>
      <c r="F66" s="2">
        <v>367.0</v>
      </c>
      <c r="G66" s="2" t="s">
        <v>59</v>
      </c>
      <c r="H66" s="2" t="s">
        <v>198</v>
      </c>
      <c r="I66" s="7"/>
      <c r="J66" s="5">
        <f t="shared" si="3"/>
        <v>4.412855377</v>
      </c>
      <c r="K66" s="6">
        <v>4.6</v>
      </c>
      <c r="L66" s="6">
        <v>4.4</v>
      </c>
      <c r="M66" s="6">
        <v>4.0</v>
      </c>
      <c r="N66" s="6">
        <v>4.2</v>
      </c>
      <c r="O66" s="6">
        <v>3.5</v>
      </c>
      <c r="P66" s="6">
        <v>5.5</v>
      </c>
      <c r="Q66" s="6">
        <v>3.8</v>
      </c>
      <c r="R66" s="6">
        <v>6.4</v>
      </c>
      <c r="S66" s="6">
        <v>5.0</v>
      </c>
      <c r="T66" s="6">
        <v>2.8</v>
      </c>
      <c r="U66" s="6">
        <v>7.2</v>
      </c>
      <c r="V66" s="6">
        <v>6.8</v>
      </c>
      <c r="W66" s="7"/>
      <c r="X66" s="2">
        <v>41.0</v>
      </c>
      <c r="Y66" s="2">
        <v>0.0</v>
      </c>
      <c r="Z66" s="2">
        <f t="shared" si="4"/>
        <v>3.5</v>
      </c>
      <c r="AA66" s="8">
        <f t="shared" si="5"/>
        <v>5.35</v>
      </c>
      <c r="AB66" s="7">
        <f t="shared" si="6"/>
        <v>0</v>
      </c>
      <c r="AC66" s="8">
        <f t="shared" si="7"/>
        <v>4.2</v>
      </c>
      <c r="AD66" s="8">
        <f t="shared" si="8"/>
        <v>3.8</v>
      </c>
      <c r="AE66" s="8">
        <f t="shared" si="9"/>
        <v>3.5</v>
      </c>
      <c r="AF66" s="6">
        <f t="shared" si="10"/>
        <v>4</v>
      </c>
      <c r="AG66" s="8">
        <f t="shared" si="11"/>
        <v>5.5</v>
      </c>
      <c r="AH66" s="2">
        <v>1.0</v>
      </c>
      <c r="AI66" s="6">
        <f t="shared" ref="AI66:AJ66" si="76">AF66 - 0.5*$AH66</f>
        <v>3.5</v>
      </c>
      <c r="AJ66" s="6">
        <f t="shared" si="76"/>
        <v>5</v>
      </c>
      <c r="AK66" s="2">
        <v>1.0</v>
      </c>
      <c r="AL66" s="2">
        <f t="shared" si="13"/>
        <v>0</v>
      </c>
    </row>
    <row r="67">
      <c r="A67" s="3" t="s">
        <v>199</v>
      </c>
      <c r="B67" s="4">
        <f t="shared" si="2"/>
        <v>85.8</v>
      </c>
      <c r="C67" s="2" t="s">
        <v>45</v>
      </c>
      <c r="D67" s="2" t="s">
        <v>46</v>
      </c>
      <c r="E67" s="2" t="s">
        <v>47</v>
      </c>
      <c r="F67" s="2">
        <v>230.0</v>
      </c>
      <c r="G67" s="2" t="s">
        <v>59</v>
      </c>
      <c r="H67" s="6" t="s">
        <v>200</v>
      </c>
      <c r="I67" s="7"/>
      <c r="J67" s="5">
        <f t="shared" si="3"/>
        <v>5.814668315</v>
      </c>
      <c r="K67" s="6">
        <v>6.2</v>
      </c>
      <c r="L67" s="6">
        <v>5.1</v>
      </c>
      <c r="M67" s="6">
        <v>6.3</v>
      </c>
      <c r="N67" s="6">
        <v>5.2</v>
      </c>
      <c r="O67" s="6">
        <v>7.5</v>
      </c>
      <c r="P67" s="6">
        <v>6.0</v>
      </c>
      <c r="Q67" s="6">
        <v>6.9</v>
      </c>
      <c r="R67" s="6">
        <v>5.5</v>
      </c>
      <c r="S67" s="6">
        <v>6.4</v>
      </c>
      <c r="T67" s="6">
        <v>5.0</v>
      </c>
      <c r="U67" s="6">
        <v>7.9</v>
      </c>
      <c r="V67" s="6">
        <v>5.0</v>
      </c>
      <c r="W67" s="7"/>
      <c r="X67" s="2">
        <v>42.0</v>
      </c>
      <c r="Y67" s="2">
        <v>0.0</v>
      </c>
      <c r="Z67" s="2">
        <f t="shared" si="4"/>
        <v>6.3</v>
      </c>
      <c r="AA67" s="8">
        <f t="shared" si="5"/>
        <v>6.583333333</v>
      </c>
      <c r="AB67" s="7">
        <f t="shared" si="6"/>
        <v>0</v>
      </c>
      <c r="AC67" s="8">
        <f t="shared" si="7"/>
        <v>5.2</v>
      </c>
      <c r="AD67" s="8">
        <f t="shared" si="8"/>
        <v>6.9</v>
      </c>
      <c r="AE67" s="7">
        <f t="shared" si="9"/>
        <v>7</v>
      </c>
      <c r="AF67" s="6">
        <f t="shared" si="10"/>
        <v>6.3</v>
      </c>
      <c r="AG67" s="8">
        <f t="shared" si="11"/>
        <v>6</v>
      </c>
      <c r="AH67" s="2">
        <v>0.0</v>
      </c>
      <c r="AI67" s="6">
        <f t="shared" ref="AI67:AJ67" si="77">AF67 - 0.5*$AH67</f>
        <v>6.3</v>
      </c>
      <c r="AJ67" s="6">
        <f t="shared" si="77"/>
        <v>6</v>
      </c>
      <c r="AK67" s="2">
        <v>1.0</v>
      </c>
      <c r="AL67" s="2">
        <f t="shared" si="13"/>
        <v>0</v>
      </c>
    </row>
    <row r="68">
      <c r="A68" s="3" t="s">
        <v>201</v>
      </c>
      <c r="B68" s="4">
        <f t="shared" si="2"/>
        <v>88.8</v>
      </c>
      <c r="C68" s="2" t="s">
        <v>69</v>
      </c>
      <c r="D68" s="2" t="s">
        <v>53</v>
      </c>
      <c r="E68" s="2" t="s">
        <v>47</v>
      </c>
      <c r="F68" s="2">
        <v>234.0</v>
      </c>
      <c r="G68" s="2" t="s">
        <v>202</v>
      </c>
      <c r="H68" s="2" t="s">
        <v>203</v>
      </c>
      <c r="I68" s="2"/>
      <c r="J68" s="5">
        <f t="shared" si="3"/>
        <v>5.987391842</v>
      </c>
      <c r="K68" s="6">
        <v>6.7</v>
      </c>
      <c r="L68" s="6">
        <v>5.4</v>
      </c>
      <c r="M68" s="6">
        <v>7.8</v>
      </c>
      <c r="N68" s="6">
        <v>4.8</v>
      </c>
      <c r="O68" s="6">
        <v>7.2</v>
      </c>
      <c r="P68" s="6">
        <v>5.8</v>
      </c>
      <c r="Q68" s="6">
        <v>6.6</v>
      </c>
      <c r="R68" s="6">
        <v>5.7</v>
      </c>
      <c r="S68" s="6">
        <v>6.8</v>
      </c>
      <c r="T68" s="6">
        <v>4.7</v>
      </c>
      <c r="U68" s="6">
        <v>7.5</v>
      </c>
      <c r="V68" s="6">
        <v>5.4</v>
      </c>
      <c r="W68" s="7"/>
      <c r="X68" s="2">
        <v>31.0</v>
      </c>
      <c r="Y68" s="2">
        <v>2.0</v>
      </c>
      <c r="Z68" s="2">
        <f t="shared" si="4"/>
        <v>8.58</v>
      </c>
      <c r="AA68" s="8">
        <f t="shared" si="5"/>
        <v>6.7</v>
      </c>
      <c r="AB68" s="7">
        <f t="shared" si="6"/>
        <v>0</v>
      </c>
      <c r="AC68" s="8">
        <f t="shared" si="7"/>
        <v>4.8</v>
      </c>
      <c r="AD68" s="8">
        <f t="shared" si="8"/>
        <v>6.6</v>
      </c>
      <c r="AE68" s="8">
        <f t="shared" si="9"/>
        <v>7.2</v>
      </c>
      <c r="AF68" s="6">
        <f t="shared" si="10"/>
        <v>7.8</v>
      </c>
      <c r="AG68" s="8">
        <f t="shared" si="11"/>
        <v>5.8</v>
      </c>
      <c r="AH68" s="2">
        <v>0.0</v>
      </c>
      <c r="AI68" s="6">
        <f t="shared" ref="AI68:AJ68" si="78">AF68 - 0.5*$AH68</f>
        <v>7.8</v>
      </c>
      <c r="AJ68" s="6">
        <f t="shared" si="78"/>
        <v>5.8</v>
      </c>
      <c r="AK68" s="2">
        <v>2.0</v>
      </c>
      <c r="AL68" s="2">
        <f t="shared" si="13"/>
        <v>0</v>
      </c>
    </row>
    <row r="69">
      <c r="A69" s="3" t="s">
        <v>204</v>
      </c>
      <c r="B69" s="4">
        <f t="shared" si="2"/>
        <v>96</v>
      </c>
      <c r="C69" s="2" t="s">
        <v>45</v>
      </c>
      <c r="D69" s="2" t="s">
        <v>40</v>
      </c>
      <c r="E69" s="2" t="s">
        <v>47</v>
      </c>
      <c r="F69" s="2">
        <v>219.0</v>
      </c>
      <c r="G69" s="2" t="s">
        <v>205</v>
      </c>
      <c r="H69" s="2" t="s">
        <v>206</v>
      </c>
      <c r="I69" s="2">
        <v>10.0</v>
      </c>
      <c r="J69" s="5">
        <f t="shared" si="3"/>
        <v>7.01157808</v>
      </c>
      <c r="K69" s="6">
        <v>7.6</v>
      </c>
      <c r="L69" s="6">
        <v>6.1</v>
      </c>
      <c r="M69" s="6">
        <v>8.1</v>
      </c>
      <c r="N69" s="6">
        <v>5.4</v>
      </c>
      <c r="O69" s="6">
        <v>8.6</v>
      </c>
      <c r="P69" s="6">
        <v>7.2</v>
      </c>
      <c r="Q69" s="6">
        <v>7.5</v>
      </c>
      <c r="R69" s="6">
        <v>6.0</v>
      </c>
      <c r="S69" s="6">
        <v>7.3</v>
      </c>
      <c r="T69" s="6">
        <v>5.7</v>
      </c>
      <c r="U69" s="6">
        <v>8.9</v>
      </c>
      <c r="V69" s="6">
        <v>5.4</v>
      </c>
      <c r="W69" s="7"/>
      <c r="X69" s="2">
        <v>44.0</v>
      </c>
      <c r="Y69" s="2">
        <v>1.0</v>
      </c>
      <c r="Z69" s="2">
        <f t="shared" si="4"/>
        <v>8.505</v>
      </c>
      <c r="AA69" s="8">
        <f t="shared" si="5"/>
        <v>7.483333333</v>
      </c>
      <c r="AB69" s="7">
        <f t="shared" si="6"/>
        <v>0</v>
      </c>
      <c r="AC69" s="8">
        <f t="shared" si="7"/>
        <v>5.4</v>
      </c>
      <c r="AD69" s="8">
        <f t="shared" si="8"/>
        <v>7.5</v>
      </c>
      <c r="AE69" s="8">
        <f t="shared" si="9"/>
        <v>8.6</v>
      </c>
      <c r="AF69" s="6">
        <f t="shared" si="10"/>
        <v>8.1</v>
      </c>
      <c r="AG69" s="8">
        <f t="shared" si="11"/>
        <v>7.2</v>
      </c>
      <c r="AH69" s="2">
        <v>0.0</v>
      </c>
      <c r="AI69" s="6">
        <f t="shared" ref="AI69:AJ69" si="79">AF69 - 0.5*$AH69</f>
        <v>8.1</v>
      </c>
      <c r="AJ69" s="6">
        <f t="shared" si="79"/>
        <v>7.2</v>
      </c>
      <c r="AK69" s="2">
        <v>0.0</v>
      </c>
      <c r="AL69" s="2">
        <f t="shared" si="13"/>
        <v>0</v>
      </c>
    </row>
    <row r="70">
      <c r="A70" s="3" t="s">
        <v>207</v>
      </c>
      <c r="B70" s="4">
        <f t="shared" si="2"/>
        <v>64.5</v>
      </c>
      <c r="C70" s="2" t="s">
        <v>39</v>
      </c>
      <c r="D70" s="2" t="s">
        <v>46</v>
      </c>
      <c r="E70" s="2" t="s">
        <v>47</v>
      </c>
      <c r="F70" s="2">
        <v>213.0</v>
      </c>
      <c r="G70" s="2" t="s">
        <v>208</v>
      </c>
      <c r="H70" s="2" t="s">
        <v>209</v>
      </c>
      <c r="I70" s="2"/>
      <c r="J70" s="5">
        <f t="shared" si="3"/>
        <v>1.872538113</v>
      </c>
      <c r="K70" s="6">
        <v>1.5</v>
      </c>
      <c r="L70" s="6">
        <v>1.6</v>
      </c>
      <c r="M70" s="6">
        <v>2.0</v>
      </c>
      <c r="N70" s="6">
        <v>1.9</v>
      </c>
      <c r="O70" s="6">
        <v>2.1</v>
      </c>
      <c r="P70" s="6">
        <v>1.5</v>
      </c>
      <c r="Q70" s="6">
        <v>2.4</v>
      </c>
      <c r="R70" s="6">
        <v>3.3</v>
      </c>
      <c r="S70" s="6">
        <v>2.0</v>
      </c>
      <c r="T70" s="6">
        <v>1.4</v>
      </c>
      <c r="U70" s="6">
        <v>6.0</v>
      </c>
      <c r="V70" s="6">
        <v>4.5</v>
      </c>
      <c r="W70" s="7"/>
      <c r="X70" s="4">
        <v>33.0</v>
      </c>
      <c r="Y70" s="2">
        <v>0.0</v>
      </c>
      <c r="Z70" s="2">
        <f t="shared" si="4"/>
        <v>2</v>
      </c>
      <c r="AA70" s="8">
        <f t="shared" si="5"/>
        <v>3.016666667</v>
      </c>
      <c r="AB70" s="7">
        <f t="shared" si="6"/>
        <v>0</v>
      </c>
      <c r="AC70" s="8">
        <f t="shared" si="7"/>
        <v>1.9</v>
      </c>
      <c r="AD70" s="8">
        <f t="shared" si="8"/>
        <v>2.4</v>
      </c>
      <c r="AE70" s="8">
        <f t="shared" si="9"/>
        <v>2.1</v>
      </c>
      <c r="AF70" s="6">
        <f t="shared" si="10"/>
        <v>2</v>
      </c>
      <c r="AG70" s="8">
        <f t="shared" si="11"/>
        <v>1.5</v>
      </c>
      <c r="AH70" s="2">
        <v>0.0</v>
      </c>
      <c r="AI70" s="6">
        <f t="shared" ref="AI70:AJ70" si="80">AF70 - 0.5*$AH70</f>
        <v>2</v>
      </c>
      <c r="AJ70" s="6">
        <f t="shared" si="80"/>
        <v>1.5</v>
      </c>
      <c r="AK70" s="2">
        <v>2.0</v>
      </c>
      <c r="AL70" s="2">
        <f t="shared" si="13"/>
        <v>0</v>
      </c>
    </row>
    <row r="71">
      <c r="A71" s="3" t="s">
        <v>210</v>
      </c>
      <c r="B71" s="4">
        <f t="shared" si="2"/>
        <v>90.9</v>
      </c>
      <c r="C71" s="2" t="s">
        <v>103</v>
      </c>
      <c r="D71" s="2" t="s">
        <v>46</v>
      </c>
      <c r="E71" s="2" t="s">
        <v>47</v>
      </c>
      <c r="F71" s="2">
        <v>200.0</v>
      </c>
      <c r="G71" s="2" t="s">
        <v>59</v>
      </c>
      <c r="H71" s="2" t="s">
        <v>89</v>
      </c>
      <c r="I71" s="7"/>
      <c r="J71" s="5">
        <f t="shared" si="3"/>
        <v>6.203522868</v>
      </c>
      <c r="K71" s="6">
        <v>7.5</v>
      </c>
      <c r="L71" s="6">
        <v>6.2</v>
      </c>
      <c r="M71" s="6">
        <v>7.9</v>
      </c>
      <c r="N71" s="6">
        <v>5.4</v>
      </c>
      <c r="O71" s="6">
        <v>7.2</v>
      </c>
      <c r="P71" s="6">
        <v>6.6</v>
      </c>
      <c r="Q71" s="6">
        <v>6.9</v>
      </c>
      <c r="R71" s="6">
        <v>6.4</v>
      </c>
      <c r="S71" s="6">
        <v>6.7</v>
      </c>
      <c r="T71" s="6">
        <v>5.2</v>
      </c>
      <c r="U71" s="6">
        <v>7.0</v>
      </c>
      <c r="V71" s="6">
        <v>5.8</v>
      </c>
      <c r="W71" s="7"/>
      <c r="X71" s="2">
        <v>36.0</v>
      </c>
      <c r="Y71" s="2">
        <v>0.0</v>
      </c>
      <c r="Z71" s="2">
        <f t="shared" si="4"/>
        <v>6.4</v>
      </c>
      <c r="AA71" s="8">
        <f t="shared" si="5"/>
        <v>7</v>
      </c>
      <c r="AB71" s="7">
        <f t="shared" si="6"/>
        <v>0</v>
      </c>
      <c r="AC71" s="8">
        <f t="shared" si="7"/>
        <v>5.4</v>
      </c>
      <c r="AD71" s="8">
        <f t="shared" si="8"/>
        <v>6.9</v>
      </c>
      <c r="AE71" s="7">
        <f t="shared" si="9"/>
        <v>7</v>
      </c>
      <c r="AF71" s="6">
        <f t="shared" si="10"/>
        <v>6.9</v>
      </c>
      <c r="AG71" s="8">
        <f t="shared" si="11"/>
        <v>6.1</v>
      </c>
      <c r="AH71" s="2">
        <v>1.0</v>
      </c>
      <c r="AI71" s="6">
        <f t="shared" ref="AI71:AJ71" si="81">AF71 - 0.5*$AH71</f>
        <v>6.4</v>
      </c>
      <c r="AJ71" s="6">
        <f t="shared" si="81"/>
        <v>5.6</v>
      </c>
      <c r="AK71" s="2">
        <v>1.0</v>
      </c>
      <c r="AL71" s="2">
        <f t="shared" si="13"/>
        <v>0</v>
      </c>
    </row>
    <row r="72">
      <c r="A72" s="3" t="s">
        <v>211</v>
      </c>
      <c r="B72" s="4">
        <f t="shared" si="2"/>
        <v>96.6</v>
      </c>
      <c r="C72" s="2" t="s">
        <v>197</v>
      </c>
      <c r="D72" s="2" t="s">
        <v>53</v>
      </c>
      <c r="E72" s="2" t="s">
        <v>47</v>
      </c>
      <c r="F72" s="2">
        <v>352.0</v>
      </c>
      <c r="G72" s="2" t="s">
        <v>59</v>
      </c>
      <c r="H72" s="2" t="s">
        <v>89</v>
      </c>
      <c r="I72" s="7"/>
      <c r="J72" s="5">
        <f t="shared" si="3"/>
        <v>7.114112073</v>
      </c>
      <c r="K72" s="6">
        <v>8.6</v>
      </c>
      <c r="L72" s="6">
        <v>6.4</v>
      </c>
      <c r="M72" s="6">
        <v>9.2</v>
      </c>
      <c r="N72" s="6">
        <v>5.3</v>
      </c>
      <c r="O72" s="6">
        <v>7.6</v>
      </c>
      <c r="P72" s="6">
        <v>6.6</v>
      </c>
      <c r="Q72" s="6">
        <v>7.0</v>
      </c>
      <c r="R72" s="6">
        <v>6.0</v>
      </c>
      <c r="S72" s="6">
        <v>8.4</v>
      </c>
      <c r="T72" s="6">
        <v>7.5</v>
      </c>
      <c r="U72" s="6">
        <v>9.0</v>
      </c>
      <c r="V72" s="6">
        <v>5.2</v>
      </c>
      <c r="W72" s="7"/>
      <c r="X72" s="2">
        <v>41.0</v>
      </c>
      <c r="Y72" s="2">
        <v>2.0</v>
      </c>
      <c r="Z72" s="2">
        <f t="shared" si="4"/>
        <v>10</v>
      </c>
      <c r="AA72" s="8">
        <f t="shared" si="5"/>
        <v>7.733333333</v>
      </c>
      <c r="AB72" s="7">
        <f t="shared" si="6"/>
        <v>0</v>
      </c>
      <c r="AC72" s="8">
        <f t="shared" si="7"/>
        <v>5.3</v>
      </c>
      <c r="AD72" s="8">
        <f t="shared" si="8"/>
        <v>7</v>
      </c>
      <c r="AE72" s="8">
        <f t="shared" si="9"/>
        <v>7.6</v>
      </c>
      <c r="AF72" s="6">
        <f t="shared" si="10"/>
        <v>9.2</v>
      </c>
      <c r="AG72" s="8">
        <f t="shared" si="11"/>
        <v>6.6</v>
      </c>
      <c r="AH72" s="2">
        <v>0.0</v>
      </c>
      <c r="AI72" s="6">
        <f t="shared" ref="AI72:AJ72" si="82">AF72 - 0.5*$AH72</f>
        <v>9.2</v>
      </c>
      <c r="AJ72" s="6">
        <f t="shared" si="82"/>
        <v>6.6</v>
      </c>
      <c r="AK72" s="2">
        <v>1.0</v>
      </c>
      <c r="AL72" s="2">
        <f t="shared" si="13"/>
        <v>0</v>
      </c>
    </row>
    <row r="73">
      <c r="A73" s="3" t="s">
        <v>212</v>
      </c>
      <c r="B73" s="4">
        <f t="shared" si="2"/>
        <v>85.2</v>
      </c>
      <c r="C73" s="2" t="s">
        <v>193</v>
      </c>
      <c r="D73" s="2" t="s">
        <v>46</v>
      </c>
      <c r="E73" s="2" t="s">
        <v>47</v>
      </c>
      <c r="F73" s="2">
        <v>212.0</v>
      </c>
      <c r="G73" s="2" t="s">
        <v>213</v>
      </c>
      <c r="H73" s="6" t="s">
        <v>214</v>
      </c>
      <c r="I73" s="7"/>
      <c r="J73" s="5">
        <f t="shared" si="3"/>
        <v>5.798248867</v>
      </c>
      <c r="K73" s="6">
        <v>6.8</v>
      </c>
      <c r="L73" s="6">
        <v>5.0</v>
      </c>
      <c r="M73" s="6">
        <v>7.5</v>
      </c>
      <c r="N73" s="6">
        <v>5.2</v>
      </c>
      <c r="O73" s="6">
        <v>7.0</v>
      </c>
      <c r="P73" s="6">
        <v>6.2</v>
      </c>
      <c r="Q73" s="6">
        <v>6.6</v>
      </c>
      <c r="R73" s="6">
        <v>5.0</v>
      </c>
      <c r="S73" s="6">
        <v>6.7</v>
      </c>
      <c r="T73" s="6">
        <v>5.5</v>
      </c>
      <c r="U73" s="6">
        <v>6.8</v>
      </c>
      <c r="V73" s="6">
        <v>4.5</v>
      </c>
      <c r="W73" s="7"/>
      <c r="X73" s="2">
        <v>30.0</v>
      </c>
      <c r="Y73" s="2">
        <v>0.0</v>
      </c>
      <c r="Z73" s="2">
        <f t="shared" si="4"/>
        <v>6.5</v>
      </c>
      <c r="AA73" s="8">
        <f t="shared" si="5"/>
        <v>6.566666667</v>
      </c>
      <c r="AB73" s="7">
        <f t="shared" si="6"/>
        <v>0</v>
      </c>
      <c r="AC73" s="8">
        <f t="shared" si="7"/>
        <v>5.2</v>
      </c>
      <c r="AD73" s="8">
        <f t="shared" si="8"/>
        <v>6.6</v>
      </c>
      <c r="AE73" s="8">
        <f t="shared" si="9"/>
        <v>7</v>
      </c>
      <c r="AF73" s="6">
        <f t="shared" si="10"/>
        <v>6.5</v>
      </c>
      <c r="AG73" s="8">
        <f t="shared" si="11"/>
        <v>5.7</v>
      </c>
      <c r="AH73" s="2">
        <v>0.0</v>
      </c>
      <c r="AI73" s="6">
        <f t="shared" ref="AI73:AJ73" si="83">AF73 - 0.5*$AH73</f>
        <v>6.5</v>
      </c>
      <c r="AJ73" s="6">
        <f t="shared" si="83"/>
        <v>5.7</v>
      </c>
      <c r="AK73" s="2">
        <v>1.0</v>
      </c>
      <c r="AL73" s="2">
        <f t="shared" si="13"/>
        <v>0</v>
      </c>
    </row>
    <row r="74">
      <c r="A74" s="3" t="s">
        <v>215</v>
      </c>
      <c r="B74" s="4">
        <f t="shared" si="2"/>
        <v>93.6</v>
      </c>
      <c r="C74" s="2" t="s">
        <v>197</v>
      </c>
      <c r="D74" s="2" t="s">
        <v>53</v>
      </c>
      <c r="E74" s="2" t="s">
        <v>47</v>
      </c>
      <c r="F74" s="2">
        <v>333.0</v>
      </c>
      <c r="G74" s="2" t="s">
        <v>48</v>
      </c>
      <c r="H74" s="2" t="s">
        <v>216</v>
      </c>
      <c r="I74" s="7"/>
      <c r="J74" s="5">
        <f t="shared" si="3"/>
        <v>6.574402555</v>
      </c>
      <c r="K74" s="6">
        <v>7.4</v>
      </c>
      <c r="L74" s="6">
        <v>5.4</v>
      </c>
      <c r="M74" s="6">
        <v>8.2</v>
      </c>
      <c r="N74" s="6">
        <v>5.1</v>
      </c>
      <c r="O74" s="6">
        <v>7.5</v>
      </c>
      <c r="P74" s="6">
        <v>6.5</v>
      </c>
      <c r="Q74" s="6">
        <v>7.2</v>
      </c>
      <c r="R74" s="6">
        <v>6.2</v>
      </c>
      <c r="S74" s="6">
        <v>7.7</v>
      </c>
      <c r="T74" s="6">
        <v>6.6</v>
      </c>
      <c r="U74" s="6">
        <v>8.1</v>
      </c>
      <c r="V74" s="6">
        <v>6.4</v>
      </c>
      <c r="W74" s="7"/>
      <c r="X74" s="2">
        <v>34.0</v>
      </c>
      <c r="Y74" s="2">
        <v>1.0</v>
      </c>
      <c r="Z74" s="2">
        <f t="shared" si="4"/>
        <v>8.085</v>
      </c>
      <c r="AA74" s="8">
        <f t="shared" si="5"/>
        <v>7.358333333</v>
      </c>
      <c r="AB74" s="7">
        <f t="shared" si="6"/>
        <v>0</v>
      </c>
      <c r="AC74" s="8">
        <f t="shared" si="7"/>
        <v>5.1</v>
      </c>
      <c r="AD74" s="8">
        <f t="shared" si="8"/>
        <v>7.2</v>
      </c>
      <c r="AE74" s="8">
        <f t="shared" si="9"/>
        <v>7.5</v>
      </c>
      <c r="AF74" s="6">
        <f t="shared" si="10"/>
        <v>8.2</v>
      </c>
      <c r="AG74" s="8">
        <f t="shared" si="11"/>
        <v>6.5</v>
      </c>
      <c r="AH74" s="2">
        <v>1.0</v>
      </c>
      <c r="AI74" s="6">
        <f t="shared" ref="AI74:AJ74" si="84">AF74 - 0.5*$AH74</f>
        <v>7.7</v>
      </c>
      <c r="AJ74" s="6">
        <f t="shared" si="84"/>
        <v>6</v>
      </c>
      <c r="AK74" s="2">
        <v>1.0</v>
      </c>
      <c r="AL74" s="2">
        <f t="shared" si="13"/>
        <v>0</v>
      </c>
    </row>
    <row r="75">
      <c r="A75" s="3" t="s">
        <v>217</v>
      </c>
      <c r="B75" s="4">
        <f t="shared" si="2"/>
        <v>67.5</v>
      </c>
      <c r="C75" s="2" t="s">
        <v>133</v>
      </c>
      <c r="D75" s="2" t="s">
        <v>46</v>
      </c>
      <c r="E75" s="2" t="s">
        <v>47</v>
      </c>
      <c r="F75" s="2">
        <v>255.0</v>
      </c>
      <c r="G75" s="2" t="s">
        <v>218</v>
      </c>
      <c r="H75" s="2" t="s">
        <v>219</v>
      </c>
      <c r="I75" s="2"/>
      <c r="J75" s="5">
        <f t="shared" si="3"/>
        <v>2.36394726</v>
      </c>
      <c r="K75" s="6">
        <v>1.9</v>
      </c>
      <c r="L75" s="6">
        <v>2.0</v>
      </c>
      <c r="M75" s="6">
        <v>2.4</v>
      </c>
      <c r="N75" s="6">
        <v>2.0</v>
      </c>
      <c r="O75" s="6">
        <v>3.7</v>
      </c>
      <c r="P75" s="6">
        <v>2.4</v>
      </c>
      <c r="Q75" s="6">
        <v>2.5</v>
      </c>
      <c r="R75" s="6">
        <v>3.8</v>
      </c>
      <c r="S75" s="6">
        <v>2.4</v>
      </c>
      <c r="T75" s="6">
        <v>1.5</v>
      </c>
      <c r="U75" s="6">
        <v>6.9</v>
      </c>
      <c r="V75" s="6">
        <v>4.1</v>
      </c>
      <c r="W75" s="7"/>
      <c r="X75" s="2">
        <v>47.0</v>
      </c>
      <c r="Y75" s="2">
        <v>0.0</v>
      </c>
      <c r="Z75" s="2">
        <f t="shared" si="4"/>
        <v>2.4</v>
      </c>
      <c r="AA75" s="8">
        <f t="shared" si="5"/>
        <v>3.466666667</v>
      </c>
      <c r="AB75" s="7">
        <f t="shared" si="6"/>
        <v>0</v>
      </c>
      <c r="AC75" s="8">
        <f t="shared" si="7"/>
        <v>2</v>
      </c>
      <c r="AD75" s="8">
        <f t="shared" si="8"/>
        <v>2.5</v>
      </c>
      <c r="AE75" s="8">
        <f t="shared" si="9"/>
        <v>3.7</v>
      </c>
      <c r="AF75" s="6">
        <f t="shared" si="10"/>
        <v>2.4</v>
      </c>
      <c r="AG75" s="8">
        <f t="shared" si="11"/>
        <v>2.4</v>
      </c>
      <c r="AH75" s="2">
        <v>0.0</v>
      </c>
      <c r="AI75" s="6">
        <f t="shared" ref="AI75:AJ75" si="85">AF75 - 0.5*$AH75</f>
        <v>2.4</v>
      </c>
      <c r="AJ75" s="6">
        <f t="shared" si="85"/>
        <v>2.4</v>
      </c>
      <c r="AK75" s="2">
        <v>2.0</v>
      </c>
      <c r="AL75" s="2">
        <f t="shared" si="13"/>
        <v>0</v>
      </c>
    </row>
    <row r="76">
      <c r="A76" s="3" t="s">
        <v>220</v>
      </c>
      <c r="B76" s="4">
        <f t="shared" si="2"/>
        <v>67.2</v>
      </c>
      <c r="C76" s="2" t="s">
        <v>133</v>
      </c>
      <c r="D76" s="2" t="s">
        <v>46</v>
      </c>
      <c r="E76" s="2" t="s">
        <v>47</v>
      </c>
      <c r="F76" s="2">
        <v>251.0</v>
      </c>
      <c r="G76" s="2" t="s">
        <v>221</v>
      </c>
      <c r="H76" s="2" t="s">
        <v>222</v>
      </c>
      <c r="I76" s="2"/>
      <c r="J76" s="5">
        <f t="shared" si="3"/>
        <v>2.324289246</v>
      </c>
      <c r="K76" s="6">
        <v>1.7</v>
      </c>
      <c r="L76" s="6">
        <v>1.9</v>
      </c>
      <c r="M76" s="6">
        <v>2.1</v>
      </c>
      <c r="N76" s="6">
        <v>2.2</v>
      </c>
      <c r="O76" s="6">
        <v>3.0</v>
      </c>
      <c r="P76" s="6">
        <v>2.0</v>
      </c>
      <c r="Q76" s="6">
        <v>2.8</v>
      </c>
      <c r="R76" s="6">
        <v>4.4</v>
      </c>
      <c r="S76" s="6">
        <v>2.3</v>
      </c>
      <c r="T76" s="6">
        <v>1.6</v>
      </c>
      <c r="U76" s="6">
        <v>7.8</v>
      </c>
      <c r="V76" s="6">
        <v>4.8</v>
      </c>
      <c r="W76" s="7"/>
      <c r="X76" s="2">
        <v>55.0</v>
      </c>
      <c r="Y76" s="2">
        <v>0.0</v>
      </c>
      <c r="Z76" s="2">
        <f t="shared" si="4"/>
        <v>2.1</v>
      </c>
      <c r="AA76" s="8">
        <f t="shared" si="5"/>
        <v>3.55</v>
      </c>
      <c r="AB76" s="7">
        <f t="shared" si="6"/>
        <v>0</v>
      </c>
      <c r="AC76" s="8">
        <f t="shared" si="7"/>
        <v>2.2</v>
      </c>
      <c r="AD76" s="8">
        <f t="shared" si="8"/>
        <v>2.8</v>
      </c>
      <c r="AE76" s="8">
        <f t="shared" si="9"/>
        <v>3</v>
      </c>
      <c r="AF76" s="6">
        <f t="shared" si="10"/>
        <v>2.1</v>
      </c>
      <c r="AG76" s="8">
        <f t="shared" si="11"/>
        <v>2</v>
      </c>
      <c r="AH76" s="2">
        <v>0.0</v>
      </c>
      <c r="AI76" s="6">
        <f t="shared" ref="AI76:AJ76" si="86">AF76 - 0.5*$AH76</f>
        <v>2.1</v>
      </c>
      <c r="AJ76" s="6">
        <f t="shared" si="86"/>
        <v>2</v>
      </c>
      <c r="AK76" s="2">
        <v>2.0</v>
      </c>
      <c r="AL76" s="2">
        <f t="shared" si="13"/>
        <v>0</v>
      </c>
    </row>
    <row r="77">
      <c r="A77" s="3" t="s">
        <v>223</v>
      </c>
      <c r="B77" s="4">
        <f t="shared" si="2"/>
        <v>67.8</v>
      </c>
      <c r="C77" s="2" t="s">
        <v>133</v>
      </c>
      <c r="D77" s="2" t="s">
        <v>46</v>
      </c>
      <c r="E77" s="2" t="s">
        <v>47</v>
      </c>
      <c r="F77" s="2">
        <v>265.0</v>
      </c>
      <c r="G77" s="2" t="s">
        <v>62</v>
      </c>
      <c r="H77" s="2" t="s">
        <v>224</v>
      </c>
      <c r="I77" s="2"/>
      <c r="J77" s="5">
        <f t="shared" si="3"/>
        <v>2.388720643</v>
      </c>
      <c r="K77" s="6">
        <v>2.0</v>
      </c>
      <c r="L77" s="6">
        <v>2.0</v>
      </c>
      <c r="M77" s="6">
        <v>2.2</v>
      </c>
      <c r="N77" s="6">
        <v>2.3</v>
      </c>
      <c r="O77" s="6">
        <v>2.7</v>
      </c>
      <c r="P77" s="6">
        <v>2.3</v>
      </c>
      <c r="Q77" s="6">
        <v>2.9</v>
      </c>
      <c r="R77" s="6">
        <v>3.7</v>
      </c>
      <c r="S77" s="6">
        <v>3.3</v>
      </c>
      <c r="T77" s="6">
        <v>1.8</v>
      </c>
      <c r="U77" s="6">
        <v>7.0</v>
      </c>
      <c r="V77" s="6">
        <v>4.7</v>
      </c>
      <c r="W77" s="7"/>
      <c r="X77" s="2">
        <v>47.0</v>
      </c>
      <c r="Y77" s="2">
        <v>0.0</v>
      </c>
      <c r="Z77" s="2">
        <f t="shared" si="4"/>
        <v>2.2</v>
      </c>
      <c r="AA77" s="8">
        <f t="shared" si="5"/>
        <v>3.575</v>
      </c>
      <c r="AB77" s="7">
        <f t="shared" si="6"/>
        <v>0</v>
      </c>
      <c r="AC77" s="8">
        <f t="shared" si="7"/>
        <v>2.3</v>
      </c>
      <c r="AD77" s="8">
        <f t="shared" si="8"/>
        <v>2.9</v>
      </c>
      <c r="AE77" s="8">
        <f t="shared" si="9"/>
        <v>2.7</v>
      </c>
      <c r="AF77" s="6">
        <f t="shared" si="10"/>
        <v>2.2</v>
      </c>
      <c r="AG77" s="8">
        <f t="shared" si="11"/>
        <v>2.3</v>
      </c>
      <c r="AH77" s="2">
        <v>0.0</v>
      </c>
      <c r="AI77" s="6">
        <f t="shared" ref="AI77:AJ77" si="87">AF77 - 0.5*$AH77</f>
        <v>2.2</v>
      </c>
      <c r="AJ77" s="6">
        <f t="shared" si="87"/>
        <v>2.3</v>
      </c>
      <c r="AK77" s="2">
        <v>2.0</v>
      </c>
      <c r="AL77" s="2">
        <f t="shared" si="13"/>
        <v>0</v>
      </c>
    </row>
    <row r="78">
      <c r="A78" s="3" t="s">
        <v>225</v>
      </c>
      <c r="B78" s="4">
        <f t="shared" si="2"/>
        <v>95.1</v>
      </c>
      <c r="C78" s="2" t="s">
        <v>69</v>
      </c>
      <c r="D78" s="2" t="s">
        <v>46</v>
      </c>
      <c r="E78" s="2" t="s">
        <v>47</v>
      </c>
      <c r="F78" s="2">
        <v>200.0</v>
      </c>
      <c r="G78" s="2" t="s">
        <v>226</v>
      </c>
      <c r="H78" s="2" t="s">
        <v>227</v>
      </c>
      <c r="I78" s="2">
        <v>11.0</v>
      </c>
      <c r="J78" s="5">
        <f t="shared" si="3"/>
        <v>6.842954265</v>
      </c>
      <c r="K78" s="6">
        <v>8.0</v>
      </c>
      <c r="L78" s="6">
        <v>5.8</v>
      </c>
      <c r="M78" s="6">
        <v>8.3</v>
      </c>
      <c r="N78" s="6">
        <v>7.5</v>
      </c>
      <c r="O78" s="6">
        <v>6.0</v>
      </c>
      <c r="P78" s="6">
        <v>7.3</v>
      </c>
      <c r="Q78" s="6">
        <v>7.1</v>
      </c>
      <c r="R78" s="6">
        <v>6.3</v>
      </c>
      <c r="S78" s="6">
        <v>7.3</v>
      </c>
      <c r="T78" s="6">
        <v>5.0</v>
      </c>
      <c r="U78" s="6">
        <v>7.3</v>
      </c>
      <c r="V78" s="6">
        <v>5.9</v>
      </c>
      <c r="W78" s="7"/>
      <c r="X78" s="2">
        <v>21.0</v>
      </c>
      <c r="Y78" s="2">
        <v>2.0</v>
      </c>
      <c r="Z78" s="2">
        <f t="shared" si="4"/>
        <v>9.13</v>
      </c>
      <c r="AA78" s="8">
        <f t="shared" si="5"/>
        <v>7.3</v>
      </c>
      <c r="AB78" s="7">
        <f t="shared" si="6"/>
        <v>0</v>
      </c>
      <c r="AC78" s="8">
        <f t="shared" si="7"/>
        <v>7.5</v>
      </c>
      <c r="AD78" s="8">
        <f t="shared" si="8"/>
        <v>7.1</v>
      </c>
      <c r="AE78" s="8">
        <f t="shared" si="9"/>
        <v>6</v>
      </c>
      <c r="AF78" s="6">
        <f t="shared" si="10"/>
        <v>8.3</v>
      </c>
      <c r="AG78" s="8">
        <f t="shared" si="11"/>
        <v>7.3</v>
      </c>
      <c r="AH78" s="2">
        <v>0.0</v>
      </c>
      <c r="AI78" s="6">
        <f t="shared" ref="AI78:AJ78" si="88">AF78 - 0.5*$AH78</f>
        <v>8.3</v>
      </c>
      <c r="AJ78" s="6">
        <f t="shared" si="88"/>
        <v>7.3</v>
      </c>
      <c r="AK78" s="2">
        <v>1.0</v>
      </c>
      <c r="AL78" s="2">
        <f t="shared" si="13"/>
        <v>0</v>
      </c>
    </row>
    <row r="79">
      <c r="A79" s="3" t="s">
        <v>228</v>
      </c>
      <c r="B79" s="4">
        <f t="shared" si="2"/>
        <v>91.2</v>
      </c>
      <c r="C79" s="2" t="s">
        <v>69</v>
      </c>
      <c r="D79" s="2" t="s">
        <v>46</v>
      </c>
      <c r="E79" s="2" t="s">
        <v>47</v>
      </c>
      <c r="F79" s="2">
        <v>191.0</v>
      </c>
      <c r="G79" s="2" t="s">
        <v>48</v>
      </c>
      <c r="H79" s="2" t="s">
        <v>229</v>
      </c>
      <c r="I79" s="2">
        <v>22.0</v>
      </c>
      <c r="J79" s="5">
        <f t="shared" si="3"/>
        <v>6.214379893</v>
      </c>
      <c r="K79" s="6">
        <v>6.8</v>
      </c>
      <c r="L79" s="6">
        <v>5.7</v>
      </c>
      <c r="M79" s="6">
        <v>7.4</v>
      </c>
      <c r="N79" s="6">
        <v>5.7</v>
      </c>
      <c r="O79" s="6">
        <v>6.5</v>
      </c>
      <c r="P79" s="6">
        <v>6.5</v>
      </c>
      <c r="Q79" s="6">
        <v>7.0</v>
      </c>
      <c r="R79" s="6">
        <v>5.6</v>
      </c>
      <c r="S79" s="6">
        <v>6.4</v>
      </c>
      <c r="T79" s="6">
        <v>5.2</v>
      </c>
      <c r="U79" s="6">
        <v>7.3</v>
      </c>
      <c r="V79" s="6">
        <v>5.7</v>
      </c>
      <c r="W79" s="7"/>
      <c r="X79" s="2">
        <v>34.0</v>
      </c>
      <c r="Y79" s="2">
        <v>1.0</v>
      </c>
      <c r="Z79" s="2">
        <f t="shared" si="4"/>
        <v>7.77</v>
      </c>
      <c r="AA79" s="8">
        <f t="shared" si="5"/>
        <v>6.816666667</v>
      </c>
      <c r="AB79" s="7">
        <f t="shared" si="6"/>
        <v>0</v>
      </c>
      <c r="AC79" s="8">
        <f t="shared" si="7"/>
        <v>5.7</v>
      </c>
      <c r="AD79" s="8">
        <f t="shared" si="8"/>
        <v>7</v>
      </c>
      <c r="AE79" s="8">
        <f t="shared" si="9"/>
        <v>6.5</v>
      </c>
      <c r="AF79" s="6">
        <f t="shared" si="10"/>
        <v>7.4</v>
      </c>
      <c r="AG79" s="8">
        <f t="shared" si="11"/>
        <v>6.5</v>
      </c>
      <c r="AH79" s="2">
        <v>0.0</v>
      </c>
      <c r="AI79" s="6">
        <f t="shared" ref="AI79:AJ79" si="89">AF79 - 0.5*$AH79</f>
        <v>7.4</v>
      </c>
      <c r="AJ79" s="6">
        <f t="shared" si="89"/>
        <v>6.5</v>
      </c>
      <c r="AK79" s="2">
        <v>1.0</v>
      </c>
      <c r="AL79" s="2">
        <f t="shared" si="13"/>
        <v>0</v>
      </c>
    </row>
    <row r="80">
      <c r="A80" s="3" t="s">
        <v>230</v>
      </c>
      <c r="B80" s="4">
        <f t="shared" si="2"/>
        <v>70.8</v>
      </c>
      <c r="C80" s="2" t="s">
        <v>69</v>
      </c>
      <c r="D80" s="2" t="s">
        <v>46</v>
      </c>
      <c r="E80" s="2" t="s">
        <v>47</v>
      </c>
      <c r="F80" s="2">
        <v>252.0</v>
      </c>
      <c r="G80" s="2" t="s">
        <v>48</v>
      </c>
      <c r="H80" s="2" t="s">
        <v>231</v>
      </c>
      <c r="I80" s="2"/>
      <c r="J80" s="5">
        <f t="shared" si="3"/>
        <v>3.435053564</v>
      </c>
      <c r="K80" s="6">
        <v>2.9</v>
      </c>
      <c r="L80" s="6">
        <v>2.8</v>
      </c>
      <c r="M80" s="6">
        <v>2.8</v>
      </c>
      <c r="N80" s="6">
        <v>3.2</v>
      </c>
      <c r="O80" s="6">
        <v>5.0</v>
      </c>
      <c r="P80" s="6">
        <v>3.6</v>
      </c>
      <c r="Q80" s="6">
        <v>4.4</v>
      </c>
      <c r="R80" s="6">
        <v>4.4</v>
      </c>
      <c r="S80" s="6">
        <v>4.5</v>
      </c>
      <c r="T80" s="6">
        <v>2.3</v>
      </c>
      <c r="U80" s="6">
        <v>6.7</v>
      </c>
      <c r="V80" s="6">
        <v>5.3</v>
      </c>
      <c r="W80" s="7"/>
      <c r="X80" s="2">
        <v>47.0</v>
      </c>
      <c r="Y80" s="2">
        <v>0.0</v>
      </c>
      <c r="Z80" s="2">
        <f t="shared" si="4"/>
        <v>2.8</v>
      </c>
      <c r="AA80" s="8">
        <f t="shared" si="5"/>
        <v>4.491666667</v>
      </c>
      <c r="AB80" s="7">
        <f t="shared" si="6"/>
        <v>0</v>
      </c>
      <c r="AC80" s="8">
        <f t="shared" si="7"/>
        <v>3.2</v>
      </c>
      <c r="AD80" s="8">
        <f t="shared" si="8"/>
        <v>4.4</v>
      </c>
      <c r="AE80" s="8">
        <f t="shared" si="9"/>
        <v>5</v>
      </c>
      <c r="AF80" s="6">
        <f t="shared" si="10"/>
        <v>2.8</v>
      </c>
      <c r="AG80" s="8">
        <f t="shared" si="11"/>
        <v>3.6</v>
      </c>
      <c r="AH80" s="2">
        <v>0.0</v>
      </c>
      <c r="AI80" s="6">
        <f t="shared" ref="AI80:AJ80" si="90">AF80 - 0.5*$AH80</f>
        <v>2.8</v>
      </c>
      <c r="AJ80" s="6">
        <f t="shared" si="90"/>
        <v>3.6</v>
      </c>
      <c r="AK80" s="2">
        <v>2.0</v>
      </c>
      <c r="AL80" s="2">
        <f t="shared" si="13"/>
        <v>0</v>
      </c>
    </row>
    <row r="81">
      <c r="A81" s="3" t="s">
        <v>232</v>
      </c>
      <c r="B81" s="4">
        <f t="shared" si="2"/>
        <v>71.7</v>
      </c>
      <c r="C81" s="2" t="s">
        <v>69</v>
      </c>
      <c r="D81" s="2" t="s">
        <v>46</v>
      </c>
      <c r="E81" s="2" t="s">
        <v>41</v>
      </c>
      <c r="F81" s="2">
        <v>223.0</v>
      </c>
      <c r="G81" s="2" t="s">
        <v>43</v>
      </c>
      <c r="H81" s="2" t="s">
        <v>233</v>
      </c>
      <c r="I81" s="2"/>
      <c r="J81" s="5">
        <f t="shared" si="3"/>
        <v>3.525453234</v>
      </c>
      <c r="K81" s="6">
        <v>3.5</v>
      </c>
      <c r="L81" s="6">
        <v>3.3</v>
      </c>
      <c r="M81" s="6">
        <v>4.3</v>
      </c>
      <c r="N81" s="6">
        <v>4.2</v>
      </c>
      <c r="O81" s="6">
        <v>3.1</v>
      </c>
      <c r="P81" s="6">
        <v>4.0</v>
      </c>
      <c r="Q81" s="6">
        <v>3.7</v>
      </c>
      <c r="R81" s="6">
        <v>4.8</v>
      </c>
      <c r="S81" s="6">
        <v>3.5</v>
      </c>
      <c r="T81" s="6">
        <v>2.3</v>
      </c>
      <c r="U81" s="6">
        <v>6.5</v>
      </c>
      <c r="V81" s="6">
        <v>4.3</v>
      </c>
      <c r="W81" s="7"/>
      <c r="X81" s="2">
        <v>27.0</v>
      </c>
      <c r="Y81" s="2">
        <v>0.0</v>
      </c>
      <c r="Z81" s="2">
        <f t="shared" si="4"/>
        <v>4.3</v>
      </c>
      <c r="AA81" s="8">
        <f t="shared" si="5"/>
        <v>4.458333333</v>
      </c>
      <c r="AB81" s="7">
        <f t="shared" si="6"/>
        <v>0</v>
      </c>
      <c r="AC81" s="8">
        <f t="shared" si="7"/>
        <v>4.2</v>
      </c>
      <c r="AD81" s="8">
        <f t="shared" si="8"/>
        <v>3.7</v>
      </c>
      <c r="AE81" s="8">
        <f t="shared" si="9"/>
        <v>3.1</v>
      </c>
      <c r="AF81" s="6">
        <f t="shared" si="10"/>
        <v>4.3</v>
      </c>
      <c r="AG81" s="8">
        <f t="shared" si="11"/>
        <v>4</v>
      </c>
      <c r="AH81" s="2">
        <v>0.0</v>
      </c>
      <c r="AI81" s="6">
        <f t="shared" ref="AI81:AJ81" si="91">AF81 - 0.5*$AH81</f>
        <v>4.3</v>
      </c>
      <c r="AJ81" s="6">
        <f t="shared" si="91"/>
        <v>4</v>
      </c>
      <c r="AK81" s="2">
        <v>2.0</v>
      </c>
      <c r="AL81" s="2">
        <f t="shared" si="13"/>
        <v>0</v>
      </c>
    </row>
    <row r="82">
      <c r="A82" s="3" t="s">
        <v>234</v>
      </c>
      <c r="B82" s="4">
        <f t="shared" si="2"/>
        <v>97.5</v>
      </c>
      <c r="C82" s="2" t="s">
        <v>69</v>
      </c>
      <c r="D82" s="2" t="s">
        <v>40</v>
      </c>
      <c r="E82" s="2" t="s">
        <v>47</v>
      </c>
      <c r="F82" s="2">
        <v>206.0</v>
      </c>
      <c r="G82" s="2" t="s">
        <v>235</v>
      </c>
      <c r="H82" s="2" t="s">
        <v>72</v>
      </c>
      <c r="I82" s="2">
        <v>14.0</v>
      </c>
      <c r="J82" s="5">
        <f t="shared" si="3"/>
        <v>7.194818706</v>
      </c>
      <c r="K82" s="6">
        <v>7.9</v>
      </c>
      <c r="L82" s="6">
        <v>6.3</v>
      </c>
      <c r="M82" s="6">
        <v>7.6</v>
      </c>
      <c r="N82" s="6">
        <v>6.4</v>
      </c>
      <c r="O82" s="6">
        <v>7.6</v>
      </c>
      <c r="P82" s="6">
        <v>7.6</v>
      </c>
      <c r="Q82" s="6">
        <v>7.4</v>
      </c>
      <c r="R82" s="6">
        <v>6.5</v>
      </c>
      <c r="S82" s="6">
        <v>7.3</v>
      </c>
      <c r="T82" s="6">
        <v>5.6</v>
      </c>
      <c r="U82" s="6">
        <v>8.1</v>
      </c>
      <c r="V82" s="6">
        <v>6.2</v>
      </c>
      <c r="W82" s="7"/>
      <c r="X82" s="2">
        <v>29.0</v>
      </c>
      <c r="Y82" s="2">
        <v>3.0</v>
      </c>
      <c r="Z82" s="2">
        <f t="shared" si="4"/>
        <v>8.74</v>
      </c>
      <c r="AA82" s="8">
        <f t="shared" si="5"/>
        <v>7.541666667</v>
      </c>
      <c r="AB82" s="7">
        <f t="shared" si="6"/>
        <v>0</v>
      </c>
      <c r="AC82" s="8">
        <f t="shared" si="7"/>
        <v>6.4</v>
      </c>
      <c r="AD82" s="8">
        <f t="shared" si="8"/>
        <v>7.4</v>
      </c>
      <c r="AE82" s="8">
        <f t="shared" si="9"/>
        <v>7.6</v>
      </c>
      <c r="AF82" s="6">
        <f t="shared" si="10"/>
        <v>7.6</v>
      </c>
      <c r="AG82" s="8">
        <f t="shared" si="11"/>
        <v>7.6</v>
      </c>
      <c r="AH82" s="2">
        <v>0.0</v>
      </c>
      <c r="AI82" s="6">
        <f t="shared" ref="AI82:AJ82" si="92">AF82 - 0.5*$AH82</f>
        <v>7.6</v>
      </c>
      <c r="AJ82" s="6">
        <f t="shared" si="92"/>
        <v>7.6</v>
      </c>
      <c r="AK82" s="2">
        <v>0.0</v>
      </c>
      <c r="AL82" s="2">
        <f t="shared" si="13"/>
        <v>0</v>
      </c>
    </row>
    <row r="83">
      <c r="A83" s="3" t="s">
        <v>236</v>
      </c>
      <c r="B83" s="4">
        <f t="shared" si="2"/>
        <v>61.5</v>
      </c>
      <c r="C83" s="2" t="s">
        <v>103</v>
      </c>
      <c r="D83" s="2" t="s">
        <v>46</v>
      </c>
      <c r="E83" s="2" t="s">
        <v>47</v>
      </c>
      <c r="F83" s="2">
        <v>200.0</v>
      </c>
      <c r="G83" s="2" t="s">
        <v>153</v>
      </c>
      <c r="H83" s="6" t="s">
        <v>148</v>
      </c>
      <c r="I83" s="2"/>
      <c r="J83" s="5">
        <f t="shared" si="3"/>
        <v>1.55487227</v>
      </c>
      <c r="K83" s="6">
        <v>1.4</v>
      </c>
      <c r="L83" s="6">
        <v>1.5</v>
      </c>
      <c r="M83" s="6">
        <v>1.2</v>
      </c>
      <c r="N83" s="6">
        <v>1.8</v>
      </c>
      <c r="O83" s="6">
        <v>2.3</v>
      </c>
      <c r="P83" s="6">
        <v>1.3</v>
      </c>
      <c r="Q83" s="6">
        <v>2.2</v>
      </c>
      <c r="R83" s="6">
        <v>2.5</v>
      </c>
      <c r="S83" s="6">
        <v>2.0</v>
      </c>
      <c r="T83" s="6">
        <v>1.3</v>
      </c>
      <c r="U83" s="6">
        <v>6.8</v>
      </c>
      <c r="V83" s="6">
        <v>2.8</v>
      </c>
      <c r="W83" s="8"/>
      <c r="X83" s="4">
        <v>44.0</v>
      </c>
      <c r="Y83" s="2">
        <v>0.0</v>
      </c>
      <c r="Z83" s="2">
        <f t="shared" si="4"/>
        <v>1.2</v>
      </c>
      <c r="AA83" s="8">
        <f t="shared" si="5"/>
        <v>2.758333333</v>
      </c>
      <c r="AB83" s="7">
        <f t="shared" si="6"/>
        <v>0</v>
      </c>
      <c r="AC83" s="8">
        <f t="shared" si="7"/>
        <v>1.8</v>
      </c>
      <c r="AD83" s="8">
        <f t="shared" si="8"/>
        <v>2.2</v>
      </c>
      <c r="AE83" s="8">
        <f t="shared" si="9"/>
        <v>2.3</v>
      </c>
      <c r="AF83" s="6">
        <f t="shared" si="10"/>
        <v>1.2</v>
      </c>
      <c r="AG83" s="8">
        <f t="shared" si="11"/>
        <v>1.3</v>
      </c>
      <c r="AH83" s="2">
        <v>0.0</v>
      </c>
      <c r="AI83" s="6">
        <f t="shared" ref="AI83:AJ83" si="93">AF83 - 0.5*$AH83</f>
        <v>1.2</v>
      </c>
      <c r="AJ83" s="6">
        <f t="shared" si="93"/>
        <v>1.3</v>
      </c>
      <c r="AK83" s="2">
        <v>2.0</v>
      </c>
      <c r="AL83" s="2">
        <f t="shared" si="13"/>
        <v>0</v>
      </c>
    </row>
    <row r="84">
      <c r="A84" s="3" t="s">
        <v>237</v>
      </c>
      <c r="B84" s="4">
        <f t="shared" si="2"/>
        <v>84</v>
      </c>
      <c r="C84" s="2" t="s">
        <v>39</v>
      </c>
      <c r="D84" s="2" t="s">
        <v>46</v>
      </c>
      <c r="E84" s="2" t="s">
        <v>47</v>
      </c>
      <c r="F84" s="2">
        <v>248.0</v>
      </c>
      <c r="G84" s="2" t="s">
        <v>59</v>
      </c>
      <c r="H84" s="6" t="s">
        <v>238</v>
      </c>
      <c r="I84" s="7"/>
      <c r="J84" s="5">
        <f t="shared" si="3"/>
        <v>5.755284302</v>
      </c>
      <c r="K84" s="6">
        <v>5.3</v>
      </c>
      <c r="L84" s="6">
        <v>5.7</v>
      </c>
      <c r="M84" s="6">
        <v>5.2</v>
      </c>
      <c r="N84" s="6">
        <v>4.8</v>
      </c>
      <c r="O84" s="6">
        <v>7.3</v>
      </c>
      <c r="P84" s="6">
        <v>5.8</v>
      </c>
      <c r="Q84" s="6">
        <v>7.0</v>
      </c>
      <c r="R84" s="6">
        <v>6.7</v>
      </c>
      <c r="S84" s="6">
        <v>6.0</v>
      </c>
      <c r="T84" s="6">
        <v>4.3</v>
      </c>
      <c r="U84" s="6">
        <v>8.2</v>
      </c>
      <c r="V84" s="6">
        <v>6.0</v>
      </c>
      <c r="W84" s="7"/>
      <c r="X84" s="2">
        <v>56.0</v>
      </c>
      <c r="Y84" s="2">
        <v>0.0</v>
      </c>
      <c r="Z84" s="2">
        <f t="shared" si="4"/>
        <v>4.7</v>
      </c>
      <c r="AA84" s="8">
        <f t="shared" si="5"/>
        <v>6.525</v>
      </c>
      <c r="AB84" s="7">
        <f t="shared" si="6"/>
        <v>0</v>
      </c>
      <c r="AC84" s="8">
        <f t="shared" si="7"/>
        <v>4.8</v>
      </c>
      <c r="AD84" s="8">
        <f t="shared" si="8"/>
        <v>7</v>
      </c>
      <c r="AE84" s="7">
        <f t="shared" si="9"/>
        <v>7</v>
      </c>
      <c r="AF84" s="6">
        <f t="shared" si="10"/>
        <v>5.2</v>
      </c>
      <c r="AG84" s="8">
        <f t="shared" si="11"/>
        <v>5.8</v>
      </c>
      <c r="AH84" s="2">
        <v>1.0</v>
      </c>
      <c r="AI84" s="6">
        <f t="shared" ref="AI84:AJ84" si="94">AF84 - 0.5*$AH84</f>
        <v>4.7</v>
      </c>
      <c r="AJ84" s="6">
        <f t="shared" si="94"/>
        <v>5.3</v>
      </c>
      <c r="AK84" s="2">
        <v>1.0</v>
      </c>
      <c r="AL84" s="2">
        <f t="shared" si="13"/>
        <v>0.15</v>
      </c>
    </row>
    <row r="85">
      <c r="A85" s="3" t="s">
        <v>239</v>
      </c>
      <c r="B85" s="4">
        <f t="shared" si="2"/>
        <v>78</v>
      </c>
      <c r="C85" s="2" t="s">
        <v>45</v>
      </c>
      <c r="D85" s="2" t="s">
        <v>46</v>
      </c>
      <c r="E85" s="2" t="s">
        <v>47</v>
      </c>
      <c r="F85" s="2">
        <v>229.0</v>
      </c>
      <c r="G85" s="2" t="s">
        <v>59</v>
      </c>
      <c r="H85" s="2" t="s">
        <v>240</v>
      </c>
      <c r="I85" s="2">
        <v>41.0</v>
      </c>
      <c r="J85" s="5">
        <f t="shared" si="3"/>
        <v>5.274680676</v>
      </c>
      <c r="K85" s="6">
        <v>6.0</v>
      </c>
      <c r="L85" s="6">
        <v>5.1</v>
      </c>
      <c r="M85" s="6">
        <v>7.1</v>
      </c>
      <c r="N85" s="6">
        <v>5.2</v>
      </c>
      <c r="O85" s="6">
        <v>6.2</v>
      </c>
      <c r="P85" s="6">
        <v>6.0</v>
      </c>
      <c r="Q85" s="6">
        <v>6.4</v>
      </c>
      <c r="R85" s="6">
        <v>4.6</v>
      </c>
      <c r="S85" s="6">
        <v>6.0</v>
      </c>
      <c r="T85" s="6">
        <v>4.5</v>
      </c>
      <c r="U85" s="6">
        <v>6.3</v>
      </c>
      <c r="V85" s="6">
        <v>4.2</v>
      </c>
      <c r="W85" s="7"/>
      <c r="X85" s="2">
        <v>40.0</v>
      </c>
      <c r="Y85" s="2">
        <v>0.0</v>
      </c>
      <c r="Z85" s="2">
        <f t="shared" si="4"/>
        <v>5.6</v>
      </c>
      <c r="AA85" s="8">
        <f t="shared" si="5"/>
        <v>6.133333333</v>
      </c>
      <c r="AB85" s="7">
        <f t="shared" si="6"/>
        <v>0</v>
      </c>
      <c r="AC85" s="8">
        <f t="shared" si="7"/>
        <v>5.2</v>
      </c>
      <c r="AD85" s="8">
        <f t="shared" si="8"/>
        <v>6.4</v>
      </c>
      <c r="AE85" s="8">
        <f t="shared" si="9"/>
        <v>6.2</v>
      </c>
      <c r="AF85" s="6">
        <f t="shared" si="10"/>
        <v>6.1</v>
      </c>
      <c r="AG85" s="8">
        <f t="shared" si="11"/>
        <v>5.5</v>
      </c>
      <c r="AH85" s="2">
        <v>1.0</v>
      </c>
      <c r="AI85" s="6">
        <f t="shared" ref="AI85:AJ85" si="95">AF85 - 0.5*$AH85</f>
        <v>5.6</v>
      </c>
      <c r="AJ85" s="6">
        <f t="shared" si="95"/>
        <v>5</v>
      </c>
      <c r="AK85" s="2">
        <v>1.0</v>
      </c>
      <c r="AL85" s="2">
        <f t="shared" si="13"/>
        <v>0</v>
      </c>
    </row>
    <row r="86">
      <c r="A86" s="3" t="s">
        <v>241</v>
      </c>
      <c r="B86" s="4">
        <f t="shared" si="2"/>
        <v>71.1</v>
      </c>
      <c r="C86" s="2" t="s">
        <v>45</v>
      </c>
      <c r="D86" s="2" t="s">
        <v>46</v>
      </c>
      <c r="E86" s="2" t="s">
        <v>41</v>
      </c>
      <c r="F86" s="2">
        <v>235.0</v>
      </c>
      <c r="G86" s="2" t="s">
        <v>43</v>
      </c>
      <c r="H86" s="2" t="s">
        <v>242</v>
      </c>
      <c r="I86" s="2"/>
      <c r="J86" s="5">
        <f t="shared" si="3"/>
        <v>3.48473424</v>
      </c>
      <c r="K86" s="6">
        <v>2.3</v>
      </c>
      <c r="L86" s="6">
        <v>2.4</v>
      </c>
      <c r="M86" s="6">
        <v>5.0</v>
      </c>
      <c r="N86" s="6">
        <v>3.2</v>
      </c>
      <c r="O86" s="6">
        <v>5.6</v>
      </c>
      <c r="P86" s="6">
        <v>2.3</v>
      </c>
      <c r="Q86" s="6">
        <v>5.2</v>
      </c>
      <c r="R86" s="6">
        <v>5.3</v>
      </c>
      <c r="S86" s="6">
        <v>2.7</v>
      </c>
      <c r="T86" s="6">
        <v>2.0</v>
      </c>
      <c r="U86" s="6">
        <v>8.1</v>
      </c>
      <c r="V86" s="6">
        <v>4.5</v>
      </c>
      <c r="W86" s="7"/>
      <c r="X86" s="2">
        <v>40.0</v>
      </c>
      <c r="Y86" s="2">
        <v>0.0</v>
      </c>
      <c r="Z86" s="2">
        <f t="shared" si="4"/>
        <v>5</v>
      </c>
      <c r="AA86" s="8">
        <f t="shared" si="5"/>
        <v>4.55</v>
      </c>
      <c r="AB86" s="7">
        <f t="shared" si="6"/>
        <v>0</v>
      </c>
      <c r="AC86" s="8">
        <f t="shared" si="7"/>
        <v>3.2</v>
      </c>
      <c r="AD86" s="8">
        <f t="shared" si="8"/>
        <v>5.2</v>
      </c>
      <c r="AE86" s="8">
        <f t="shared" si="9"/>
        <v>5.6</v>
      </c>
      <c r="AF86" s="6">
        <f t="shared" si="10"/>
        <v>5</v>
      </c>
      <c r="AG86" s="8">
        <f t="shared" si="11"/>
        <v>2.3</v>
      </c>
      <c r="AH86" s="2">
        <v>0.0</v>
      </c>
      <c r="AI86" s="6">
        <f t="shared" ref="AI86:AJ86" si="96">AF86 - 0.5*$AH86</f>
        <v>5</v>
      </c>
      <c r="AJ86" s="6">
        <f t="shared" si="96"/>
        <v>2.3</v>
      </c>
      <c r="AK86" s="2">
        <v>2.0</v>
      </c>
      <c r="AL86" s="2">
        <f t="shared" si="13"/>
        <v>0</v>
      </c>
    </row>
    <row r="87">
      <c r="A87" s="3" t="s">
        <v>243</v>
      </c>
      <c r="B87" s="4">
        <f t="shared" si="2"/>
        <v>66.6</v>
      </c>
      <c r="C87" s="2" t="s">
        <v>133</v>
      </c>
      <c r="D87" s="2" t="s">
        <v>40</v>
      </c>
      <c r="E87" s="2" t="s">
        <v>41</v>
      </c>
      <c r="F87" s="2">
        <v>268.0</v>
      </c>
      <c r="G87" s="2" t="s">
        <v>43</v>
      </c>
      <c r="H87" s="2" t="s">
        <v>244</v>
      </c>
      <c r="I87" s="2"/>
      <c r="J87" s="5">
        <f t="shared" si="3"/>
        <v>2.063916358</v>
      </c>
      <c r="K87" s="6">
        <v>1.7</v>
      </c>
      <c r="L87" s="6">
        <v>1.7</v>
      </c>
      <c r="M87" s="6">
        <v>2.0</v>
      </c>
      <c r="N87" s="6">
        <v>2.2</v>
      </c>
      <c r="O87" s="6">
        <v>3.2</v>
      </c>
      <c r="P87" s="6">
        <v>1.5</v>
      </c>
      <c r="Q87" s="6">
        <v>2.7</v>
      </c>
      <c r="R87" s="6">
        <v>3.6</v>
      </c>
      <c r="S87" s="6">
        <v>2.3</v>
      </c>
      <c r="T87" s="6">
        <v>1.3</v>
      </c>
      <c r="U87" s="6">
        <v>7.3</v>
      </c>
      <c r="V87" s="6">
        <v>3.4</v>
      </c>
      <c r="W87" s="7"/>
      <c r="X87" s="2">
        <v>43.0</v>
      </c>
      <c r="Y87" s="2">
        <v>0.0</v>
      </c>
      <c r="Z87" s="2">
        <f t="shared" si="4"/>
        <v>2</v>
      </c>
      <c r="AA87" s="8">
        <f t="shared" si="5"/>
        <v>3.241666667</v>
      </c>
      <c r="AB87" s="7">
        <f t="shared" si="6"/>
        <v>0</v>
      </c>
      <c r="AC87" s="8">
        <f t="shared" si="7"/>
        <v>2.2</v>
      </c>
      <c r="AD87" s="8">
        <f t="shared" si="8"/>
        <v>2.7</v>
      </c>
      <c r="AE87" s="8">
        <f t="shared" si="9"/>
        <v>3.2</v>
      </c>
      <c r="AF87" s="6">
        <f t="shared" si="10"/>
        <v>2</v>
      </c>
      <c r="AG87" s="8">
        <f t="shared" si="11"/>
        <v>1.5</v>
      </c>
      <c r="AH87" s="2">
        <v>0.0</v>
      </c>
      <c r="AI87" s="6">
        <f t="shared" ref="AI87:AJ87" si="97">AF87 - 0.5*$AH87</f>
        <v>2</v>
      </c>
      <c r="AJ87" s="6">
        <f t="shared" si="97"/>
        <v>1.5</v>
      </c>
      <c r="AK87" s="2">
        <v>2.0</v>
      </c>
      <c r="AL87" s="2">
        <f t="shared" si="13"/>
        <v>0</v>
      </c>
    </row>
    <row r="88">
      <c r="A88" s="3" t="s">
        <v>245</v>
      </c>
      <c r="B88" s="4">
        <f t="shared" si="2"/>
        <v>94.2</v>
      </c>
      <c r="C88" s="2" t="s">
        <v>39</v>
      </c>
      <c r="D88" s="2" t="s">
        <v>46</v>
      </c>
      <c r="E88" s="2" t="s">
        <v>47</v>
      </c>
      <c r="F88" s="2">
        <v>234.0</v>
      </c>
      <c r="G88" s="2" t="s">
        <v>62</v>
      </c>
      <c r="H88" s="2" t="s">
        <v>246</v>
      </c>
      <c r="I88" s="2">
        <v>24.0</v>
      </c>
      <c r="J88" s="5">
        <f t="shared" si="3"/>
        <v>6.664585909</v>
      </c>
      <c r="K88" s="6">
        <v>7.6</v>
      </c>
      <c r="L88" s="6">
        <v>5.9</v>
      </c>
      <c r="M88" s="6">
        <v>8.4</v>
      </c>
      <c r="N88" s="6">
        <v>6.5</v>
      </c>
      <c r="O88" s="6">
        <v>7.7</v>
      </c>
      <c r="P88" s="6">
        <v>7.0</v>
      </c>
      <c r="Q88" s="6">
        <v>7.5</v>
      </c>
      <c r="R88" s="6">
        <v>5.8</v>
      </c>
      <c r="S88" s="6">
        <v>7.2</v>
      </c>
      <c r="T88" s="6">
        <v>5.6</v>
      </c>
      <c r="U88" s="6">
        <v>6.7</v>
      </c>
      <c r="V88" s="6">
        <v>5.6</v>
      </c>
      <c r="W88" s="7"/>
      <c r="X88" s="2">
        <v>49.0</v>
      </c>
      <c r="Y88" s="2">
        <v>1.0</v>
      </c>
      <c r="Z88" s="2">
        <f t="shared" si="4"/>
        <v>8.82</v>
      </c>
      <c r="AA88" s="8">
        <f t="shared" si="5"/>
        <v>6.7</v>
      </c>
      <c r="AB88" s="7">
        <f t="shared" si="6"/>
        <v>1</v>
      </c>
      <c r="AC88" s="8">
        <f t="shared" si="7"/>
        <v>5.7</v>
      </c>
      <c r="AD88" s="8">
        <f t="shared" si="8"/>
        <v>7.2</v>
      </c>
      <c r="AE88" s="8">
        <f t="shared" si="9"/>
        <v>7.4</v>
      </c>
      <c r="AF88" s="6">
        <f t="shared" si="10"/>
        <v>8.4</v>
      </c>
      <c r="AG88" s="8">
        <f t="shared" si="11"/>
        <v>7</v>
      </c>
      <c r="AH88" s="2">
        <v>0.0</v>
      </c>
      <c r="AI88" s="6">
        <f t="shared" ref="AI88:AJ88" si="98">AF88 - 0.5*$AH88</f>
        <v>8.4</v>
      </c>
      <c r="AJ88" s="6">
        <f t="shared" si="98"/>
        <v>7</v>
      </c>
      <c r="AK88" s="2">
        <v>1.0</v>
      </c>
      <c r="AL88" s="2">
        <f t="shared" si="13"/>
        <v>0</v>
      </c>
    </row>
    <row r="89">
      <c r="A89" s="3" t="s">
        <v>247</v>
      </c>
      <c r="B89" s="4">
        <f t="shared" si="2"/>
        <v>82.8</v>
      </c>
      <c r="C89" s="2" t="s">
        <v>103</v>
      </c>
      <c r="D89" s="2" t="s">
        <v>46</v>
      </c>
      <c r="E89" s="2" t="s">
        <v>47</v>
      </c>
      <c r="F89" s="2">
        <v>200.0</v>
      </c>
      <c r="G89" s="2" t="s">
        <v>56</v>
      </c>
      <c r="H89" s="2" t="s">
        <v>248</v>
      </c>
      <c r="I89" s="2">
        <v>34.0</v>
      </c>
      <c r="J89" s="5">
        <f t="shared" si="3"/>
        <v>5.71934487</v>
      </c>
      <c r="K89" s="6">
        <v>7.5</v>
      </c>
      <c r="L89" s="6">
        <v>5.4</v>
      </c>
      <c r="M89" s="6">
        <v>7.3</v>
      </c>
      <c r="N89" s="6">
        <v>5.2</v>
      </c>
      <c r="O89" s="6">
        <v>6.5</v>
      </c>
      <c r="P89" s="6">
        <v>6.6</v>
      </c>
      <c r="Q89" s="6">
        <v>6.5</v>
      </c>
      <c r="R89" s="6">
        <v>5.0</v>
      </c>
      <c r="S89" s="6">
        <v>7.3</v>
      </c>
      <c r="T89" s="6">
        <v>5.3</v>
      </c>
      <c r="U89" s="6">
        <v>5.7</v>
      </c>
      <c r="V89" s="6">
        <v>4.5</v>
      </c>
      <c r="W89" s="7"/>
      <c r="X89" s="2">
        <v>40.0</v>
      </c>
      <c r="Y89" s="2">
        <v>0.0</v>
      </c>
      <c r="Z89" s="2">
        <f t="shared" si="4"/>
        <v>5.8</v>
      </c>
      <c r="AA89" s="8">
        <f t="shared" si="5"/>
        <v>5.7</v>
      </c>
      <c r="AB89" s="7">
        <f t="shared" si="6"/>
        <v>0</v>
      </c>
      <c r="AC89" s="8">
        <f t="shared" si="7"/>
        <v>5.2</v>
      </c>
      <c r="AD89" s="8">
        <f t="shared" si="8"/>
        <v>6.5</v>
      </c>
      <c r="AE89" s="8">
        <f t="shared" si="9"/>
        <v>6.5</v>
      </c>
      <c r="AF89" s="6">
        <f t="shared" si="10"/>
        <v>6.3</v>
      </c>
      <c r="AG89" s="8">
        <f t="shared" si="11"/>
        <v>6.1</v>
      </c>
      <c r="AH89" s="2">
        <v>1.0</v>
      </c>
      <c r="AI89" s="6">
        <f t="shared" ref="AI89:AJ89" si="99">AF89 - 0.5*$AH89</f>
        <v>5.8</v>
      </c>
      <c r="AJ89" s="6">
        <f t="shared" si="99"/>
        <v>5.6</v>
      </c>
      <c r="AK89" s="2">
        <v>1.0</v>
      </c>
      <c r="AL89" s="2">
        <f t="shared" si="13"/>
        <v>0</v>
      </c>
    </row>
    <row r="90">
      <c r="A90" s="3" t="s">
        <v>249</v>
      </c>
      <c r="B90" s="4">
        <f t="shared" si="2"/>
        <v>97.9</v>
      </c>
      <c r="C90" s="2" t="s">
        <v>133</v>
      </c>
      <c r="D90" s="2" t="s">
        <v>46</v>
      </c>
      <c r="E90" s="2" t="s">
        <v>47</v>
      </c>
      <c r="F90" s="2">
        <v>291.0</v>
      </c>
      <c r="G90" s="2" t="s">
        <v>250</v>
      </c>
      <c r="H90" s="2" t="s">
        <v>251</v>
      </c>
      <c r="I90" s="2">
        <v>18.0</v>
      </c>
      <c r="J90" s="5">
        <f t="shared" si="3"/>
        <v>7.305562423</v>
      </c>
      <c r="K90" s="6">
        <v>8.3</v>
      </c>
      <c r="L90" s="6">
        <v>6.0</v>
      </c>
      <c r="M90" s="6">
        <v>8.3</v>
      </c>
      <c r="N90" s="6">
        <v>6.7</v>
      </c>
      <c r="O90" s="6">
        <v>8.1</v>
      </c>
      <c r="P90" s="6">
        <v>7.3</v>
      </c>
      <c r="Q90" s="6">
        <v>8.1</v>
      </c>
      <c r="R90" s="6">
        <v>6.7</v>
      </c>
      <c r="S90" s="6">
        <v>8.4</v>
      </c>
      <c r="T90" s="6">
        <v>6.6</v>
      </c>
      <c r="U90" s="6">
        <v>8.2</v>
      </c>
      <c r="V90" s="6">
        <v>6.1</v>
      </c>
      <c r="W90" s="7"/>
      <c r="X90" s="2">
        <v>17.0</v>
      </c>
      <c r="Y90" s="2">
        <v>1.0</v>
      </c>
      <c r="Z90" s="2">
        <f t="shared" si="4"/>
        <v>8.715</v>
      </c>
      <c r="AA90" s="8">
        <f t="shared" si="5"/>
        <v>7.9</v>
      </c>
      <c r="AB90" s="7">
        <f t="shared" si="6"/>
        <v>0</v>
      </c>
      <c r="AC90" s="8">
        <f t="shared" si="7"/>
        <v>6.7</v>
      </c>
      <c r="AD90" s="8">
        <f t="shared" si="8"/>
        <v>8.1</v>
      </c>
      <c r="AE90" s="8">
        <f t="shared" si="9"/>
        <v>8.1</v>
      </c>
      <c r="AF90" s="6">
        <f t="shared" si="10"/>
        <v>8.3</v>
      </c>
      <c r="AG90" s="8">
        <f t="shared" si="11"/>
        <v>7.3</v>
      </c>
      <c r="AH90" s="2">
        <v>0.0</v>
      </c>
      <c r="AI90" s="6">
        <f t="shared" ref="AI90:AJ90" si="100">AF90 - 0.5*$AH90</f>
        <v>8.3</v>
      </c>
      <c r="AJ90" s="6">
        <f t="shared" si="100"/>
        <v>7.3</v>
      </c>
      <c r="AK90" s="2">
        <v>1.0</v>
      </c>
      <c r="AL90" s="2">
        <f t="shared" si="13"/>
        <v>0</v>
      </c>
    </row>
    <row r="91">
      <c r="A91" s="3" t="s">
        <v>252</v>
      </c>
      <c r="B91" s="4">
        <f t="shared" si="2"/>
        <v>87.6</v>
      </c>
      <c r="C91" s="2" t="s">
        <v>45</v>
      </c>
      <c r="D91" s="2" t="s">
        <v>46</v>
      </c>
      <c r="E91" s="2" t="s">
        <v>47</v>
      </c>
      <c r="F91" s="2">
        <v>260.0</v>
      </c>
      <c r="G91" s="2" t="s">
        <v>56</v>
      </c>
      <c r="H91" s="2" t="s">
        <v>203</v>
      </c>
      <c r="I91" s="2"/>
      <c r="J91" s="5">
        <f t="shared" si="3"/>
        <v>5.952183766</v>
      </c>
      <c r="K91" s="6">
        <v>6.3</v>
      </c>
      <c r="L91" s="6">
        <v>5.3</v>
      </c>
      <c r="M91" s="6">
        <v>6.5</v>
      </c>
      <c r="N91" s="6">
        <v>5.1</v>
      </c>
      <c r="O91" s="6">
        <v>6.9</v>
      </c>
      <c r="P91" s="6">
        <v>6.2</v>
      </c>
      <c r="Q91" s="6">
        <v>6.8</v>
      </c>
      <c r="R91" s="6">
        <v>5.7</v>
      </c>
      <c r="S91" s="6">
        <v>6.9</v>
      </c>
      <c r="T91" s="6">
        <v>5.2</v>
      </c>
      <c r="U91" s="6">
        <v>7.2</v>
      </c>
      <c r="V91" s="6">
        <v>5.5</v>
      </c>
      <c r="W91" s="7"/>
      <c r="X91" s="2">
        <v>35.0</v>
      </c>
      <c r="Y91" s="2">
        <v>0.0</v>
      </c>
      <c r="Z91" s="2">
        <f t="shared" si="4"/>
        <v>6.5</v>
      </c>
      <c r="AA91" s="8">
        <f t="shared" si="5"/>
        <v>6.633333333</v>
      </c>
      <c r="AB91" s="7">
        <f t="shared" si="6"/>
        <v>0</v>
      </c>
      <c r="AC91" s="8">
        <f t="shared" si="7"/>
        <v>5.1</v>
      </c>
      <c r="AD91" s="8">
        <f t="shared" si="8"/>
        <v>6.8</v>
      </c>
      <c r="AE91" s="8">
        <f t="shared" si="9"/>
        <v>6.9</v>
      </c>
      <c r="AF91" s="6">
        <f t="shared" si="10"/>
        <v>6.5</v>
      </c>
      <c r="AG91" s="8">
        <f t="shared" si="11"/>
        <v>6.2</v>
      </c>
      <c r="AH91" s="2">
        <v>0.0</v>
      </c>
      <c r="AI91" s="6">
        <f t="shared" ref="AI91:AJ91" si="101">AF91 - 0.5*$AH91</f>
        <v>6.5</v>
      </c>
      <c r="AJ91" s="6">
        <f t="shared" si="101"/>
        <v>6.2</v>
      </c>
      <c r="AK91" s="2">
        <v>1.0</v>
      </c>
      <c r="AL91" s="2">
        <f t="shared" si="13"/>
        <v>0</v>
      </c>
    </row>
    <row r="92">
      <c r="A92" s="3" t="s">
        <v>253</v>
      </c>
      <c r="B92" s="4">
        <f t="shared" si="2"/>
        <v>90.3</v>
      </c>
      <c r="C92" s="2" t="s">
        <v>45</v>
      </c>
      <c r="D92" s="2" t="s">
        <v>46</v>
      </c>
      <c r="E92" s="2" t="s">
        <v>47</v>
      </c>
      <c r="F92" s="2">
        <v>220.0</v>
      </c>
      <c r="G92" s="2" t="s">
        <v>104</v>
      </c>
      <c r="H92" s="2" t="s">
        <v>254</v>
      </c>
      <c r="I92" s="2">
        <v>20.0</v>
      </c>
      <c r="J92" s="5">
        <f t="shared" si="3"/>
        <v>6.17184796</v>
      </c>
      <c r="K92" s="6">
        <v>7.0</v>
      </c>
      <c r="L92" s="6">
        <v>5.2</v>
      </c>
      <c r="M92" s="6">
        <v>7.3</v>
      </c>
      <c r="N92" s="6">
        <v>4.7</v>
      </c>
      <c r="O92" s="6">
        <v>8.7</v>
      </c>
      <c r="P92" s="6">
        <v>6.0</v>
      </c>
      <c r="Q92" s="6">
        <v>6.7</v>
      </c>
      <c r="R92" s="6">
        <v>5.4</v>
      </c>
      <c r="S92" s="6">
        <v>6.5</v>
      </c>
      <c r="T92" s="6">
        <v>4.8</v>
      </c>
      <c r="U92" s="6">
        <v>8.4</v>
      </c>
      <c r="V92" s="6">
        <v>5.2</v>
      </c>
      <c r="W92" s="7"/>
      <c r="X92" s="2">
        <v>29.0</v>
      </c>
      <c r="Y92" s="2">
        <v>1.0</v>
      </c>
      <c r="Z92" s="2">
        <f t="shared" si="4"/>
        <v>7.665</v>
      </c>
      <c r="AA92" s="8">
        <f t="shared" si="5"/>
        <v>6.825</v>
      </c>
      <c r="AB92" s="7">
        <f t="shared" si="6"/>
        <v>0</v>
      </c>
      <c r="AC92" s="8">
        <f t="shared" si="7"/>
        <v>4.7</v>
      </c>
      <c r="AD92" s="8">
        <f t="shared" si="8"/>
        <v>6.7</v>
      </c>
      <c r="AE92" s="8">
        <f t="shared" si="9"/>
        <v>8.7</v>
      </c>
      <c r="AF92" s="6">
        <f t="shared" si="10"/>
        <v>7.3</v>
      </c>
      <c r="AG92" s="8">
        <f t="shared" si="11"/>
        <v>6</v>
      </c>
      <c r="AH92" s="2">
        <v>0.0</v>
      </c>
      <c r="AI92" s="6">
        <f t="shared" ref="AI92:AJ92" si="102">AF92 - 0.5*$AH92</f>
        <v>7.3</v>
      </c>
      <c r="AJ92" s="6">
        <f t="shared" si="102"/>
        <v>6</v>
      </c>
      <c r="AK92" s="2">
        <v>1.0</v>
      </c>
      <c r="AL92" s="2">
        <f t="shared" si="13"/>
        <v>0</v>
      </c>
    </row>
    <row r="93">
      <c r="A93" s="3" t="s">
        <v>255</v>
      </c>
      <c r="B93" s="4">
        <f t="shared" si="2"/>
        <v>75.3</v>
      </c>
      <c r="C93" s="2" t="s">
        <v>45</v>
      </c>
      <c r="D93" s="2" t="s">
        <v>46</v>
      </c>
      <c r="E93" s="2" t="s">
        <v>47</v>
      </c>
      <c r="F93" s="2">
        <v>219.0</v>
      </c>
      <c r="G93" s="2" t="s">
        <v>139</v>
      </c>
      <c r="H93" s="2" t="s">
        <v>256</v>
      </c>
      <c r="I93" s="2">
        <v>25.0</v>
      </c>
      <c r="J93" s="5">
        <f t="shared" si="3"/>
        <v>5.010403791</v>
      </c>
      <c r="K93" s="6">
        <v>5.2</v>
      </c>
      <c r="L93" s="6">
        <v>4.7</v>
      </c>
      <c r="M93" s="6">
        <v>5.6</v>
      </c>
      <c r="N93" s="6">
        <v>6.1</v>
      </c>
      <c r="O93" s="6">
        <v>5.2</v>
      </c>
      <c r="P93" s="6">
        <v>5.5</v>
      </c>
      <c r="Q93" s="6">
        <v>6.5</v>
      </c>
      <c r="R93" s="6">
        <v>5.3</v>
      </c>
      <c r="S93" s="6">
        <v>5.4</v>
      </c>
      <c r="T93" s="6">
        <v>3.7</v>
      </c>
      <c r="U93" s="6">
        <v>6.5</v>
      </c>
      <c r="V93" s="6">
        <v>5.5</v>
      </c>
      <c r="W93" s="7"/>
      <c r="X93" s="2">
        <v>57.0</v>
      </c>
      <c r="Y93" s="2">
        <v>0.0</v>
      </c>
      <c r="Z93" s="2">
        <f t="shared" si="4"/>
        <v>5.1</v>
      </c>
      <c r="AA93" s="8">
        <f t="shared" si="5"/>
        <v>5.933333333</v>
      </c>
      <c r="AB93" s="7">
        <f t="shared" si="6"/>
        <v>1</v>
      </c>
      <c r="AC93" s="8">
        <f t="shared" si="7"/>
        <v>5.3</v>
      </c>
      <c r="AD93" s="8">
        <f t="shared" si="8"/>
        <v>6.2</v>
      </c>
      <c r="AE93" s="8">
        <f t="shared" si="9"/>
        <v>4.9</v>
      </c>
      <c r="AF93" s="6">
        <f t="shared" si="10"/>
        <v>5.6</v>
      </c>
      <c r="AG93" s="8">
        <f t="shared" si="11"/>
        <v>5.5</v>
      </c>
      <c r="AH93" s="2">
        <v>1.0</v>
      </c>
      <c r="AI93" s="6">
        <f t="shared" ref="AI93:AJ93" si="103">AF93 - 0.5*$AH93</f>
        <v>5.1</v>
      </c>
      <c r="AJ93" s="6">
        <f t="shared" si="103"/>
        <v>5</v>
      </c>
      <c r="AK93" s="2">
        <v>1.0</v>
      </c>
      <c r="AL93" s="2">
        <f t="shared" si="13"/>
        <v>0</v>
      </c>
    </row>
    <row r="94">
      <c r="A94" s="3" t="s">
        <v>257</v>
      </c>
      <c r="B94" s="4">
        <f t="shared" si="2"/>
        <v>60.9</v>
      </c>
      <c r="C94" s="2" t="s">
        <v>69</v>
      </c>
      <c r="D94" s="2" t="s">
        <v>40</v>
      </c>
      <c r="E94" s="2" t="s">
        <v>41</v>
      </c>
      <c r="F94" s="2">
        <v>211.0</v>
      </c>
      <c r="G94" s="2" t="s">
        <v>43</v>
      </c>
      <c r="H94" s="2" t="s">
        <v>258</v>
      </c>
      <c r="I94" s="2"/>
      <c r="J94" s="5">
        <f t="shared" si="3"/>
        <v>1.421703749</v>
      </c>
      <c r="K94" s="6">
        <v>1.3</v>
      </c>
      <c r="L94" s="6">
        <v>1.6</v>
      </c>
      <c r="M94" s="6">
        <v>1.1</v>
      </c>
      <c r="N94" s="6">
        <v>2.3</v>
      </c>
      <c r="O94" s="6">
        <v>1.9</v>
      </c>
      <c r="P94" s="6">
        <v>1.3</v>
      </c>
      <c r="Q94" s="6">
        <v>2.1</v>
      </c>
      <c r="R94" s="6">
        <v>2.1</v>
      </c>
      <c r="S94" s="6">
        <v>2.0</v>
      </c>
      <c r="T94" s="6">
        <v>1.2</v>
      </c>
      <c r="U94" s="6">
        <v>4.0</v>
      </c>
      <c r="V94" s="6">
        <v>1.8</v>
      </c>
      <c r="W94" s="8"/>
      <c r="X94" s="4">
        <v>26.0</v>
      </c>
      <c r="Y94" s="2">
        <v>0.0</v>
      </c>
      <c r="Z94" s="2">
        <f t="shared" si="4"/>
        <v>1.1</v>
      </c>
      <c r="AA94" s="8">
        <f t="shared" si="5"/>
        <v>2.391666667</v>
      </c>
      <c r="AB94" s="7">
        <f t="shared" si="6"/>
        <v>0</v>
      </c>
      <c r="AC94" s="8">
        <f t="shared" si="7"/>
        <v>2.3</v>
      </c>
      <c r="AD94" s="8">
        <f t="shared" si="8"/>
        <v>2.1</v>
      </c>
      <c r="AE94" s="8">
        <f t="shared" si="9"/>
        <v>1.9</v>
      </c>
      <c r="AF94" s="6">
        <f t="shared" si="10"/>
        <v>1.1</v>
      </c>
      <c r="AG94" s="8">
        <f t="shared" si="11"/>
        <v>1.3</v>
      </c>
      <c r="AH94" s="2">
        <v>0.0</v>
      </c>
      <c r="AI94" s="6">
        <f t="shared" ref="AI94:AJ94" si="104">AF94 - 0.5*$AH94</f>
        <v>1.1</v>
      </c>
      <c r="AJ94" s="6">
        <f t="shared" si="104"/>
        <v>1.3</v>
      </c>
      <c r="AK94" s="2">
        <v>2.0</v>
      </c>
      <c r="AL94" s="2">
        <f t="shared" si="13"/>
        <v>0</v>
      </c>
    </row>
    <row r="95">
      <c r="A95" s="3" t="s">
        <v>259</v>
      </c>
      <c r="B95" s="4">
        <f t="shared" si="2"/>
        <v>69</v>
      </c>
      <c r="C95" s="2" t="s">
        <v>39</v>
      </c>
      <c r="D95" s="2" t="s">
        <v>46</v>
      </c>
      <c r="E95" s="2" t="s">
        <v>41</v>
      </c>
      <c r="F95" s="2" t="s">
        <v>42</v>
      </c>
      <c r="G95" s="2" t="s">
        <v>43</v>
      </c>
      <c r="H95" s="2" t="s">
        <v>74</v>
      </c>
      <c r="I95" s="2"/>
      <c r="J95" s="5">
        <f t="shared" si="3"/>
        <v>2.960671611</v>
      </c>
      <c r="K95" s="6">
        <v>2.6</v>
      </c>
      <c r="L95" s="6">
        <v>2.6</v>
      </c>
      <c r="M95" s="6">
        <v>5.3</v>
      </c>
      <c r="N95" s="6">
        <v>3.3</v>
      </c>
      <c r="O95" s="6">
        <v>3.3</v>
      </c>
      <c r="P95" s="6">
        <v>3.2</v>
      </c>
      <c r="Q95" s="6">
        <v>3.0</v>
      </c>
      <c r="R95" s="6">
        <v>3.1</v>
      </c>
      <c r="S95" s="6">
        <v>2.8</v>
      </c>
      <c r="T95" s="6">
        <v>2.1</v>
      </c>
      <c r="U95" s="6">
        <v>5.5</v>
      </c>
      <c r="V95" s="6">
        <v>3.0</v>
      </c>
      <c r="W95" s="7"/>
      <c r="X95" s="2">
        <v>24.0</v>
      </c>
      <c r="Y95" s="2">
        <v>0.0</v>
      </c>
      <c r="Z95" s="2">
        <f t="shared" si="4"/>
        <v>5.3</v>
      </c>
      <c r="AA95" s="8">
        <f t="shared" si="5"/>
        <v>3.816666667</v>
      </c>
      <c r="AB95" s="7">
        <f t="shared" si="6"/>
        <v>0</v>
      </c>
      <c r="AC95" s="8">
        <f t="shared" si="7"/>
        <v>3.3</v>
      </c>
      <c r="AD95" s="8">
        <f t="shared" si="8"/>
        <v>3</v>
      </c>
      <c r="AE95" s="8">
        <f t="shared" si="9"/>
        <v>3.3</v>
      </c>
      <c r="AF95" s="6">
        <f t="shared" si="10"/>
        <v>5.3</v>
      </c>
      <c r="AG95" s="8">
        <f t="shared" si="11"/>
        <v>3.2</v>
      </c>
      <c r="AH95" s="2">
        <v>0.0</v>
      </c>
      <c r="AI95" s="6">
        <f t="shared" ref="AI95:AJ95" si="105">AF95 - 0.5*$AH95</f>
        <v>5.3</v>
      </c>
      <c r="AJ95" s="6">
        <f t="shared" si="105"/>
        <v>3.2</v>
      </c>
      <c r="AK95" s="2">
        <v>2.0</v>
      </c>
      <c r="AL95" s="2">
        <f t="shared" si="13"/>
        <v>0</v>
      </c>
    </row>
    <row r="96">
      <c r="A96" s="3" t="s">
        <v>260</v>
      </c>
      <c r="B96" s="4">
        <f t="shared" si="2"/>
        <v>95.7</v>
      </c>
      <c r="C96" s="2" t="s">
        <v>45</v>
      </c>
      <c r="D96" s="2" t="s">
        <v>40</v>
      </c>
      <c r="E96" s="2" t="s">
        <v>47</v>
      </c>
      <c r="F96" s="2">
        <v>227.0</v>
      </c>
      <c r="G96" s="2" t="s">
        <v>261</v>
      </c>
      <c r="H96" s="2" t="s">
        <v>43</v>
      </c>
      <c r="I96" s="2">
        <v>12.0</v>
      </c>
      <c r="J96" s="5">
        <f t="shared" si="3"/>
        <v>6.87933663</v>
      </c>
      <c r="K96" s="6">
        <v>7.5</v>
      </c>
      <c r="L96" s="6">
        <v>6.1</v>
      </c>
      <c r="M96" s="6">
        <v>7.5</v>
      </c>
      <c r="N96" s="6">
        <v>5.2</v>
      </c>
      <c r="O96" s="6">
        <v>7.7</v>
      </c>
      <c r="P96" s="6">
        <v>7.1</v>
      </c>
      <c r="Q96" s="6">
        <v>7.5</v>
      </c>
      <c r="R96" s="6">
        <v>6.5</v>
      </c>
      <c r="S96" s="6">
        <v>7.0</v>
      </c>
      <c r="T96" s="6">
        <v>5.6</v>
      </c>
      <c r="U96" s="6">
        <v>8.3</v>
      </c>
      <c r="V96" s="6">
        <v>6.4</v>
      </c>
      <c r="W96" s="7"/>
      <c r="X96" s="2">
        <v>45.0</v>
      </c>
      <c r="Y96" s="2">
        <v>1.0</v>
      </c>
      <c r="Z96" s="2">
        <f t="shared" si="4"/>
        <v>7.875</v>
      </c>
      <c r="AA96" s="8">
        <f t="shared" si="5"/>
        <v>7.366666667</v>
      </c>
      <c r="AB96" s="7">
        <f t="shared" si="6"/>
        <v>0</v>
      </c>
      <c r="AC96" s="8">
        <f t="shared" si="7"/>
        <v>5.2</v>
      </c>
      <c r="AD96" s="8">
        <f t="shared" si="8"/>
        <v>7.5</v>
      </c>
      <c r="AE96" s="8">
        <f t="shared" si="9"/>
        <v>7.7</v>
      </c>
      <c r="AF96" s="6">
        <f t="shared" si="10"/>
        <v>7.5</v>
      </c>
      <c r="AG96" s="8">
        <f t="shared" si="11"/>
        <v>7.1</v>
      </c>
      <c r="AH96" s="2">
        <v>0.0</v>
      </c>
      <c r="AI96" s="6">
        <f t="shared" ref="AI96:AJ96" si="106">AF96 - 0.5*$AH96</f>
        <v>7.5</v>
      </c>
      <c r="AJ96" s="6">
        <f t="shared" si="106"/>
        <v>7.1</v>
      </c>
      <c r="AK96" s="2">
        <v>0.0</v>
      </c>
      <c r="AL96" s="2">
        <f t="shared" si="13"/>
        <v>0</v>
      </c>
    </row>
    <row r="97">
      <c r="A97" s="3" t="s">
        <v>262</v>
      </c>
      <c r="B97" s="4">
        <f t="shared" si="2"/>
        <v>80.4</v>
      </c>
      <c r="C97" s="2" t="s">
        <v>45</v>
      </c>
      <c r="D97" s="2" t="s">
        <v>46</v>
      </c>
      <c r="E97" s="2" t="s">
        <v>47</v>
      </c>
      <c r="F97" s="2">
        <v>192.0</v>
      </c>
      <c r="G97" s="2" t="s">
        <v>59</v>
      </c>
      <c r="H97" s="2" t="s">
        <v>263</v>
      </c>
      <c r="I97" s="2"/>
      <c r="J97" s="5">
        <f t="shared" si="3"/>
        <v>5.585218377</v>
      </c>
      <c r="K97" s="6">
        <v>6.2</v>
      </c>
      <c r="L97" s="6">
        <v>5.5</v>
      </c>
      <c r="M97" s="6">
        <v>7.2</v>
      </c>
      <c r="N97" s="6">
        <v>5.0</v>
      </c>
      <c r="O97" s="6">
        <v>6.1</v>
      </c>
      <c r="P97" s="6">
        <v>6.4</v>
      </c>
      <c r="Q97" s="6">
        <v>6.1</v>
      </c>
      <c r="R97" s="6">
        <v>6.1</v>
      </c>
      <c r="S97" s="6">
        <v>5.9</v>
      </c>
      <c r="T97" s="6">
        <v>4.5</v>
      </c>
      <c r="U97" s="6">
        <v>6.7</v>
      </c>
      <c r="V97" s="6">
        <v>5.8</v>
      </c>
      <c r="W97" s="7"/>
      <c r="X97" s="2">
        <v>31.0</v>
      </c>
      <c r="Y97" s="2">
        <v>0.0</v>
      </c>
      <c r="Z97" s="2">
        <f t="shared" si="4"/>
        <v>5.7</v>
      </c>
      <c r="AA97" s="8">
        <f t="shared" si="5"/>
        <v>6.458333333</v>
      </c>
      <c r="AB97" s="7">
        <f t="shared" si="6"/>
        <v>0</v>
      </c>
      <c r="AC97" s="8">
        <f t="shared" si="7"/>
        <v>5</v>
      </c>
      <c r="AD97" s="8">
        <f t="shared" si="8"/>
        <v>6.1</v>
      </c>
      <c r="AE97" s="8">
        <f t="shared" si="9"/>
        <v>6.1</v>
      </c>
      <c r="AF97" s="6">
        <f t="shared" si="10"/>
        <v>6.2</v>
      </c>
      <c r="AG97" s="8">
        <f t="shared" si="11"/>
        <v>5.9</v>
      </c>
      <c r="AH97" s="2">
        <v>1.0</v>
      </c>
      <c r="AI97" s="6">
        <f t="shared" ref="AI97:AJ97" si="107">AF97 - 0.5*$AH97</f>
        <v>5.7</v>
      </c>
      <c r="AJ97" s="6">
        <f t="shared" si="107"/>
        <v>5.4</v>
      </c>
      <c r="AK97" s="2">
        <v>1.0</v>
      </c>
      <c r="AL97" s="2">
        <f t="shared" si="13"/>
        <v>0</v>
      </c>
    </row>
    <row r="98">
      <c r="A98" s="3" t="s">
        <v>264</v>
      </c>
      <c r="B98" s="4">
        <f t="shared" si="2"/>
        <v>89.7</v>
      </c>
      <c r="C98" s="2" t="s">
        <v>69</v>
      </c>
      <c r="D98" s="2" t="s">
        <v>40</v>
      </c>
      <c r="E98" s="2" t="s">
        <v>47</v>
      </c>
      <c r="F98" s="2">
        <v>225.0</v>
      </c>
      <c r="G98" s="2" t="s">
        <v>125</v>
      </c>
      <c r="H98" s="2" t="s">
        <v>265</v>
      </c>
      <c r="I98" s="2"/>
      <c r="J98" s="5">
        <f t="shared" si="3"/>
        <v>6.141357643</v>
      </c>
      <c r="K98" s="6">
        <v>6.3</v>
      </c>
      <c r="L98" s="6">
        <v>5.7</v>
      </c>
      <c r="M98" s="6">
        <v>6.7</v>
      </c>
      <c r="N98" s="6">
        <v>5.1</v>
      </c>
      <c r="O98" s="6">
        <v>6.8</v>
      </c>
      <c r="P98" s="6">
        <v>6.5</v>
      </c>
      <c r="Q98" s="6">
        <v>7.0</v>
      </c>
      <c r="R98" s="6">
        <v>6.3</v>
      </c>
      <c r="S98" s="6">
        <v>6.3</v>
      </c>
      <c r="T98" s="6">
        <v>5.0</v>
      </c>
      <c r="U98" s="6">
        <v>7.9</v>
      </c>
      <c r="V98" s="6">
        <v>6.5</v>
      </c>
      <c r="W98" s="7"/>
      <c r="X98" s="2">
        <v>29.0</v>
      </c>
      <c r="Y98" s="2">
        <v>0.0</v>
      </c>
      <c r="Z98" s="2">
        <f t="shared" si="4"/>
        <v>5.2</v>
      </c>
      <c r="AA98" s="8">
        <f t="shared" si="5"/>
        <v>6.841666667</v>
      </c>
      <c r="AB98" s="7">
        <f t="shared" si="6"/>
        <v>0</v>
      </c>
      <c r="AC98" s="8">
        <f t="shared" si="7"/>
        <v>5.1</v>
      </c>
      <c r="AD98" s="8">
        <f t="shared" si="8"/>
        <v>7</v>
      </c>
      <c r="AE98" s="8">
        <f t="shared" si="9"/>
        <v>6.8</v>
      </c>
      <c r="AF98" s="6">
        <f t="shared" si="10"/>
        <v>5.7</v>
      </c>
      <c r="AG98" s="8">
        <f t="shared" si="11"/>
        <v>6</v>
      </c>
      <c r="AH98" s="2">
        <v>1.0</v>
      </c>
      <c r="AI98" s="6">
        <f t="shared" ref="AI98:AJ98" si="108">AF98 - 0.5*$AH98</f>
        <v>5.2</v>
      </c>
      <c r="AJ98" s="6">
        <f t="shared" si="108"/>
        <v>5.5</v>
      </c>
      <c r="AK98" s="2">
        <v>0.0</v>
      </c>
      <c r="AL98" s="2">
        <f t="shared" si="13"/>
        <v>0.15</v>
      </c>
    </row>
    <row r="99">
      <c r="A99" s="3" t="s">
        <v>266</v>
      </c>
      <c r="B99" s="4">
        <f t="shared" si="2"/>
        <v>70.2</v>
      </c>
      <c r="C99" s="2" t="s">
        <v>39</v>
      </c>
      <c r="D99" s="2" t="s">
        <v>46</v>
      </c>
      <c r="E99" s="2" t="s">
        <v>47</v>
      </c>
      <c r="F99" s="2">
        <v>230.0</v>
      </c>
      <c r="G99" s="2" t="s">
        <v>48</v>
      </c>
      <c r="H99" s="2" t="s">
        <v>142</v>
      </c>
      <c r="I99" s="2"/>
      <c r="J99" s="5">
        <f t="shared" si="3"/>
        <v>3.374268644</v>
      </c>
      <c r="K99" s="6">
        <v>3.2</v>
      </c>
      <c r="L99" s="6">
        <v>3.2</v>
      </c>
      <c r="M99" s="6">
        <v>2.2</v>
      </c>
      <c r="N99" s="6">
        <v>4.1</v>
      </c>
      <c r="O99" s="6">
        <v>3.2</v>
      </c>
      <c r="P99" s="6">
        <v>4.6</v>
      </c>
      <c r="Q99" s="6">
        <v>3.6</v>
      </c>
      <c r="R99" s="6">
        <v>4.9</v>
      </c>
      <c r="S99" s="6">
        <v>3.8</v>
      </c>
      <c r="T99" s="6">
        <v>2.7</v>
      </c>
      <c r="U99" s="6">
        <v>7.1</v>
      </c>
      <c r="V99" s="6">
        <v>4.4</v>
      </c>
      <c r="W99" s="7"/>
      <c r="X99" s="2">
        <v>36.0</v>
      </c>
      <c r="Y99" s="2">
        <v>0.0</v>
      </c>
      <c r="Z99" s="2">
        <f t="shared" si="4"/>
        <v>2.2</v>
      </c>
      <c r="AA99" s="8">
        <f t="shared" si="5"/>
        <v>4.416666667</v>
      </c>
      <c r="AB99" s="7">
        <f t="shared" si="6"/>
        <v>0</v>
      </c>
      <c r="AC99" s="8">
        <f t="shared" si="7"/>
        <v>4.1</v>
      </c>
      <c r="AD99" s="8">
        <f t="shared" si="8"/>
        <v>3.6</v>
      </c>
      <c r="AE99" s="8">
        <f t="shared" si="9"/>
        <v>3.2</v>
      </c>
      <c r="AF99" s="6">
        <f t="shared" si="10"/>
        <v>2.2</v>
      </c>
      <c r="AG99" s="8">
        <f t="shared" si="11"/>
        <v>4.6</v>
      </c>
      <c r="AH99" s="2">
        <v>0.0</v>
      </c>
      <c r="AI99" s="6">
        <f t="shared" ref="AI99:AJ99" si="109">AF99 - 0.5*$AH99</f>
        <v>2.2</v>
      </c>
      <c r="AJ99" s="6">
        <f t="shared" si="109"/>
        <v>4.6</v>
      </c>
      <c r="AK99" s="2">
        <v>2.0</v>
      </c>
      <c r="AL99" s="2">
        <f t="shared" si="13"/>
        <v>0</v>
      </c>
    </row>
    <row r="100">
      <c r="A100" s="3" t="s">
        <v>267</v>
      </c>
      <c r="B100" s="4">
        <f t="shared" si="2"/>
        <v>95.4</v>
      </c>
      <c r="C100" s="2" t="s">
        <v>45</v>
      </c>
      <c r="D100" s="2" t="s">
        <v>40</v>
      </c>
      <c r="E100" s="2" t="s">
        <v>47</v>
      </c>
      <c r="F100" s="2">
        <v>230.0</v>
      </c>
      <c r="G100" s="2" t="s">
        <v>268</v>
      </c>
      <c r="H100" s="2" t="s">
        <v>269</v>
      </c>
      <c r="I100" s="2">
        <v>7.0</v>
      </c>
      <c r="J100" s="5">
        <f t="shared" si="3"/>
        <v>6.872301195</v>
      </c>
      <c r="K100" s="6">
        <v>8.6</v>
      </c>
      <c r="L100" s="6">
        <v>5.3</v>
      </c>
      <c r="M100" s="6">
        <v>7.7</v>
      </c>
      <c r="N100" s="6">
        <v>4.3</v>
      </c>
      <c r="O100" s="6">
        <v>9.3</v>
      </c>
      <c r="P100" s="6">
        <v>6.3</v>
      </c>
      <c r="Q100" s="6">
        <v>7.8</v>
      </c>
      <c r="R100" s="6">
        <v>5.2</v>
      </c>
      <c r="S100" s="6">
        <v>9.3</v>
      </c>
      <c r="T100" s="6">
        <v>8.1</v>
      </c>
      <c r="U100" s="6">
        <v>8.2</v>
      </c>
      <c r="V100" s="6">
        <v>4.6</v>
      </c>
      <c r="W100" s="7"/>
      <c r="X100" s="2">
        <v>43.0</v>
      </c>
      <c r="Y100" s="2">
        <v>1.0</v>
      </c>
      <c r="Z100" s="2">
        <f t="shared" si="4"/>
        <v>8.085</v>
      </c>
      <c r="AA100" s="8">
        <f t="shared" si="5"/>
        <v>7.558333333</v>
      </c>
      <c r="AB100" s="7">
        <f t="shared" si="6"/>
        <v>0</v>
      </c>
      <c r="AC100" s="8">
        <f t="shared" si="7"/>
        <v>4.3</v>
      </c>
      <c r="AD100" s="8">
        <f t="shared" si="8"/>
        <v>7.8</v>
      </c>
      <c r="AE100" s="8">
        <f t="shared" si="9"/>
        <v>9.3</v>
      </c>
      <c r="AF100" s="6">
        <f t="shared" si="10"/>
        <v>7.7</v>
      </c>
      <c r="AG100" s="8">
        <f t="shared" si="11"/>
        <v>6.3</v>
      </c>
      <c r="AH100" s="2">
        <v>0.0</v>
      </c>
      <c r="AI100" s="6">
        <f t="shared" ref="AI100:AJ100" si="110">AF100 - 0.5*$AH100</f>
        <v>7.7</v>
      </c>
      <c r="AJ100" s="6">
        <f t="shared" si="110"/>
        <v>6.3</v>
      </c>
      <c r="AK100" s="2">
        <v>1.0</v>
      </c>
      <c r="AL100" s="2">
        <f t="shared" si="13"/>
        <v>0</v>
      </c>
    </row>
    <row r="101">
      <c r="A101" s="3" t="s">
        <v>270</v>
      </c>
      <c r="B101" s="4">
        <f t="shared" si="2"/>
        <v>63.6</v>
      </c>
      <c r="C101" s="2" t="s">
        <v>45</v>
      </c>
      <c r="D101" s="2" t="s">
        <v>40</v>
      </c>
      <c r="E101" s="2" t="s">
        <v>47</v>
      </c>
      <c r="F101" s="2">
        <v>214.0</v>
      </c>
      <c r="G101" s="2" t="s">
        <v>48</v>
      </c>
      <c r="H101" s="2" t="s">
        <v>271</v>
      </c>
      <c r="I101" s="2"/>
      <c r="J101" s="5">
        <f t="shared" si="3"/>
        <v>1.710599506</v>
      </c>
      <c r="K101" s="6">
        <v>1.3</v>
      </c>
      <c r="L101" s="6">
        <v>1.5</v>
      </c>
      <c r="M101" s="6">
        <v>1.3</v>
      </c>
      <c r="N101" s="6">
        <v>1.9</v>
      </c>
      <c r="O101" s="6">
        <v>2.2</v>
      </c>
      <c r="P101" s="6">
        <v>1.4</v>
      </c>
      <c r="Q101" s="6">
        <v>2.2</v>
      </c>
      <c r="R101" s="6">
        <v>3.1</v>
      </c>
      <c r="S101" s="6">
        <v>2.0</v>
      </c>
      <c r="T101" s="6">
        <v>1.4</v>
      </c>
      <c r="U101" s="6">
        <v>7.3</v>
      </c>
      <c r="V101" s="6">
        <v>4.1</v>
      </c>
      <c r="W101" s="7"/>
      <c r="X101" s="2">
        <v>43.0</v>
      </c>
      <c r="Y101" s="2">
        <v>0.0</v>
      </c>
      <c r="Z101" s="2">
        <f t="shared" si="4"/>
        <v>1.3</v>
      </c>
      <c r="AA101" s="8">
        <f t="shared" si="5"/>
        <v>2.975</v>
      </c>
      <c r="AB101" s="7">
        <f t="shared" si="6"/>
        <v>0</v>
      </c>
      <c r="AC101" s="8">
        <f t="shared" si="7"/>
        <v>1.9</v>
      </c>
      <c r="AD101" s="8">
        <f t="shared" si="8"/>
        <v>2.2</v>
      </c>
      <c r="AE101" s="8">
        <f t="shared" si="9"/>
        <v>2.2</v>
      </c>
      <c r="AF101" s="6">
        <f t="shared" si="10"/>
        <v>1.3</v>
      </c>
      <c r="AG101" s="8">
        <f t="shared" si="11"/>
        <v>1.4</v>
      </c>
      <c r="AH101" s="2">
        <v>0.0</v>
      </c>
      <c r="AI101" s="6">
        <f t="shared" ref="AI101:AJ101" si="111">AF101 - 0.5*$AH101</f>
        <v>1.3</v>
      </c>
      <c r="AJ101" s="6">
        <f t="shared" si="111"/>
        <v>1.4</v>
      </c>
      <c r="AK101" s="2">
        <v>2.0</v>
      </c>
      <c r="AL101" s="2">
        <f t="shared" si="13"/>
        <v>0</v>
      </c>
    </row>
    <row r="102">
      <c r="A102" s="3" t="s">
        <v>272</v>
      </c>
      <c r="B102" s="4">
        <f t="shared" si="2"/>
        <v>63.9</v>
      </c>
      <c r="C102" s="2" t="s">
        <v>45</v>
      </c>
      <c r="D102" s="2" t="s">
        <v>40</v>
      </c>
      <c r="E102" s="2" t="s">
        <v>47</v>
      </c>
      <c r="F102" s="2">
        <v>212.0</v>
      </c>
      <c r="G102" s="2" t="s">
        <v>48</v>
      </c>
      <c r="H102" s="2" t="s">
        <v>273</v>
      </c>
      <c r="I102" s="2"/>
      <c r="J102" s="5">
        <f t="shared" si="3"/>
        <v>1.723866914</v>
      </c>
      <c r="K102" s="6">
        <v>1.4</v>
      </c>
      <c r="L102" s="6">
        <v>1.5</v>
      </c>
      <c r="M102" s="6">
        <v>1.2</v>
      </c>
      <c r="N102" s="6">
        <v>1.9</v>
      </c>
      <c r="O102" s="6">
        <v>2.2</v>
      </c>
      <c r="P102" s="6">
        <v>1.5</v>
      </c>
      <c r="Q102" s="6">
        <v>2.5</v>
      </c>
      <c r="R102" s="6">
        <v>3.3</v>
      </c>
      <c r="S102" s="6">
        <v>2.2</v>
      </c>
      <c r="T102" s="6">
        <v>1.4</v>
      </c>
      <c r="U102" s="6">
        <v>7.1</v>
      </c>
      <c r="V102" s="6">
        <v>3.1</v>
      </c>
      <c r="W102" s="7"/>
      <c r="X102" s="2">
        <v>37.0</v>
      </c>
      <c r="Y102" s="2">
        <v>0.0</v>
      </c>
      <c r="Z102" s="2">
        <f t="shared" si="4"/>
        <v>1.2</v>
      </c>
      <c r="AA102" s="8">
        <f t="shared" si="5"/>
        <v>2.941666667</v>
      </c>
      <c r="AB102" s="7">
        <f t="shared" si="6"/>
        <v>0</v>
      </c>
      <c r="AC102" s="8">
        <f t="shared" si="7"/>
        <v>1.9</v>
      </c>
      <c r="AD102" s="8">
        <f t="shared" si="8"/>
        <v>2.5</v>
      </c>
      <c r="AE102" s="8">
        <f t="shared" si="9"/>
        <v>2.2</v>
      </c>
      <c r="AF102" s="6">
        <f t="shared" si="10"/>
        <v>1.2</v>
      </c>
      <c r="AG102" s="8">
        <f t="shared" si="11"/>
        <v>1.5</v>
      </c>
      <c r="AH102" s="2">
        <v>0.0</v>
      </c>
      <c r="AI102" s="6">
        <f t="shared" ref="AI102:AJ102" si="112">AF102 - 0.5*$AH102</f>
        <v>1.2</v>
      </c>
      <c r="AJ102" s="6">
        <f t="shared" si="112"/>
        <v>1.5</v>
      </c>
      <c r="AK102" s="2">
        <v>2.0</v>
      </c>
      <c r="AL102" s="2">
        <f t="shared" si="13"/>
        <v>0</v>
      </c>
    </row>
    <row r="103">
      <c r="A103" s="3" t="s">
        <v>274</v>
      </c>
      <c r="B103" s="4">
        <f t="shared" si="2"/>
        <v>81.9</v>
      </c>
      <c r="C103" s="2" t="s">
        <v>103</v>
      </c>
      <c r="D103" s="2" t="s">
        <v>46</v>
      </c>
      <c r="E103" s="2" t="s">
        <v>47</v>
      </c>
      <c r="F103" s="2">
        <v>200.0</v>
      </c>
      <c r="G103" s="2" t="s">
        <v>56</v>
      </c>
      <c r="H103" s="2" t="s">
        <v>275</v>
      </c>
      <c r="I103" s="2">
        <v>36.0</v>
      </c>
      <c r="J103" s="5">
        <f t="shared" si="3"/>
        <v>5.685105068</v>
      </c>
      <c r="K103" s="6">
        <v>8.0</v>
      </c>
      <c r="L103" s="6">
        <v>4.9</v>
      </c>
      <c r="M103" s="6">
        <v>8.2</v>
      </c>
      <c r="N103" s="6">
        <v>5.1</v>
      </c>
      <c r="O103" s="6">
        <v>6.4</v>
      </c>
      <c r="P103" s="6">
        <v>6.6</v>
      </c>
      <c r="Q103" s="6">
        <v>6.8</v>
      </c>
      <c r="R103" s="6">
        <v>4.1</v>
      </c>
      <c r="S103" s="6">
        <v>7.7</v>
      </c>
      <c r="T103" s="6">
        <v>5.5</v>
      </c>
      <c r="U103" s="6">
        <v>5.1</v>
      </c>
      <c r="V103" s="6">
        <v>3.7</v>
      </c>
      <c r="W103" s="7"/>
      <c r="X103" s="2">
        <v>40.0</v>
      </c>
      <c r="Y103" s="2">
        <v>0.0</v>
      </c>
      <c r="Z103" s="2">
        <f t="shared" si="4"/>
        <v>6.7</v>
      </c>
      <c r="AA103" s="8">
        <f t="shared" si="5"/>
        <v>5.1</v>
      </c>
      <c r="AB103" s="7">
        <f t="shared" si="6"/>
        <v>0</v>
      </c>
      <c r="AC103" s="8">
        <f t="shared" si="7"/>
        <v>5.1</v>
      </c>
      <c r="AD103" s="8">
        <f t="shared" si="8"/>
        <v>6.8</v>
      </c>
      <c r="AE103" s="8">
        <f t="shared" si="9"/>
        <v>6.4</v>
      </c>
      <c r="AF103" s="6">
        <f t="shared" si="10"/>
        <v>7.2</v>
      </c>
      <c r="AG103" s="8">
        <f t="shared" si="11"/>
        <v>6.1</v>
      </c>
      <c r="AH103" s="2">
        <v>1.0</v>
      </c>
      <c r="AI103" s="6">
        <f t="shared" ref="AI103:AJ103" si="113">AF103 - 0.5*$AH103</f>
        <v>6.7</v>
      </c>
      <c r="AJ103" s="6">
        <f t="shared" si="113"/>
        <v>5.6</v>
      </c>
      <c r="AK103" s="2">
        <v>1.0</v>
      </c>
      <c r="AL103" s="2">
        <f t="shared" si="13"/>
        <v>0</v>
      </c>
    </row>
    <row r="104">
      <c r="A104" s="3" t="s">
        <v>276</v>
      </c>
      <c r="B104" s="4">
        <f t="shared" si="2"/>
        <v>87.3</v>
      </c>
      <c r="C104" s="2" t="s">
        <v>103</v>
      </c>
      <c r="D104" s="2" t="s">
        <v>46</v>
      </c>
      <c r="E104" s="2" t="s">
        <v>47</v>
      </c>
      <c r="F104" s="2">
        <v>213.0</v>
      </c>
      <c r="G104" s="2" t="s">
        <v>48</v>
      </c>
      <c r="H104" s="2" t="s">
        <v>63</v>
      </c>
      <c r="I104" s="2">
        <v>45.0</v>
      </c>
      <c r="J104" s="5">
        <f t="shared" si="3"/>
        <v>5.950401731</v>
      </c>
      <c r="K104" s="6">
        <v>5.8</v>
      </c>
      <c r="L104" s="6">
        <v>5.5</v>
      </c>
      <c r="M104" s="6">
        <v>6.4</v>
      </c>
      <c r="N104" s="6">
        <v>5.2</v>
      </c>
      <c r="O104" s="6">
        <v>6.3</v>
      </c>
      <c r="P104" s="6">
        <v>6.2</v>
      </c>
      <c r="Q104" s="6">
        <v>6.4</v>
      </c>
      <c r="R104" s="6">
        <v>6.0</v>
      </c>
      <c r="S104" s="6">
        <v>6.1</v>
      </c>
      <c r="T104" s="6">
        <v>5.0</v>
      </c>
      <c r="U104" s="6">
        <v>7.2</v>
      </c>
      <c r="V104" s="6">
        <v>5.6</v>
      </c>
      <c r="W104" s="7"/>
      <c r="X104" s="2">
        <v>36.0</v>
      </c>
      <c r="Y104" s="2">
        <v>0.0</v>
      </c>
      <c r="Z104" s="2">
        <f t="shared" si="4"/>
        <v>6.4</v>
      </c>
      <c r="AA104" s="8">
        <f t="shared" si="5"/>
        <v>6.475</v>
      </c>
      <c r="AB104" s="7">
        <f t="shared" si="6"/>
        <v>0</v>
      </c>
      <c r="AC104" s="8">
        <f t="shared" si="7"/>
        <v>5.2</v>
      </c>
      <c r="AD104" s="8">
        <f t="shared" si="8"/>
        <v>6.4</v>
      </c>
      <c r="AE104" s="8">
        <f t="shared" si="9"/>
        <v>6.3</v>
      </c>
      <c r="AF104" s="6">
        <f t="shared" si="10"/>
        <v>6.4</v>
      </c>
      <c r="AG104" s="8">
        <f t="shared" si="11"/>
        <v>6.2</v>
      </c>
      <c r="AH104" s="2">
        <v>0.0</v>
      </c>
      <c r="AI104" s="6">
        <f t="shared" ref="AI104:AJ104" si="114">AF104 - 0.5*$AH104</f>
        <v>6.4</v>
      </c>
      <c r="AJ104" s="6">
        <f t="shared" si="114"/>
        <v>6.2</v>
      </c>
      <c r="AK104" s="2">
        <v>0.0</v>
      </c>
      <c r="AL104" s="2">
        <f t="shared" si="13"/>
        <v>0</v>
      </c>
    </row>
    <row r="105">
      <c r="A105" s="3" t="s">
        <v>277</v>
      </c>
      <c r="B105" s="4">
        <f t="shared" si="2"/>
        <v>79.2</v>
      </c>
      <c r="C105" s="2" t="s">
        <v>45</v>
      </c>
      <c r="D105" s="2" t="s">
        <v>46</v>
      </c>
      <c r="E105" s="2" t="s">
        <v>47</v>
      </c>
      <c r="F105" s="2">
        <v>221.0</v>
      </c>
      <c r="G105" s="2" t="s">
        <v>62</v>
      </c>
      <c r="H105" s="2" t="s">
        <v>278</v>
      </c>
      <c r="I105" s="2">
        <v>29.0</v>
      </c>
      <c r="J105" s="5">
        <f t="shared" si="3"/>
        <v>5.428450762</v>
      </c>
      <c r="K105" s="6">
        <v>5.6</v>
      </c>
      <c r="L105" s="6">
        <v>5.4</v>
      </c>
      <c r="M105" s="6">
        <v>5.0</v>
      </c>
      <c r="N105" s="6">
        <v>4.6</v>
      </c>
      <c r="O105" s="6">
        <v>6.7</v>
      </c>
      <c r="P105" s="6">
        <v>5.7</v>
      </c>
      <c r="Q105" s="6">
        <v>6.5</v>
      </c>
      <c r="R105" s="6">
        <v>5.7</v>
      </c>
      <c r="S105" s="6">
        <v>5.7</v>
      </c>
      <c r="T105" s="6">
        <v>4.1</v>
      </c>
      <c r="U105" s="6">
        <v>7.5</v>
      </c>
      <c r="V105" s="6">
        <v>5.1</v>
      </c>
      <c r="W105" s="7"/>
      <c r="X105" s="2">
        <v>55.0</v>
      </c>
      <c r="Y105" s="2">
        <v>1.0</v>
      </c>
      <c r="Z105" s="2">
        <f t="shared" si="4"/>
        <v>5.46</v>
      </c>
      <c r="AA105" s="8">
        <f t="shared" si="5"/>
        <v>6.133333333</v>
      </c>
      <c r="AB105" s="7">
        <f t="shared" si="6"/>
        <v>0</v>
      </c>
      <c r="AC105" s="8">
        <f t="shared" si="7"/>
        <v>4.6</v>
      </c>
      <c r="AD105" s="8">
        <f t="shared" si="8"/>
        <v>6.5</v>
      </c>
      <c r="AE105" s="8">
        <f t="shared" si="9"/>
        <v>6.7</v>
      </c>
      <c r="AF105" s="6">
        <f t="shared" si="10"/>
        <v>5.7</v>
      </c>
      <c r="AG105" s="8">
        <f t="shared" si="11"/>
        <v>6</v>
      </c>
      <c r="AH105" s="2">
        <v>1.0</v>
      </c>
      <c r="AI105" s="6">
        <f t="shared" ref="AI105:AJ105" si="115">AF105 - 0.5*$AH105</f>
        <v>5.2</v>
      </c>
      <c r="AJ105" s="6">
        <f t="shared" si="115"/>
        <v>5.5</v>
      </c>
      <c r="AK105" s="2">
        <v>1.0</v>
      </c>
      <c r="AL105" s="2">
        <f t="shared" si="13"/>
        <v>0</v>
      </c>
    </row>
    <row r="106">
      <c r="A106" s="3" t="s">
        <v>279</v>
      </c>
      <c r="B106" s="4">
        <f t="shared" si="2"/>
        <v>66.9</v>
      </c>
      <c r="C106" s="2" t="s">
        <v>103</v>
      </c>
      <c r="D106" s="2" t="s">
        <v>46</v>
      </c>
      <c r="E106" s="2" t="s">
        <v>47</v>
      </c>
      <c r="F106" s="2">
        <v>202.0</v>
      </c>
      <c r="G106" s="2" t="s">
        <v>48</v>
      </c>
      <c r="H106" s="2" t="s">
        <v>280</v>
      </c>
      <c r="I106" s="2"/>
      <c r="J106" s="5">
        <f t="shared" si="3"/>
        <v>2.273980222</v>
      </c>
      <c r="K106" s="6">
        <v>2.2</v>
      </c>
      <c r="L106" s="6">
        <v>2.1</v>
      </c>
      <c r="M106" s="6">
        <v>2.8</v>
      </c>
      <c r="N106" s="6">
        <v>2.3</v>
      </c>
      <c r="O106" s="6">
        <v>2.6</v>
      </c>
      <c r="P106" s="6">
        <v>2.3</v>
      </c>
      <c r="Q106" s="6">
        <v>2.6</v>
      </c>
      <c r="R106" s="6">
        <v>2.9</v>
      </c>
      <c r="S106" s="6">
        <v>3.5</v>
      </c>
      <c r="T106" s="6">
        <v>1.8</v>
      </c>
      <c r="U106" s="6">
        <v>3.7</v>
      </c>
      <c r="V106" s="6">
        <v>3.0</v>
      </c>
      <c r="W106" s="7"/>
      <c r="X106" s="2">
        <v>45.0</v>
      </c>
      <c r="Y106" s="2">
        <v>0.0</v>
      </c>
      <c r="Z106" s="2">
        <f t="shared" si="4"/>
        <v>2.8</v>
      </c>
      <c r="AA106" s="8">
        <f t="shared" si="5"/>
        <v>3.15</v>
      </c>
      <c r="AB106" s="7">
        <f t="shared" si="6"/>
        <v>0</v>
      </c>
      <c r="AC106" s="8">
        <f t="shared" si="7"/>
        <v>2.3</v>
      </c>
      <c r="AD106" s="8">
        <f t="shared" si="8"/>
        <v>2.6</v>
      </c>
      <c r="AE106" s="8">
        <f t="shared" si="9"/>
        <v>2.6</v>
      </c>
      <c r="AF106" s="6">
        <f t="shared" si="10"/>
        <v>2.8</v>
      </c>
      <c r="AG106" s="8">
        <f t="shared" si="11"/>
        <v>2.3</v>
      </c>
      <c r="AH106" s="2">
        <v>0.0</v>
      </c>
      <c r="AI106" s="6">
        <f t="shared" ref="AI106:AJ106" si="116">AF106 - 0.5*$AH106</f>
        <v>2.8</v>
      </c>
      <c r="AJ106" s="6">
        <f t="shared" si="116"/>
        <v>2.3</v>
      </c>
      <c r="AK106" s="2">
        <v>2.0</v>
      </c>
      <c r="AL106" s="2">
        <f t="shared" si="13"/>
        <v>0</v>
      </c>
    </row>
    <row r="107">
      <c r="A107" s="3" t="s">
        <v>281</v>
      </c>
      <c r="B107" s="4">
        <f t="shared" si="2"/>
        <v>62.1</v>
      </c>
      <c r="C107" s="2" t="s">
        <v>103</v>
      </c>
      <c r="D107" s="2" t="s">
        <v>53</v>
      </c>
      <c r="E107" s="2" t="s">
        <v>47</v>
      </c>
      <c r="F107" s="2">
        <v>199.0</v>
      </c>
      <c r="G107" s="2" t="s">
        <v>48</v>
      </c>
      <c r="H107" s="2" t="s">
        <v>282</v>
      </c>
      <c r="I107" s="2"/>
      <c r="J107" s="5">
        <f t="shared" si="3"/>
        <v>1.606922126</v>
      </c>
      <c r="K107" s="6">
        <v>1.6</v>
      </c>
      <c r="L107" s="6">
        <v>1.6</v>
      </c>
      <c r="M107" s="6">
        <v>1.5</v>
      </c>
      <c r="N107" s="6">
        <v>2.0</v>
      </c>
      <c r="O107" s="6">
        <v>2.0</v>
      </c>
      <c r="P107" s="6">
        <v>1.9</v>
      </c>
      <c r="Q107" s="6">
        <v>1.8</v>
      </c>
      <c r="R107" s="6">
        <v>2.4</v>
      </c>
      <c r="S107" s="6">
        <v>2.3</v>
      </c>
      <c r="T107" s="6">
        <v>1.4</v>
      </c>
      <c r="U107" s="6">
        <v>2.4</v>
      </c>
      <c r="V107" s="6">
        <v>2.2</v>
      </c>
      <c r="W107" s="8"/>
      <c r="X107" s="4">
        <v>42.0</v>
      </c>
      <c r="Y107" s="2">
        <v>0.0</v>
      </c>
      <c r="Z107" s="2">
        <f t="shared" si="4"/>
        <v>1.5</v>
      </c>
      <c r="AA107" s="8">
        <f t="shared" si="5"/>
        <v>2.4</v>
      </c>
      <c r="AB107" s="7">
        <f t="shared" si="6"/>
        <v>0</v>
      </c>
      <c r="AC107" s="8">
        <f t="shared" si="7"/>
        <v>2</v>
      </c>
      <c r="AD107" s="8">
        <f t="shared" si="8"/>
        <v>1.8</v>
      </c>
      <c r="AE107" s="8">
        <f t="shared" si="9"/>
        <v>2</v>
      </c>
      <c r="AF107" s="6">
        <f t="shared" si="10"/>
        <v>1.5</v>
      </c>
      <c r="AG107" s="8">
        <f t="shared" si="11"/>
        <v>1.9</v>
      </c>
      <c r="AH107" s="2">
        <v>0.0</v>
      </c>
      <c r="AI107" s="6">
        <f t="shared" ref="AI107:AJ107" si="117">AF107 - 0.5*$AH107</f>
        <v>1.5</v>
      </c>
      <c r="AJ107" s="6">
        <f t="shared" si="117"/>
        <v>1.9</v>
      </c>
      <c r="AK107" s="2">
        <v>2.0</v>
      </c>
      <c r="AL107" s="2">
        <f t="shared" si="13"/>
        <v>0</v>
      </c>
    </row>
    <row r="108">
      <c r="A108" s="3" t="s">
        <v>283</v>
      </c>
      <c r="B108" s="4">
        <f t="shared" si="2"/>
        <v>92.7</v>
      </c>
      <c r="C108" s="2" t="s">
        <v>45</v>
      </c>
      <c r="D108" s="2" t="s">
        <v>46</v>
      </c>
      <c r="E108" s="2" t="s">
        <v>47</v>
      </c>
      <c r="F108" s="2">
        <v>218.0</v>
      </c>
      <c r="G108" s="2" t="s">
        <v>78</v>
      </c>
      <c r="H108" s="2" t="s">
        <v>284</v>
      </c>
      <c r="I108" s="2">
        <v>17.0</v>
      </c>
      <c r="J108" s="5">
        <f t="shared" si="3"/>
        <v>6.476586321</v>
      </c>
      <c r="K108" s="6">
        <v>6.8</v>
      </c>
      <c r="L108" s="6">
        <v>6.1</v>
      </c>
      <c r="M108" s="6">
        <v>7.4</v>
      </c>
      <c r="N108" s="6">
        <v>6.0</v>
      </c>
      <c r="O108" s="6">
        <v>7.4</v>
      </c>
      <c r="P108" s="6">
        <v>6.7</v>
      </c>
      <c r="Q108" s="6">
        <v>7.3</v>
      </c>
      <c r="R108" s="6">
        <v>6.2</v>
      </c>
      <c r="S108" s="6">
        <v>5.5</v>
      </c>
      <c r="T108" s="6">
        <v>5.2</v>
      </c>
      <c r="U108" s="6">
        <v>8.0</v>
      </c>
      <c r="V108" s="6">
        <v>5.9</v>
      </c>
      <c r="W108" s="7"/>
      <c r="X108" s="2">
        <v>37.0</v>
      </c>
      <c r="Y108" s="2">
        <v>1.0</v>
      </c>
      <c r="Z108" s="2">
        <f t="shared" si="4"/>
        <v>7.245</v>
      </c>
      <c r="AA108" s="8">
        <f t="shared" si="5"/>
        <v>7.041666667</v>
      </c>
      <c r="AB108" s="7">
        <f t="shared" si="6"/>
        <v>0</v>
      </c>
      <c r="AC108" s="8">
        <f t="shared" si="7"/>
        <v>6</v>
      </c>
      <c r="AD108" s="8">
        <f t="shared" si="8"/>
        <v>7.3</v>
      </c>
      <c r="AE108" s="8">
        <f t="shared" si="9"/>
        <v>7.4</v>
      </c>
      <c r="AF108" s="6">
        <f t="shared" si="10"/>
        <v>7.4</v>
      </c>
      <c r="AG108" s="8">
        <f t="shared" si="11"/>
        <v>6.7</v>
      </c>
      <c r="AH108" s="2">
        <v>1.0</v>
      </c>
      <c r="AI108" s="6">
        <f t="shared" ref="AI108:AJ108" si="118">AF108 - 0.5*$AH108</f>
        <v>6.9</v>
      </c>
      <c r="AJ108" s="6">
        <f t="shared" si="118"/>
        <v>6.2</v>
      </c>
      <c r="AK108" s="2">
        <v>0.0</v>
      </c>
      <c r="AL108" s="2">
        <f t="shared" si="13"/>
        <v>0</v>
      </c>
    </row>
    <row r="109">
      <c r="A109" s="3" t="s">
        <v>285</v>
      </c>
      <c r="B109" s="4">
        <f t="shared" si="2"/>
        <v>66.3</v>
      </c>
      <c r="C109" s="2" t="s">
        <v>39</v>
      </c>
      <c r="D109" s="2" t="s">
        <v>40</v>
      </c>
      <c r="E109" s="2" t="s">
        <v>41</v>
      </c>
      <c r="F109" s="2" t="s">
        <v>286</v>
      </c>
      <c r="G109" s="2" t="s">
        <v>287</v>
      </c>
      <c r="H109" s="2" t="s">
        <v>288</v>
      </c>
      <c r="I109" s="2"/>
      <c r="J109" s="5">
        <f t="shared" si="3"/>
        <v>1.989987639</v>
      </c>
      <c r="K109" s="6">
        <v>1.6</v>
      </c>
      <c r="L109" s="6">
        <v>1.5</v>
      </c>
      <c r="M109" s="6">
        <v>2.3</v>
      </c>
      <c r="N109" s="6">
        <v>2.1</v>
      </c>
      <c r="O109" s="6">
        <v>2.7</v>
      </c>
      <c r="P109" s="6">
        <v>1.4</v>
      </c>
      <c r="Q109" s="6">
        <v>2.8</v>
      </c>
      <c r="R109" s="6">
        <v>3.6</v>
      </c>
      <c r="S109" s="6">
        <v>2.1</v>
      </c>
      <c r="T109" s="6">
        <v>1.4</v>
      </c>
      <c r="U109" s="6">
        <v>6.3</v>
      </c>
      <c r="V109" s="6">
        <v>3.4</v>
      </c>
      <c r="W109" s="7"/>
      <c r="X109" s="2">
        <v>38.0</v>
      </c>
      <c r="Y109" s="2">
        <v>0.0</v>
      </c>
      <c r="Z109" s="2">
        <f t="shared" si="4"/>
        <v>2.3</v>
      </c>
      <c r="AA109" s="8">
        <f t="shared" si="5"/>
        <v>3.1</v>
      </c>
      <c r="AB109" s="7">
        <f t="shared" si="6"/>
        <v>0</v>
      </c>
      <c r="AC109" s="8">
        <f t="shared" si="7"/>
        <v>2.1</v>
      </c>
      <c r="AD109" s="8">
        <f t="shared" si="8"/>
        <v>2.8</v>
      </c>
      <c r="AE109" s="8">
        <f t="shared" si="9"/>
        <v>2.7</v>
      </c>
      <c r="AF109" s="6">
        <f t="shared" si="10"/>
        <v>2.3</v>
      </c>
      <c r="AG109" s="8">
        <f t="shared" si="11"/>
        <v>1.4</v>
      </c>
      <c r="AH109" s="2">
        <v>0.0</v>
      </c>
      <c r="AI109" s="6">
        <f t="shared" ref="AI109:AJ109" si="119">AF109 - 0.5*$AH109</f>
        <v>2.3</v>
      </c>
      <c r="AJ109" s="6">
        <f t="shared" si="119"/>
        <v>1.4</v>
      </c>
      <c r="AK109" s="2">
        <v>2.0</v>
      </c>
      <c r="AL109" s="2">
        <f t="shared" si="13"/>
        <v>0</v>
      </c>
    </row>
    <row r="110">
      <c r="A110" s="3" t="s">
        <v>289</v>
      </c>
      <c r="B110" s="4">
        <f t="shared" si="2"/>
        <v>86.7</v>
      </c>
      <c r="C110" s="2" t="s">
        <v>39</v>
      </c>
      <c r="D110" s="2" t="s">
        <v>46</v>
      </c>
      <c r="E110" s="2" t="s">
        <v>47</v>
      </c>
      <c r="F110" s="2">
        <v>223.0</v>
      </c>
      <c r="G110" s="2" t="s">
        <v>62</v>
      </c>
      <c r="H110" s="2" t="s">
        <v>290</v>
      </c>
      <c r="I110" s="2">
        <v>44.0</v>
      </c>
      <c r="J110" s="5">
        <f t="shared" si="3"/>
        <v>5.89617841</v>
      </c>
      <c r="K110" s="6">
        <v>6.3</v>
      </c>
      <c r="L110" s="6">
        <v>5.6</v>
      </c>
      <c r="M110" s="6">
        <v>6.6</v>
      </c>
      <c r="N110" s="6">
        <v>5.4</v>
      </c>
      <c r="O110" s="6">
        <v>6.3</v>
      </c>
      <c r="P110" s="6">
        <v>6.6</v>
      </c>
      <c r="Q110" s="6">
        <v>6.4</v>
      </c>
      <c r="R110" s="6">
        <v>5.5</v>
      </c>
      <c r="S110" s="6">
        <v>6.6</v>
      </c>
      <c r="T110" s="6">
        <v>5.1</v>
      </c>
      <c r="U110" s="6">
        <v>6.8</v>
      </c>
      <c r="V110" s="6">
        <v>5.3</v>
      </c>
      <c r="W110" s="7"/>
      <c r="X110" s="2">
        <v>24.0</v>
      </c>
      <c r="Y110" s="2">
        <v>0.0</v>
      </c>
      <c r="Z110" s="2">
        <f t="shared" si="4"/>
        <v>5.6</v>
      </c>
      <c r="AA110" s="8">
        <f t="shared" si="5"/>
        <v>6.541666667</v>
      </c>
      <c r="AB110" s="7">
        <f t="shared" si="6"/>
        <v>0</v>
      </c>
      <c r="AC110" s="8">
        <f t="shared" si="7"/>
        <v>5.4</v>
      </c>
      <c r="AD110" s="8">
        <f t="shared" si="8"/>
        <v>6.4</v>
      </c>
      <c r="AE110" s="8">
        <f t="shared" si="9"/>
        <v>6.3</v>
      </c>
      <c r="AF110" s="6">
        <f t="shared" si="10"/>
        <v>5.6</v>
      </c>
      <c r="AG110" s="8">
        <f t="shared" si="11"/>
        <v>6.1</v>
      </c>
      <c r="AH110" s="2">
        <v>0.0</v>
      </c>
      <c r="AI110" s="6">
        <f t="shared" ref="AI110:AJ110" si="120">AF110 - 0.5*$AH110</f>
        <v>5.6</v>
      </c>
      <c r="AJ110" s="6">
        <f t="shared" si="120"/>
        <v>6.1</v>
      </c>
      <c r="AK110" s="2">
        <v>0.0</v>
      </c>
      <c r="AL110" s="2">
        <f t="shared" si="13"/>
        <v>0</v>
      </c>
    </row>
    <row r="111">
      <c r="A111" s="3" t="s">
        <v>291</v>
      </c>
      <c r="B111" s="4">
        <f t="shared" si="2"/>
        <v>96.9</v>
      </c>
      <c r="C111" s="2" t="s">
        <v>39</v>
      </c>
      <c r="D111" s="2" t="s">
        <v>53</v>
      </c>
      <c r="E111" s="2" t="s">
        <v>47</v>
      </c>
      <c r="F111" s="2">
        <v>221.0</v>
      </c>
      <c r="G111" s="2" t="s">
        <v>292</v>
      </c>
      <c r="H111" s="2" t="s">
        <v>293</v>
      </c>
      <c r="I111" s="2">
        <v>2.0</v>
      </c>
      <c r="J111" s="5">
        <f t="shared" si="3"/>
        <v>7.135537701</v>
      </c>
      <c r="K111" s="6">
        <v>8.9</v>
      </c>
      <c r="L111" s="6">
        <v>6.0</v>
      </c>
      <c r="M111" s="6">
        <v>9.1</v>
      </c>
      <c r="N111" s="6">
        <v>5.3</v>
      </c>
      <c r="O111" s="6">
        <v>8.3</v>
      </c>
      <c r="P111" s="6">
        <v>7.2</v>
      </c>
      <c r="Q111" s="6">
        <v>7.3</v>
      </c>
      <c r="R111" s="6">
        <v>6.0</v>
      </c>
      <c r="S111" s="6">
        <v>8.7</v>
      </c>
      <c r="T111" s="6">
        <v>6.8</v>
      </c>
      <c r="U111" s="6">
        <v>6.2</v>
      </c>
      <c r="V111" s="6">
        <v>5.1</v>
      </c>
      <c r="W111" s="7"/>
      <c r="X111" s="2">
        <v>41.0</v>
      </c>
      <c r="Y111" s="2">
        <v>2.0</v>
      </c>
      <c r="Z111" s="2">
        <f t="shared" si="4"/>
        <v>10</v>
      </c>
      <c r="AA111" s="8">
        <f t="shared" si="5"/>
        <v>6.2</v>
      </c>
      <c r="AB111" s="7">
        <f t="shared" si="6"/>
        <v>0</v>
      </c>
      <c r="AC111" s="8">
        <f t="shared" si="7"/>
        <v>5.3</v>
      </c>
      <c r="AD111" s="8">
        <f t="shared" si="8"/>
        <v>7.3</v>
      </c>
      <c r="AE111" s="8">
        <f t="shared" si="9"/>
        <v>8.3</v>
      </c>
      <c r="AF111" s="6">
        <f t="shared" si="10"/>
        <v>9.1</v>
      </c>
      <c r="AG111" s="8">
        <f t="shared" si="11"/>
        <v>7.2</v>
      </c>
      <c r="AH111" s="2">
        <v>0.0</v>
      </c>
      <c r="AI111" s="6">
        <f t="shared" ref="AI111:AJ111" si="121">AF111 - 0.5*$AH111</f>
        <v>9.1</v>
      </c>
      <c r="AJ111" s="6">
        <f t="shared" si="121"/>
        <v>7.2</v>
      </c>
      <c r="AK111" s="2">
        <v>1.0</v>
      </c>
      <c r="AL111" s="2">
        <f t="shared" si="13"/>
        <v>0</v>
      </c>
    </row>
    <row r="112">
      <c r="A112" s="3" t="s">
        <v>294</v>
      </c>
      <c r="B112" s="4">
        <f t="shared" si="2"/>
        <v>91.5</v>
      </c>
      <c r="C112" s="2" t="s">
        <v>45</v>
      </c>
      <c r="D112" s="2" t="s">
        <v>46</v>
      </c>
      <c r="E112" s="2" t="s">
        <v>47</v>
      </c>
      <c r="F112" s="2">
        <v>231.0</v>
      </c>
      <c r="G112" s="2" t="s">
        <v>295</v>
      </c>
      <c r="H112" s="2" t="s">
        <v>251</v>
      </c>
      <c r="I112" s="2">
        <v>15.0</v>
      </c>
      <c r="J112" s="5">
        <f t="shared" si="3"/>
        <v>6.270405851</v>
      </c>
      <c r="K112" s="6">
        <v>6.3</v>
      </c>
      <c r="L112" s="6">
        <v>7.0</v>
      </c>
      <c r="M112" s="6">
        <v>5.7</v>
      </c>
      <c r="N112" s="6">
        <v>7.7</v>
      </c>
      <c r="O112" s="6">
        <v>5.6</v>
      </c>
      <c r="P112" s="6">
        <v>7.1</v>
      </c>
      <c r="Q112" s="6">
        <v>7.0</v>
      </c>
      <c r="R112" s="6">
        <v>7.2</v>
      </c>
      <c r="S112" s="6">
        <v>5.4</v>
      </c>
      <c r="T112" s="6">
        <v>4.3</v>
      </c>
      <c r="U112" s="6">
        <v>7.2</v>
      </c>
      <c r="V112" s="6">
        <v>7.4</v>
      </c>
      <c r="W112" s="7"/>
      <c r="X112" s="2">
        <v>48.0</v>
      </c>
      <c r="Y112" s="2">
        <v>0.0</v>
      </c>
      <c r="Z112" s="2">
        <f t="shared" si="4"/>
        <v>5.2</v>
      </c>
      <c r="AA112" s="8">
        <f t="shared" si="5"/>
        <v>6.991666667</v>
      </c>
      <c r="AB112" s="7">
        <f t="shared" si="6"/>
        <v>1</v>
      </c>
      <c r="AC112" s="8">
        <f t="shared" si="7"/>
        <v>6.9</v>
      </c>
      <c r="AD112" s="8">
        <f t="shared" si="8"/>
        <v>6.7</v>
      </c>
      <c r="AE112" s="8">
        <f t="shared" si="9"/>
        <v>5.3</v>
      </c>
      <c r="AF112" s="6">
        <f t="shared" si="10"/>
        <v>5.7</v>
      </c>
      <c r="AG112" s="8">
        <f t="shared" si="11"/>
        <v>7.1</v>
      </c>
      <c r="AH112" s="2">
        <v>1.0</v>
      </c>
      <c r="AI112" s="6">
        <f t="shared" ref="AI112:AJ112" si="122">AF112 - 0.5*$AH112</f>
        <v>5.2</v>
      </c>
      <c r="AJ112" s="6">
        <f t="shared" si="122"/>
        <v>6.6</v>
      </c>
      <c r="AK112" s="2">
        <v>1.0</v>
      </c>
      <c r="AL112" s="2">
        <f t="shared" si="13"/>
        <v>0.15</v>
      </c>
    </row>
    <row r="113">
      <c r="A113" s="3" t="s">
        <v>296</v>
      </c>
      <c r="B113" s="4">
        <f t="shared" si="2"/>
        <v>62.7</v>
      </c>
      <c r="C113" s="2" t="s">
        <v>297</v>
      </c>
      <c r="D113" s="2" t="s">
        <v>46</v>
      </c>
      <c r="E113" s="2" t="s">
        <v>47</v>
      </c>
      <c r="F113" s="2">
        <v>184.0</v>
      </c>
      <c r="G113" s="2" t="s">
        <v>208</v>
      </c>
      <c r="H113" s="2" t="s">
        <v>298</v>
      </c>
      <c r="I113" s="2"/>
      <c r="J113" s="5">
        <f t="shared" si="3"/>
        <v>1.677884219</v>
      </c>
      <c r="K113" s="6">
        <v>1.5</v>
      </c>
      <c r="L113" s="6">
        <v>1.5</v>
      </c>
      <c r="M113" s="6">
        <v>1.1</v>
      </c>
      <c r="N113" s="6">
        <v>1.8</v>
      </c>
      <c r="O113" s="6">
        <v>2.4</v>
      </c>
      <c r="P113" s="6">
        <v>1.6</v>
      </c>
      <c r="Q113" s="6">
        <v>2.7</v>
      </c>
      <c r="R113" s="6">
        <v>2.5</v>
      </c>
      <c r="S113" s="6">
        <v>2.2</v>
      </c>
      <c r="T113" s="6">
        <v>1.4</v>
      </c>
      <c r="U113" s="6">
        <v>6.1</v>
      </c>
      <c r="V113" s="6">
        <v>3.3</v>
      </c>
      <c r="W113" s="8"/>
      <c r="X113" s="4">
        <v>42.0</v>
      </c>
      <c r="Y113" s="2">
        <v>0.0</v>
      </c>
      <c r="Z113" s="2">
        <f t="shared" si="4"/>
        <v>1.1</v>
      </c>
      <c r="AA113" s="8">
        <f t="shared" si="5"/>
        <v>2.841666667</v>
      </c>
      <c r="AB113" s="7">
        <f t="shared" si="6"/>
        <v>0</v>
      </c>
      <c r="AC113" s="8">
        <f t="shared" si="7"/>
        <v>1.8</v>
      </c>
      <c r="AD113" s="8">
        <f t="shared" si="8"/>
        <v>2.7</v>
      </c>
      <c r="AE113" s="8">
        <f t="shared" si="9"/>
        <v>2.4</v>
      </c>
      <c r="AF113" s="6">
        <f t="shared" si="10"/>
        <v>1.1</v>
      </c>
      <c r="AG113" s="8">
        <f t="shared" si="11"/>
        <v>1.6</v>
      </c>
      <c r="AH113" s="2">
        <v>0.0</v>
      </c>
      <c r="AI113" s="6">
        <f t="shared" ref="AI113:AJ113" si="123">AF113 - 0.5*$AH113</f>
        <v>1.1</v>
      </c>
      <c r="AJ113" s="6">
        <f t="shared" si="123"/>
        <v>1.6</v>
      </c>
      <c r="AK113" s="2">
        <v>2.0</v>
      </c>
      <c r="AL113" s="2">
        <f t="shared" si="13"/>
        <v>0</v>
      </c>
    </row>
    <row r="114">
      <c r="A114" s="3" t="s">
        <v>299</v>
      </c>
      <c r="B114" s="4">
        <f t="shared" si="2"/>
        <v>98.5</v>
      </c>
      <c r="C114" s="2" t="s">
        <v>45</v>
      </c>
      <c r="D114" s="2" t="s">
        <v>40</v>
      </c>
      <c r="E114" s="2" t="s">
        <v>47</v>
      </c>
      <c r="F114" s="2">
        <v>222.0</v>
      </c>
      <c r="G114" s="2" t="s">
        <v>62</v>
      </c>
      <c r="H114" s="2" t="s">
        <v>300</v>
      </c>
      <c r="I114" s="2">
        <v>4.0</v>
      </c>
      <c r="J114" s="5">
        <f t="shared" si="3"/>
        <v>7.379964977</v>
      </c>
      <c r="K114" s="6">
        <v>8.0</v>
      </c>
      <c r="L114" s="6">
        <v>6.6</v>
      </c>
      <c r="M114" s="6">
        <v>8.0</v>
      </c>
      <c r="N114" s="6">
        <v>6.4</v>
      </c>
      <c r="O114" s="6">
        <v>8.0</v>
      </c>
      <c r="P114" s="6">
        <v>7.8</v>
      </c>
      <c r="Q114" s="6">
        <v>7.6</v>
      </c>
      <c r="R114" s="6">
        <v>7.0</v>
      </c>
      <c r="S114" s="6">
        <v>6.9</v>
      </c>
      <c r="T114" s="6">
        <v>5.6</v>
      </c>
      <c r="U114" s="6">
        <v>8.5</v>
      </c>
      <c r="V114" s="6">
        <v>6.7</v>
      </c>
      <c r="W114" s="7"/>
      <c r="X114" s="2">
        <v>44.0</v>
      </c>
      <c r="Y114" s="2">
        <v>2.0</v>
      </c>
      <c r="Z114" s="2">
        <f t="shared" si="4"/>
        <v>8.8</v>
      </c>
      <c r="AA114" s="8">
        <f t="shared" si="5"/>
        <v>7.758333333</v>
      </c>
      <c r="AB114" s="7">
        <f t="shared" si="6"/>
        <v>0</v>
      </c>
      <c r="AC114" s="8">
        <f t="shared" si="7"/>
        <v>6.4</v>
      </c>
      <c r="AD114" s="8">
        <f t="shared" si="8"/>
        <v>7.6</v>
      </c>
      <c r="AE114" s="8">
        <f t="shared" si="9"/>
        <v>8</v>
      </c>
      <c r="AF114" s="6">
        <f t="shared" si="10"/>
        <v>8</v>
      </c>
      <c r="AG114" s="8">
        <f t="shared" si="11"/>
        <v>7.8</v>
      </c>
      <c r="AH114" s="2">
        <v>0.0</v>
      </c>
      <c r="AI114" s="6">
        <f t="shared" ref="AI114:AJ114" si="124">AF114 - 0.5*$AH114</f>
        <v>8</v>
      </c>
      <c r="AJ114" s="6">
        <f t="shared" si="124"/>
        <v>7.8</v>
      </c>
      <c r="AK114" s="2">
        <v>0.0</v>
      </c>
      <c r="AL114" s="2">
        <f t="shared" si="13"/>
        <v>0</v>
      </c>
    </row>
    <row r="115">
      <c r="A115" s="3" t="s">
        <v>301</v>
      </c>
      <c r="B115" s="4">
        <f t="shared" si="2"/>
        <v>94.8</v>
      </c>
      <c r="C115" s="2" t="s">
        <v>39</v>
      </c>
      <c r="D115" s="2" t="s">
        <v>40</v>
      </c>
      <c r="E115" s="2" t="s">
        <v>47</v>
      </c>
      <c r="F115" s="2">
        <v>254.0</v>
      </c>
      <c r="G115" s="2" t="s">
        <v>48</v>
      </c>
      <c r="H115" s="6" t="s">
        <v>302</v>
      </c>
      <c r="I115" s="7"/>
      <c r="J115" s="5">
        <f t="shared" si="3"/>
        <v>6.821405027</v>
      </c>
      <c r="K115" s="6">
        <v>6.8</v>
      </c>
      <c r="L115" s="6">
        <v>5.8</v>
      </c>
      <c r="M115" s="6">
        <v>7.4</v>
      </c>
      <c r="N115" s="6">
        <v>5.6</v>
      </c>
      <c r="O115" s="6">
        <v>8.5</v>
      </c>
      <c r="P115" s="6">
        <v>6.3</v>
      </c>
      <c r="Q115" s="6">
        <v>7.9</v>
      </c>
      <c r="R115" s="6">
        <v>6.5</v>
      </c>
      <c r="S115" s="6">
        <v>6.7</v>
      </c>
      <c r="T115" s="6">
        <v>5.2</v>
      </c>
      <c r="U115" s="6">
        <v>8.3</v>
      </c>
      <c r="V115" s="6">
        <v>6.4</v>
      </c>
      <c r="W115" s="8"/>
      <c r="X115" s="4">
        <v>45.0</v>
      </c>
      <c r="Y115" s="2">
        <v>2.0</v>
      </c>
      <c r="Z115" s="2">
        <f t="shared" si="4"/>
        <v>8.14</v>
      </c>
      <c r="AA115" s="8">
        <f t="shared" si="5"/>
        <v>7.283333333</v>
      </c>
      <c r="AB115" s="7">
        <f t="shared" si="6"/>
        <v>0</v>
      </c>
      <c r="AC115" s="8">
        <f t="shared" si="7"/>
        <v>5.6</v>
      </c>
      <c r="AD115" s="8">
        <f t="shared" si="8"/>
        <v>7.9</v>
      </c>
      <c r="AE115" s="8">
        <f t="shared" si="9"/>
        <v>8.5</v>
      </c>
      <c r="AF115" s="6">
        <f t="shared" si="10"/>
        <v>7.4</v>
      </c>
      <c r="AG115" s="8">
        <f t="shared" si="11"/>
        <v>6.3</v>
      </c>
      <c r="AH115" s="2">
        <v>0.0</v>
      </c>
      <c r="AI115" s="6">
        <f t="shared" ref="AI115:AJ115" si="125">AF115 - 0.5*$AH115</f>
        <v>7.4</v>
      </c>
      <c r="AJ115" s="6">
        <f t="shared" si="125"/>
        <v>6.3</v>
      </c>
      <c r="AK115" s="2">
        <v>0.0</v>
      </c>
      <c r="AL115" s="2">
        <f t="shared" si="13"/>
        <v>0</v>
      </c>
    </row>
    <row r="116">
      <c r="A116" s="3" t="s">
        <v>303</v>
      </c>
      <c r="B116" s="4">
        <f t="shared" si="2"/>
        <v>84.3</v>
      </c>
      <c r="C116" s="2" t="s">
        <v>39</v>
      </c>
      <c r="D116" s="2" t="s">
        <v>46</v>
      </c>
      <c r="E116" s="2" t="s">
        <v>47</v>
      </c>
      <c r="F116" s="2">
        <v>213.0</v>
      </c>
      <c r="G116" s="2" t="s">
        <v>139</v>
      </c>
      <c r="H116" s="2" t="s">
        <v>63</v>
      </c>
      <c r="I116" s="2"/>
      <c r="J116" s="5">
        <f t="shared" si="3"/>
        <v>5.764122373</v>
      </c>
      <c r="K116" s="6">
        <v>5.7</v>
      </c>
      <c r="L116" s="6">
        <v>5.3</v>
      </c>
      <c r="M116" s="6">
        <v>6.7</v>
      </c>
      <c r="N116" s="6">
        <v>5.0</v>
      </c>
      <c r="O116" s="6">
        <v>7.0</v>
      </c>
      <c r="P116" s="6">
        <v>6.2</v>
      </c>
      <c r="Q116" s="6">
        <v>6.5</v>
      </c>
      <c r="R116" s="6">
        <v>6.4</v>
      </c>
      <c r="S116" s="6">
        <v>5.5</v>
      </c>
      <c r="T116" s="6">
        <v>4.3</v>
      </c>
      <c r="U116" s="6">
        <v>8.1</v>
      </c>
      <c r="V116" s="6">
        <v>5.6</v>
      </c>
      <c r="W116" s="7"/>
      <c r="X116" s="2">
        <v>45.0</v>
      </c>
      <c r="Y116" s="2">
        <v>0.0</v>
      </c>
      <c r="Z116" s="2">
        <f t="shared" si="4"/>
        <v>5.7</v>
      </c>
      <c r="AA116" s="8">
        <f t="shared" si="5"/>
        <v>6.525</v>
      </c>
      <c r="AB116" s="7">
        <f t="shared" si="6"/>
        <v>0</v>
      </c>
      <c r="AC116" s="8">
        <f t="shared" si="7"/>
        <v>5</v>
      </c>
      <c r="AD116" s="8">
        <f t="shared" si="8"/>
        <v>6.5</v>
      </c>
      <c r="AE116" s="8">
        <f t="shared" si="9"/>
        <v>7</v>
      </c>
      <c r="AF116" s="6">
        <f t="shared" si="10"/>
        <v>5.7</v>
      </c>
      <c r="AG116" s="8">
        <f t="shared" si="11"/>
        <v>5.7</v>
      </c>
      <c r="AH116" s="2">
        <v>0.0</v>
      </c>
      <c r="AI116" s="6">
        <f t="shared" ref="AI116:AJ116" si="126">AF116 - 0.5*$AH116</f>
        <v>5.7</v>
      </c>
      <c r="AJ116" s="6">
        <f t="shared" si="126"/>
        <v>5.7</v>
      </c>
      <c r="AK116" s="2">
        <v>1.0</v>
      </c>
      <c r="AL116" s="2">
        <f t="shared" si="13"/>
        <v>0.1</v>
      </c>
    </row>
    <row r="117">
      <c r="A117" s="3" t="s">
        <v>304</v>
      </c>
      <c r="B117" s="4">
        <f t="shared" si="2"/>
        <v>80.1</v>
      </c>
      <c r="C117" s="2" t="s">
        <v>65</v>
      </c>
      <c r="D117" s="2" t="s">
        <v>46</v>
      </c>
      <c r="E117" s="2" t="s">
        <v>47</v>
      </c>
      <c r="F117" s="2">
        <v>207.0</v>
      </c>
      <c r="G117" s="2" t="s">
        <v>59</v>
      </c>
      <c r="H117" s="2" t="s">
        <v>305</v>
      </c>
      <c r="I117" s="2"/>
      <c r="J117" s="5">
        <f t="shared" si="3"/>
        <v>5.532179646</v>
      </c>
      <c r="K117" s="6">
        <v>5.6</v>
      </c>
      <c r="L117" s="6">
        <v>5.2</v>
      </c>
      <c r="M117" s="6">
        <v>6.5</v>
      </c>
      <c r="N117" s="6">
        <v>4.8</v>
      </c>
      <c r="O117" s="6">
        <v>6.3</v>
      </c>
      <c r="P117" s="6">
        <v>5.8</v>
      </c>
      <c r="Q117" s="6">
        <v>6.2</v>
      </c>
      <c r="R117" s="6">
        <v>6.5</v>
      </c>
      <c r="S117" s="6">
        <v>5.5</v>
      </c>
      <c r="T117" s="6">
        <v>4.0</v>
      </c>
      <c r="U117" s="6">
        <v>7.2</v>
      </c>
      <c r="V117" s="6">
        <v>6.2</v>
      </c>
      <c r="W117" s="7"/>
      <c r="X117" s="2">
        <v>27.0</v>
      </c>
      <c r="Y117" s="2">
        <v>0.0</v>
      </c>
      <c r="Z117" s="2">
        <f t="shared" si="4"/>
        <v>6</v>
      </c>
      <c r="AA117" s="8">
        <f t="shared" si="5"/>
        <v>6.316666667</v>
      </c>
      <c r="AB117" s="7">
        <f t="shared" si="6"/>
        <v>0</v>
      </c>
      <c r="AC117" s="8">
        <f t="shared" si="7"/>
        <v>4.8</v>
      </c>
      <c r="AD117" s="8">
        <f t="shared" si="8"/>
        <v>6.2</v>
      </c>
      <c r="AE117" s="8">
        <f t="shared" si="9"/>
        <v>6.3</v>
      </c>
      <c r="AF117" s="6">
        <f t="shared" si="10"/>
        <v>6.5</v>
      </c>
      <c r="AG117" s="8">
        <f t="shared" si="11"/>
        <v>5.8</v>
      </c>
      <c r="AH117" s="2">
        <v>1.0</v>
      </c>
      <c r="AI117" s="6">
        <f t="shared" ref="AI117:AJ117" si="127">AF117 - 0.5*$AH117</f>
        <v>6</v>
      </c>
      <c r="AJ117" s="6">
        <f t="shared" si="127"/>
        <v>5.3</v>
      </c>
      <c r="AK117" s="2">
        <v>1.0</v>
      </c>
      <c r="AL117" s="2">
        <f t="shared" si="13"/>
        <v>0</v>
      </c>
    </row>
    <row r="118">
      <c r="A118" s="3" t="s">
        <v>306</v>
      </c>
      <c r="B118" s="4">
        <f t="shared" si="2"/>
        <v>77.4</v>
      </c>
      <c r="C118" s="2" t="s">
        <v>297</v>
      </c>
      <c r="D118" s="2" t="s">
        <v>46</v>
      </c>
      <c r="E118" s="2" t="s">
        <v>47</v>
      </c>
      <c r="F118" s="2">
        <v>205.0</v>
      </c>
      <c r="G118" s="2" t="s">
        <v>125</v>
      </c>
      <c r="H118" s="2" t="s">
        <v>307</v>
      </c>
      <c r="I118" s="2"/>
      <c r="J118" s="5">
        <f t="shared" si="3"/>
        <v>5.21684178</v>
      </c>
      <c r="K118" s="6">
        <v>5.0</v>
      </c>
      <c r="L118" s="6">
        <v>4.5</v>
      </c>
      <c r="M118" s="6">
        <v>6.1</v>
      </c>
      <c r="N118" s="6">
        <v>4.8</v>
      </c>
      <c r="O118" s="6">
        <v>6.2</v>
      </c>
      <c r="P118" s="6">
        <v>5.2</v>
      </c>
      <c r="Q118" s="6">
        <v>6.6</v>
      </c>
      <c r="R118" s="6">
        <v>5.5</v>
      </c>
      <c r="S118" s="6">
        <v>5.6</v>
      </c>
      <c r="T118" s="6">
        <v>4.7</v>
      </c>
      <c r="U118" s="6">
        <v>7.1</v>
      </c>
      <c r="V118" s="6">
        <v>5.6</v>
      </c>
      <c r="W118" s="7"/>
      <c r="X118" s="2">
        <v>55.0</v>
      </c>
      <c r="Y118" s="2">
        <v>0.0</v>
      </c>
      <c r="Z118" s="2">
        <f t="shared" si="4"/>
        <v>5.6</v>
      </c>
      <c r="AA118" s="8">
        <f t="shared" si="5"/>
        <v>6.075</v>
      </c>
      <c r="AB118" s="7">
        <f t="shared" si="6"/>
        <v>0</v>
      </c>
      <c r="AC118" s="8">
        <f t="shared" si="7"/>
        <v>4.8</v>
      </c>
      <c r="AD118" s="8">
        <f t="shared" si="8"/>
        <v>6.6</v>
      </c>
      <c r="AE118" s="8">
        <f t="shared" si="9"/>
        <v>6.2</v>
      </c>
      <c r="AF118" s="6">
        <f t="shared" si="10"/>
        <v>6.1</v>
      </c>
      <c r="AG118" s="8">
        <f t="shared" si="11"/>
        <v>5.2</v>
      </c>
      <c r="AH118" s="2">
        <v>1.0</v>
      </c>
      <c r="AI118" s="6">
        <f t="shared" ref="AI118:AJ118" si="128">AF118 - 0.5*$AH118</f>
        <v>5.6</v>
      </c>
      <c r="AJ118" s="6">
        <f t="shared" si="128"/>
        <v>4.7</v>
      </c>
      <c r="AK118" s="2">
        <v>1.0</v>
      </c>
      <c r="AL118" s="2">
        <f t="shared" si="13"/>
        <v>0</v>
      </c>
    </row>
    <row r="119">
      <c r="A119" s="3" t="s">
        <v>308</v>
      </c>
      <c r="B119" s="4">
        <f t="shared" si="2"/>
        <v>99</v>
      </c>
      <c r="C119" s="2" t="s">
        <v>39</v>
      </c>
      <c r="D119" s="2" t="s">
        <v>40</v>
      </c>
      <c r="E119" s="2" t="s">
        <v>47</v>
      </c>
      <c r="F119" s="2">
        <v>229.0</v>
      </c>
      <c r="G119" s="2" t="s">
        <v>59</v>
      </c>
      <c r="H119" s="2" t="s">
        <v>309</v>
      </c>
      <c r="I119" s="2">
        <v>5.0</v>
      </c>
      <c r="J119" s="5">
        <f t="shared" si="3"/>
        <v>7.459157396</v>
      </c>
      <c r="K119" s="6">
        <v>7.6</v>
      </c>
      <c r="L119" s="6">
        <v>7.2</v>
      </c>
      <c r="M119" s="6">
        <v>7.6</v>
      </c>
      <c r="N119" s="6">
        <v>8.0</v>
      </c>
      <c r="O119" s="6">
        <v>7.6</v>
      </c>
      <c r="P119" s="6">
        <v>8.4</v>
      </c>
      <c r="Q119" s="6">
        <v>7.8</v>
      </c>
      <c r="R119" s="6">
        <v>7.0</v>
      </c>
      <c r="S119" s="6">
        <v>6.6</v>
      </c>
      <c r="T119" s="6">
        <v>5.5</v>
      </c>
      <c r="U119" s="6">
        <v>9.0</v>
      </c>
      <c r="V119" s="6">
        <v>6.4</v>
      </c>
      <c r="W119" s="7"/>
      <c r="X119" s="2">
        <v>40.0</v>
      </c>
      <c r="Y119" s="2">
        <v>1.0</v>
      </c>
      <c r="Z119" s="2">
        <f t="shared" si="4"/>
        <v>7.98</v>
      </c>
      <c r="AA119" s="8">
        <f t="shared" si="5"/>
        <v>7.891666667</v>
      </c>
      <c r="AB119" s="7">
        <f t="shared" si="6"/>
        <v>0</v>
      </c>
      <c r="AC119" s="8">
        <f t="shared" si="7"/>
        <v>8</v>
      </c>
      <c r="AD119" s="8">
        <f t="shared" si="8"/>
        <v>7.8</v>
      </c>
      <c r="AE119" s="8">
        <f t="shared" si="9"/>
        <v>7.6</v>
      </c>
      <c r="AF119" s="6">
        <f t="shared" si="10"/>
        <v>7.6</v>
      </c>
      <c r="AG119" s="8">
        <f t="shared" si="11"/>
        <v>8.4</v>
      </c>
      <c r="AH119" s="2">
        <v>0.0</v>
      </c>
      <c r="AI119" s="6">
        <f t="shared" ref="AI119:AJ119" si="129">AF119 - 0.5*$AH119</f>
        <v>7.6</v>
      </c>
      <c r="AJ119" s="6">
        <f t="shared" si="129"/>
        <v>8.4</v>
      </c>
      <c r="AK119" s="2">
        <v>0.0</v>
      </c>
      <c r="AL119" s="2">
        <f t="shared" si="13"/>
        <v>0</v>
      </c>
    </row>
    <row r="120">
      <c r="A120" s="3" t="s">
        <v>310</v>
      </c>
      <c r="B120" s="4">
        <f t="shared" si="2"/>
        <v>60.3</v>
      </c>
      <c r="C120" s="2" t="s">
        <v>45</v>
      </c>
      <c r="D120" s="2" t="s">
        <v>46</v>
      </c>
      <c r="E120" s="2" t="s">
        <v>41</v>
      </c>
      <c r="F120" s="2">
        <v>251.0</v>
      </c>
      <c r="G120" s="2" t="s">
        <v>43</v>
      </c>
      <c r="H120" s="2" t="s">
        <v>242</v>
      </c>
      <c r="I120" s="2"/>
      <c r="J120" s="5">
        <f t="shared" si="3"/>
        <v>1.33500206</v>
      </c>
      <c r="K120" s="6">
        <v>1.2</v>
      </c>
      <c r="L120" s="6">
        <v>1.4</v>
      </c>
      <c r="M120" s="6">
        <v>1.1</v>
      </c>
      <c r="N120" s="6">
        <v>2.0</v>
      </c>
      <c r="O120" s="6">
        <v>1.9</v>
      </c>
      <c r="P120" s="6">
        <v>1.2</v>
      </c>
      <c r="Q120" s="6">
        <v>1.9</v>
      </c>
      <c r="R120" s="6">
        <v>2.2</v>
      </c>
      <c r="S120" s="6">
        <v>1.8</v>
      </c>
      <c r="T120" s="6">
        <v>1.1</v>
      </c>
      <c r="U120" s="6">
        <v>5.0</v>
      </c>
      <c r="V120" s="6">
        <v>1.8</v>
      </c>
      <c r="W120" s="8"/>
      <c r="X120" s="4">
        <v>21.0</v>
      </c>
      <c r="Y120" s="2">
        <v>0.0</v>
      </c>
      <c r="Z120" s="2">
        <f t="shared" si="4"/>
        <v>1.1</v>
      </c>
      <c r="AA120" s="8">
        <f t="shared" si="5"/>
        <v>2.383333333</v>
      </c>
      <c r="AB120" s="7">
        <f t="shared" si="6"/>
        <v>0</v>
      </c>
      <c r="AC120" s="8">
        <f t="shared" si="7"/>
        <v>2</v>
      </c>
      <c r="AD120" s="8">
        <f t="shared" si="8"/>
        <v>1.9</v>
      </c>
      <c r="AE120" s="8">
        <f t="shared" si="9"/>
        <v>1.9</v>
      </c>
      <c r="AF120" s="6">
        <f t="shared" si="10"/>
        <v>1.1</v>
      </c>
      <c r="AG120" s="8">
        <f t="shared" si="11"/>
        <v>1.2</v>
      </c>
      <c r="AH120" s="2">
        <v>0.0</v>
      </c>
      <c r="AI120" s="6">
        <f t="shared" ref="AI120:AJ120" si="130">AF120 - 0.5*$AH120</f>
        <v>1.1</v>
      </c>
      <c r="AJ120" s="6">
        <f t="shared" si="130"/>
        <v>1.2</v>
      </c>
      <c r="AK120" s="2">
        <v>2.0</v>
      </c>
      <c r="AL120" s="2">
        <f t="shared" si="13"/>
        <v>0</v>
      </c>
    </row>
    <row r="121">
      <c r="A121" s="3" t="s">
        <v>311</v>
      </c>
      <c r="B121" s="4">
        <f t="shared" si="2"/>
        <v>68.7</v>
      </c>
      <c r="C121" s="2" t="s">
        <v>133</v>
      </c>
      <c r="D121" s="2" t="s">
        <v>46</v>
      </c>
      <c r="E121" s="2" t="s">
        <v>47</v>
      </c>
      <c r="F121" s="2">
        <v>264.0</v>
      </c>
      <c r="G121" s="2" t="s">
        <v>166</v>
      </c>
      <c r="H121" s="2" t="s">
        <v>312</v>
      </c>
      <c r="I121" s="2"/>
      <c r="J121" s="5">
        <f t="shared" si="3"/>
        <v>2.75407911</v>
      </c>
      <c r="K121" s="6">
        <v>2.4</v>
      </c>
      <c r="L121" s="6">
        <v>2.3</v>
      </c>
      <c r="M121" s="6">
        <v>3.2</v>
      </c>
      <c r="N121" s="6">
        <v>2.8</v>
      </c>
      <c r="O121" s="6">
        <v>2.4</v>
      </c>
      <c r="P121" s="6">
        <v>2.8</v>
      </c>
      <c r="Q121" s="6">
        <v>3.0</v>
      </c>
      <c r="R121" s="6">
        <v>4.4</v>
      </c>
      <c r="S121" s="6">
        <v>2.9</v>
      </c>
      <c r="T121" s="6">
        <v>1.8</v>
      </c>
      <c r="U121" s="6">
        <v>6.6</v>
      </c>
      <c r="V121" s="6">
        <v>5.0</v>
      </c>
      <c r="W121" s="7"/>
      <c r="X121" s="2">
        <v>38.0</v>
      </c>
      <c r="Y121" s="2">
        <v>0.0</v>
      </c>
      <c r="Z121" s="2">
        <f t="shared" si="4"/>
        <v>2.7</v>
      </c>
      <c r="AA121" s="8">
        <f t="shared" si="5"/>
        <v>3.8</v>
      </c>
      <c r="AB121" s="7">
        <f t="shared" si="6"/>
        <v>0</v>
      </c>
      <c r="AC121" s="8">
        <f t="shared" si="7"/>
        <v>2.8</v>
      </c>
      <c r="AD121" s="8">
        <f t="shared" si="8"/>
        <v>3</v>
      </c>
      <c r="AE121" s="8">
        <f t="shared" si="9"/>
        <v>2.4</v>
      </c>
      <c r="AF121" s="6">
        <f t="shared" si="10"/>
        <v>3.2</v>
      </c>
      <c r="AG121" s="8">
        <f t="shared" si="11"/>
        <v>2.8</v>
      </c>
      <c r="AH121" s="2">
        <v>1.0</v>
      </c>
      <c r="AI121" s="6">
        <f t="shared" ref="AI121:AJ121" si="131">AF121 - 0.5*$AH121</f>
        <v>2.7</v>
      </c>
      <c r="AJ121" s="6">
        <f t="shared" si="131"/>
        <v>2.3</v>
      </c>
      <c r="AK121" s="2">
        <v>1.0</v>
      </c>
      <c r="AL121" s="2">
        <f t="shared" si="13"/>
        <v>0</v>
      </c>
    </row>
    <row r="122">
      <c r="A122" s="3" t="s">
        <v>313</v>
      </c>
      <c r="B122" s="4">
        <f t="shared" si="2"/>
        <v>83.7</v>
      </c>
      <c r="C122" s="2" t="s">
        <v>39</v>
      </c>
      <c r="D122" s="2" t="s">
        <v>46</v>
      </c>
      <c r="E122" s="2" t="s">
        <v>47</v>
      </c>
      <c r="F122" s="2">
        <v>219.0</v>
      </c>
      <c r="G122" s="2" t="s">
        <v>314</v>
      </c>
      <c r="H122" s="2" t="s">
        <v>315</v>
      </c>
      <c r="I122" s="2"/>
      <c r="J122" s="5">
        <f t="shared" si="3"/>
        <v>5.754707458</v>
      </c>
      <c r="K122" s="6">
        <v>6.5</v>
      </c>
      <c r="L122" s="6">
        <v>5.0</v>
      </c>
      <c r="M122" s="6">
        <v>6.7</v>
      </c>
      <c r="N122" s="6">
        <v>6.1</v>
      </c>
      <c r="O122" s="6">
        <v>7.3</v>
      </c>
      <c r="P122" s="6">
        <v>5.8</v>
      </c>
      <c r="Q122" s="6">
        <v>6.9</v>
      </c>
      <c r="R122" s="6">
        <v>4.4</v>
      </c>
      <c r="S122" s="6">
        <v>7.4</v>
      </c>
      <c r="T122" s="6">
        <v>6.0</v>
      </c>
      <c r="U122" s="6">
        <v>7.0</v>
      </c>
      <c r="V122" s="6">
        <v>4.6</v>
      </c>
      <c r="W122" s="7"/>
      <c r="X122" s="2">
        <v>38.0</v>
      </c>
      <c r="Y122" s="2">
        <v>0.0</v>
      </c>
      <c r="Z122" s="2">
        <f t="shared" si="4"/>
        <v>5.7</v>
      </c>
      <c r="AA122" s="8">
        <f t="shared" si="5"/>
        <v>6.641666667</v>
      </c>
      <c r="AB122" s="7">
        <f t="shared" si="6"/>
        <v>0</v>
      </c>
      <c r="AC122" s="8">
        <f t="shared" si="7"/>
        <v>6.1</v>
      </c>
      <c r="AD122" s="8">
        <f t="shared" si="8"/>
        <v>6.9</v>
      </c>
      <c r="AE122" s="7">
        <f t="shared" si="9"/>
        <v>7</v>
      </c>
      <c r="AF122" s="6">
        <f t="shared" si="10"/>
        <v>5.7</v>
      </c>
      <c r="AG122" s="8">
        <f t="shared" si="11"/>
        <v>5.3</v>
      </c>
      <c r="AH122" s="2">
        <v>0.0</v>
      </c>
      <c r="AI122" s="6">
        <f t="shared" ref="AI122:AJ122" si="132">AF122 - 0.5*$AH122</f>
        <v>5.7</v>
      </c>
      <c r="AJ122" s="6">
        <f t="shared" si="132"/>
        <v>5.3</v>
      </c>
      <c r="AK122" s="2">
        <v>1.0</v>
      </c>
      <c r="AL122" s="2">
        <f t="shared" si="13"/>
        <v>0</v>
      </c>
    </row>
    <row r="123">
      <c r="A123" s="3" t="s">
        <v>316</v>
      </c>
      <c r="B123" s="4">
        <f t="shared" si="2"/>
        <v>90</v>
      </c>
      <c r="C123" s="2" t="s">
        <v>69</v>
      </c>
      <c r="D123" s="2" t="s">
        <v>40</v>
      </c>
      <c r="E123" s="2" t="s">
        <v>47</v>
      </c>
      <c r="F123" s="2">
        <v>225.0</v>
      </c>
      <c r="G123" s="2" t="s">
        <v>317</v>
      </c>
      <c r="H123" s="2" t="s">
        <v>318</v>
      </c>
      <c r="I123" s="2">
        <v>8.0</v>
      </c>
      <c r="J123" s="5">
        <f t="shared" si="3"/>
        <v>6.142037495</v>
      </c>
      <c r="K123" s="6">
        <v>6.4</v>
      </c>
      <c r="L123" s="6">
        <v>5.8</v>
      </c>
      <c r="M123" s="6">
        <v>7.2</v>
      </c>
      <c r="N123" s="6">
        <v>5.4</v>
      </c>
      <c r="O123" s="6">
        <v>9.3</v>
      </c>
      <c r="P123" s="6">
        <v>7.0</v>
      </c>
      <c r="Q123" s="6">
        <v>7.4</v>
      </c>
      <c r="R123" s="6">
        <v>5.7</v>
      </c>
      <c r="S123" s="6">
        <v>7.1</v>
      </c>
      <c r="T123" s="6">
        <v>5.5</v>
      </c>
      <c r="U123" s="6">
        <v>8.2</v>
      </c>
      <c r="V123" s="6">
        <v>5.3</v>
      </c>
      <c r="W123" s="7"/>
      <c r="X123" s="2">
        <v>43.0</v>
      </c>
      <c r="Y123" s="2">
        <v>0.0</v>
      </c>
      <c r="Z123" s="2">
        <f t="shared" si="4"/>
        <v>6.2</v>
      </c>
      <c r="AA123" s="8">
        <f t="shared" si="5"/>
        <v>7.191666667</v>
      </c>
      <c r="AB123" s="7">
        <f t="shared" si="6"/>
        <v>0</v>
      </c>
      <c r="AC123" s="8">
        <f t="shared" si="7"/>
        <v>5.4</v>
      </c>
      <c r="AD123" s="8">
        <f t="shared" si="8"/>
        <v>7.4</v>
      </c>
      <c r="AE123" s="7">
        <f t="shared" si="9"/>
        <v>7</v>
      </c>
      <c r="AF123" s="6">
        <f t="shared" si="10"/>
        <v>6.2</v>
      </c>
      <c r="AG123" s="8">
        <f t="shared" si="11"/>
        <v>6.5</v>
      </c>
      <c r="AH123" s="2">
        <v>0.0</v>
      </c>
      <c r="AI123" s="6">
        <f t="shared" ref="AI123:AJ123" si="133">AF123 - 0.5*$AH123</f>
        <v>6.2</v>
      </c>
      <c r="AJ123" s="6">
        <f t="shared" si="133"/>
        <v>6.5</v>
      </c>
      <c r="AK123" s="2">
        <v>1.0</v>
      </c>
      <c r="AL123" s="2">
        <f t="shared" si="13"/>
        <v>0</v>
      </c>
    </row>
    <row r="124">
      <c r="A124" s="3" t="s">
        <v>319</v>
      </c>
      <c r="B124" s="4">
        <f t="shared" si="2"/>
        <v>72.3</v>
      </c>
      <c r="C124" s="2" t="s">
        <v>69</v>
      </c>
      <c r="D124" s="2" t="s">
        <v>40</v>
      </c>
      <c r="E124" s="2" t="s">
        <v>47</v>
      </c>
      <c r="F124" s="2">
        <v>210.0</v>
      </c>
      <c r="G124" s="2" t="s">
        <v>48</v>
      </c>
      <c r="H124" s="2" t="s">
        <v>320</v>
      </c>
      <c r="I124" s="2">
        <v>38.0</v>
      </c>
      <c r="J124" s="5">
        <f t="shared" si="3"/>
        <v>3.993191183</v>
      </c>
      <c r="K124" s="6">
        <v>3.9</v>
      </c>
      <c r="L124" s="6">
        <v>3.3</v>
      </c>
      <c r="M124" s="6">
        <v>3.8</v>
      </c>
      <c r="N124" s="6">
        <v>4.6</v>
      </c>
      <c r="O124" s="6">
        <v>3.6</v>
      </c>
      <c r="P124" s="6">
        <v>4.7</v>
      </c>
      <c r="Q124" s="6">
        <v>4.2</v>
      </c>
      <c r="R124" s="6">
        <v>6.1</v>
      </c>
      <c r="S124" s="6">
        <v>4.2</v>
      </c>
      <c r="T124" s="6">
        <v>2.5</v>
      </c>
      <c r="U124" s="6">
        <v>6.9</v>
      </c>
      <c r="V124" s="6">
        <v>5.7</v>
      </c>
      <c r="W124" s="7"/>
      <c r="X124" s="2">
        <v>33.0</v>
      </c>
      <c r="Y124" s="2">
        <v>0.0</v>
      </c>
      <c r="Z124" s="2">
        <f t="shared" si="4"/>
        <v>3.8</v>
      </c>
      <c r="AA124" s="8">
        <f t="shared" si="5"/>
        <v>4.958333333</v>
      </c>
      <c r="AB124" s="7">
        <f t="shared" si="6"/>
        <v>0</v>
      </c>
      <c r="AC124" s="8">
        <f t="shared" si="7"/>
        <v>4.6</v>
      </c>
      <c r="AD124" s="8">
        <f t="shared" si="8"/>
        <v>4.2</v>
      </c>
      <c r="AE124" s="8">
        <f t="shared" si="9"/>
        <v>3.6</v>
      </c>
      <c r="AF124" s="6">
        <f t="shared" si="10"/>
        <v>3.8</v>
      </c>
      <c r="AG124" s="8">
        <f t="shared" si="11"/>
        <v>4.7</v>
      </c>
      <c r="AH124" s="2">
        <v>0.0</v>
      </c>
      <c r="AI124" s="6">
        <f t="shared" ref="AI124:AJ124" si="134">AF124 - 0.5*$AH124</f>
        <v>3.8</v>
      </c>
      <c r="AJ124" s="6">
        <f t="shared" si="134"/>
        <v>4.7</v>
      </c>
      <c r="AK124" s="2">
        <v>2.0</v>
      </c>
      <c r="AL124" s="2">
        <f t="shared" si="13"/>
        <v>0</v>
      </c>
    </row>
    <row r="125">
      <c r="A125" s="3" t="s">
        <v>321</v>
      </c>
      <c r="B125" s="4">
        <f t="shared" si="2"/>
        <v>74.7</v>
      </c>
      <c r="C125" s="2" t="s">
        <v>69</v>
      </c>
      <c r="D125" s="2" t="s">
        <v>46</v>
      </c>
      <c r="E125" s="2" t="s">
        <v>47</v>
      </c>
      <c r="F125" s="2">
        <v>238.0</v>
      </c>
      <c r="G125" s="2" t="s">
        <v>59</v>
      </c>
      <c r="H125" s="6" t="s">
        <v>322</v>
      </c>
      <c r="I125" s="7"/>
      <c r="J125" s="5">
        <f t="shared" si="3"/>
        <v>4.909703337</v>
      </c>
      <c r="K125" s="6">
        <v>4.5</v>
      </c>
      <c r="L125" s="6">
        <v>4.7</v>
      </c>
      <c r="M125" s="6">
        <v>4.8</v>
      </c>
      <c r="N125" s="6">
        <v>4.6</v>
      </c>
      <c r="O125" s="6">
        <v>5.9</v>
      </c>
      <c r="P125" s="6">
        <v>5.5</v>
      </c>
      <c r="Q125" s="6">
        <v>6.1</v>
      </c>
      <c r="R125" s="6">
        <v>6.4</v>
      </c>
      <c r="S125" s="6">
        <v>5.2</v>
      </c>
      <c r="T125" s="6">
        <v>3.9</v>
      </c>
      <c r="U125" s="6">
        <v>7.2</v>
      </c>
      <c r="V125" s="6">
        <v>6.6</v>
      </c>
      <c r="W125" s="7"/>
      <c r="X125" s="2">
        <v>41.0</v>
      </c>
      <c r="Y125" s="2">
        <v>0.0</v>
      </c>
      <c r="Z125" s="2">
        <f t="shared" si="4"/>
        <v>4.3</v>
      </c>
      <c r="AA125" s="8">
        <f t="shared" si="5"/>
        <v>5.95</v>
      </c>
      <c r="AB125" s="7">
        <f t="shared" si="6"/>
        <v>0</v>
      </c>
      <c r="AC125" s="8">
        <f t="shared" si="7"/>
        <v>4.6</v>
      </c>
      <c r="AD125" s="8">
        <f t="shared" si="8"/>
        <v>6.1</v>
      </c>
      <c r="AE125" s="8">
        <f t="shared" si="9"/>
        <v>5.9</v>
      </c>
      <c r="AF125" s="6">
        <f t="shared" si="10"/>
        <v>4.8</v>
      </c>
      <c r="AG125" s="8">
        <f t="shared" si="11"/>
        <v>5.5</v>
      </c>
      <c r="AH125" s="2">
        <v>1.0</v>
      </c>
      <c r="AI125" s="6">
        <f t="shared" ref="AI125:AJ125" si="135">AF125 - 0.5*$AH125</f>
        <v>4.3</v>
      </c>
      <c r="AJ125" s="6">
        <f t="shared" si="135"/>
        <v>5</v>
      </c>
      <c r="AK125" s="2">
        <v>2.0</v>
      </c>
      <c r="AL125" s="2">
        <f t="shared" si="13"/>
        <v>0</v>
      </c>
    </row>
    <row r="126">
      <c r="A126" s="3" t="s">
        <v>323</v>
      </c>
      <c r="B126" s="4">
        <f t="shared" si="2"/>
        <v>82.5</v>
      </c>
      <c r="C126" s="2" t="s">
        <v>45</v>
      </c>
      <c r="D126" s="2" t="s">
        <v>46</v>
      </c>
      <c r="E126" s="2" t="s">
        <v>47</v>
      </c>
      <c r="F126" s="2">
        <v>225.0</v>
      </c>
      <c r="G126" s="2" t="s">
        <v>59</v>
      </c>
      <c r="H126" s="6" t="s">
        <v>63</v>
      </c>
      <c r="I126" s="7"/>
      <c r="J126" s="5">
        <f t="shared" si="3"/>
        <v>5.713339514</v>
      </c>
      <c r="K126" s="6">
        <v>5.9</v>
      </c>
      <c r="L126" s="6">
        <v>5.5</v>
      </c>
      <c r="M126" s="6">
        <v>6.0</v>
      </c>
      <c r="N126" s="6">
        <v>5.1</v>
      </c>
      <c r="O126" s="6">
        <v>6.5</v>
      </c>
      <c r="P126" s="6">
        <v>6.1</v>
      </c>
      <c r="Q126" s="6">
        <v>6.9</v>
      </c>
      <c r="R126" s="6">
        <v>6.1</v>
      </c>
      <c r="S126" s="6">
        <v>6.0</v>
      </c>
      <c r="T126" s="6">
        <v>4.5</v>
      </c>
      <c r="U126" s="6">
        <v>7.2</v>
      </c>
      <c r="V126" s="6">
        <v>5.7</v>
      </c>
      <c r="W126" s="7"/>
      <c r="X126" s="2">
        <v>30.0</v>
      </c>
      <c r="Y126" s="2">
        <v>0.0</v>
      </c>
      <c r="Z126" s="2">
        <f t="shared" si="4"/>
        <v>5.5</v>
      </c>
      <c r="AA126" s="8">
        <f t="shared" si="5"/>
        <v>6.458333333</v>
      </c>
      <c r="AB126" s="7">
        <f t="shared" si="6"/>
        <v>0</v>
      </c>
      <c r="AC126" s="8">
        <f t="shared" si="7"/>
        <v>5.1</v>
      </c>
      <c r="AD126" s="8">
        <f t="shared" si="8"/>
        <v>6.9</v>
      </c>
      <c r="AE126" s="8">
        <f t="shared" si="9"/>
        <v>6.5</v>
      </c>
      <c r="AF126" s="6">
        <f t="shared" si="10"/>
        <v>6</v>
      </c>
      <c r="AG126" s="8">
        <f t="shared" si="11"/>
        <v>6.1</v>
      </c>
      <c r="AH126" s="2">
        <v>1.0</v>
      </c>
      <c r="AI126" s="6">
        <f t="shared" ref="AI126:AJ126" si="136">AF126 - 0.5*$AH126</f>
        <v>5.5</v>
      </c>
      <c r="AJ126" s="6">
        <f t="shared" si="136"/>
        <v>5.6</v>
      </c>
      <c r="AK126" s="2">
        <v>1.0</v>
      </c>
      <c r="AL126" s="2">
        <f t="shared" si="13"/>
        <v>0.05</v>
      </c>
    </row>
    <row r="127">
      <c r="A127" s="3" t="s">
        <v>324</v>
      </c>
      <c r="B127" s="4">
        <f t="shared" si="2"/>
        <v>76.8</v>
      </c>
      <c r="C127" s="2" t="s">
        <v>69</v>
      </c>
      <c r="D127" s="2" t="s">
        <v>46</v>
      </c>
      <c r="E127" s="2" t="s">
        <v>47</v>
      </c>
      <c r="F127" s="2">
        <v>249.0</v>
      </c>
      <c r="G127" s="2" t="s">
        <v>325</v>
      </c>
      <c r="H127" s="2" t="s">
        <v>326</v>
      </c>
      <c r="I127" s="2"/>
      <c r="J127" s="5">
        <f t="shared" si="3"/>
        <v>5.202132262</v>
      </c>
      <c r="K127" s="6">
        <v>4.8</v>
      </c>
      <c r="L127" s="6">
        <v>4.8</v>
      </c>
      <c r="M127" s="6">
        <v>5.6</v>
      </c>
      <c r="N127" s="6">
        <v>4.9</v>
      </c>
      <c r="O127" s="6">
        <v>6.2</v>
      </c>
      <c r="P127" s="6">
        <v>5.4</v>
      </c>
      <c r="Q127" s="6">
        <v>6.5</v>
      </c>
      <c r="R127" s="6">
        <v>6.1</v>
      </c>
      <c r="S127" s="6">
        <v>5.4</v>
      </c>
      <c r="T127" s="6">
        <v>3.8</v>
      </c>
      <c r="U127" s="6">
        <v>7.6</v>
      </c>
      <c r="V127" s="6">
        <v>5.8</v>
      </c>
      <c r="W127" s="7"/>
      <c r="X127" s="2">
        <v>43.0</v>
      </c>
      <c r="Y127" s="2">
        <v>0.0</v>
      </c>
      <c r="Z127" s="2">
        <f t="shared" si="4"/>
        <v>5.1</v>
      </c>
      <c r="AA127" s="8">
        <f t="shared" si="5"/>
        <v>6.075</v>
      </c>
      <c r="AB127" s="7">
        <f t="shared" si="6"/>
        <v>0</v>
      </c>
      <c r="AC127" s="8">
        <f t="shared" si="7"/>
        <v>4.9</v>
      </c>
      <c r="AD127" s="8">
        <f t="shared" si="8"/>
        <v>6.5</v>
      </c>
      <c r="AE127" s="8">
        <f t="shared" si="9"/>
        <v>6.2</v>
      </c>
      <c r="AF127" s="6">
        <f t="shared" si="10"/>
        <v>5.6</v>
      </c>
      <c r="AG127" s="8">
        <f t="shared" si="11"/>
        <v>5.4</v>
      </c>
      <c r="AH127" s="2">
        <v>1.0</v>
      </c>
      <c r="AI127" s="6">
        <f t="shared" ref="AI127:AJ127" si="137">AF127 - 0.5*$AH127</f>
        <v>5.1</v>
      </c>
      <c r="AJ127" s="6">
        <f t="shared" si="137"/>
        <v>4.9</v>
      </c>
      <c r="AK127" s="2">
        <v>1.0</v>
      </c>
      <c r="AL127" s="2">
        <f t="shared" si="13"/>
        <v>0</v>
      </c>
    </row>
    <row r="128">
      <c r="A128" s="3" t="s">
        <v>327</v>
      </c>
      <c r="B128" s="4">
        <f t="shared" si="2"/>
        <v>69.3</v>
      </c>
      <c r="C128" s="2" t="s">
        <v>45</v>
      </c>
      <c r="D128" s="2" t="s">
        <v>46</v>
      </c>
      <c r="E128" s="2" t="s">
        <v>47</v>
      </c>
      <c r="F128" s="2">
        <v>258.0</v>
      </c>
      <c r="G128" s="2" t="s">
        <v>218</v>
      </c>
      <c r="H128" s="2" t="s">
        <v>328</v>
      </c>
      <c r="I128" s="2"/>
      <c r="J128" s="5">
        <f t="shared" si="3"/>
        <v>3.129542645</v>
      </c>
      <c r="K128" s="6">
        <v>3.1</v>
      </c>
      <c r="L128" s="6">
        <v>2.8</v>
      </c>
      <c r="M128" s="6">
        <v>3.2</v>
      </c>
      <c r="N128" s="6">
        <v>2.9</v>
      </c>
      <c r="O128" s="6">
        <v>4.4</v>
      </c>
      <c r="P128" s="6">
        <v>3.3</v>
      </c>
      <c r="Q128" s="6">
        <v>4.3</v>
      </c>
      <c r="R128" s="6">
        <v>4.5</v>
      </c>
      <c r="S128" s="6">
        <v>3.8</v>
      </c>
      <c r="T128" s="6">
        <v>2.1</v>
      </c>
      <c r="U128" s="6">
        <v>4.7</v>
      </c>
      <c r="V128" s="6">
        <v>4.1</v>
      </c>
      <c r="W128" s="7"/>
      <c r="X128" s="2">
        <v>77.0</v>
      </c>
      <c r="Y128" s="2">
        <v>0.0</v>
      </c>
      <c r="Z128" s="2">
        <f t="shared" si="4"/>
        <v>2.7</v>
      </c>
      <c r="AA128" s="8">
        <f t="shared" si="5"/>
        <v>4.1</v>
      </c>
      <c r="AB128" s="7">
        <f t="shared" si="6"/>
        <v>0</v>
      </c>
      <c r="AC128" s="8">
        <f t="shared" si="7"/>
        <v>2.9</v>
      </c>
      <c r="AD128" s="8">
        <f t="shared" si="8"/>
        <v>4.3</v>
      </c>
      <c r="AE128" s="8">
        <f t="shared" si="9"/>
        <v>4.4</v>
      </c>
      <c r="AF128" s="6">
        <f t="shared" si="10"/>
        <v>3.2</v>
      </c>
      <c r="AG128" s="8">
        <f t="shared" si="11"/>
        <v>3.3</v>
      </c>
      <c r="AH128" s="2">
        <v>1.0</v>
      </c>
      <c r="AI128" s="6">
        <f t="shared" ref="AI128:AJ128" si="138">AF128 - 0.5*$AH128</f>
        <v>2.7</v>
      </c>
      <c r="AJ128" s="6">
        <f t="shared" si="138"/>
        <v>2.8</v>
      </c>
      <c r="AK128" s="2">
        <v>2.0</v>
      </c>
      <c r="AL128" s="2">
        <f t="shared" si="13"/>
        <v>0</v>
      </c>
    </row>
    <row r="129">
      <c r="A129" s="3" t="s">
        <v>329</v>
      </c>
      <c r="B129" s="4">
        <f t="shared" si="2"/>
        <v>64.8</v>
      </c>
      <c r="C129" s="2" t="s">
        <v>39</v>
      </c>
      <c r="D129" s="2" t="s">
        <v>40</v>
      </c>
      <c r="E129" s="2" t="s">
        <v>47</v>
      </c>
      <c r="F129" s="2">
        <v>234.0</v>
      </c>
      <c r="G129" s="2" t="s">
        <v>221</v>
      </c>
      <c r="H129" s="2" t="s">
        <v>330</v>
      </c>
      <c r="I129" s="2"/>
      <c r="J129" s="5">
        <f t="shared" si="3"/>
        <v>1.877245571</v>
      </c>
      <c r="K129" s="6">
        <v>1.5</v>
      </c>
      <c r="L129" s="6">
        <v>1.7</v>
      </c>
      <c r="M129" s="6">
        <v>1.3</v>
      </c>
      <c r="N129" s="6">
        <v>1.9</v>
      </c>
      <c r="O129" s="6">
        <v>2.6</v>
      </c>
      <c r="P129" s="6">
        <v>1.7</v>
      </c>
      <c r="Q129" s="6">
        <v>2.9</v>
      </c>
      <c r="R129" s="6">
        <v>3.2</v>
      </c>
      <c r="S129" s="6">
        <v>2.1</v>
      </c>
      <c r="T129" s="6">
        <v>1.3</v>
      </c>
      <c r="U129" s="6">
        <v>7.9</v>
      </c>
      <c r="V129" s="6">
        <v>3.8</v>
      </c>
      <c r="W129" s="7"/>
      <c r="X129" s="2">
        <v>50.0</v>
      </c>
      <c r="Y129" s="2">
        <v>0.0</v>
      </c>
      <c r="Z129" s="2">
        <f t="shared" si="4"/>
        <v>1.3</v>
      </c>
      <c r="AA129" s="8">
        <f t="shared" si="5"/>
        <v>3.158333333</v>
      </c>
      <c r="AB129" s="7">
        <f t="shared" si="6"/>
        <v>0</v>
      </c>
      <c r="AC129" s="8">
        <f t="shared" si="7"/>
        <v>1.9</v>
      </c>
      <c r="AD129" s="8">
        <f t="shared" si="8"/>
        <v>2.9</v>
      </c>
      <c r="AE129" s="8">
        <f t="shared" si="9"/>
        <v>2.6</v>
      </c>
      <c r="AF129" s="6">
        <f t="shared" si="10"/>
        <v>1.3</v>
      </c>
      <c r="AG129" s="8">
        <f t="shared" si="11"/>
        <v>1.7</v>
      </c>
      <c r="AH129" s="2">
        <v>0.0</v>
      </c>
      <c r="AI129" s="6">
        <f t="shared" ref="AI129:AJ129" si="139">AF129 - 0.5*$AH129</f>
        <v>1.3</v>
      </c>
      <c r="AJ129" s="6">
        <f t="shared" si="139"/>
        <v>1.7</v>
      </c>
      <c r="AK129" s="2">
        <v>2.0</v>
      </c>
      <c r="AL129" s="2">
        <f t="shared" si="13"/>
        <v>0</v>
      </c>
    </row>
    <row r="130">
      <c r="A130" s="3" t="s">
        <v>331</v>
      </c>
      <c r="B130" s="4">
        <f t="shared" si="2"/>
        <v>78.6</v>
      </c>
      <c r="C130" s="2" t="s">
        <v>193</v>
      </c>
      <c r="D130" s="2" t="s">
        <v>46</v>
      </c>
      <c r="E130" s="2" t="s">
        <v>41</v>
      </c>
      <c r="F130" s="2" t="s">
        <v>42</v>
      </c>
      <c r="G130" s="2" t="s">
        <v>43</v>
      </c>
      <c r="H130" s="2" t="s">
        <v>322</v>
      </c>
      <c r="I130" s="2">
        <v>46.0</v>
      </c>
      <c r="J130" s="5">
        <f t="shared" si="3"/>
        <v>5.390379069</v>
      </c>
      <c r="K130" s="6">
        <v>5.6</v>
      </c>
      <c r="L130" s="6">
        <v>5.5</v>
      </c>
      <c r="M130" s="6">
        <v>6.6</v>
      </c>
      <c r="N130" s="6">
        <v>6.3</v>
      </c>
      <c r="O130" s="6">
        <v>5.2</v>
      </c>
      <c r="P130" s="6">
        <v>6.5</v>
      </c>
      <c r="Q130" s="6">
        <v>5.6</v>
      </c>
      <c r="R130" s="6">
        <v>6.0</v>
      </c>
      <c r="S130" s="6">
        <v>4.4</v>
      </c>
      <c r="T130" s="6">
        <v>3.6</v>
      </c>
      <c r="U130" s="6">
        <v>6.7</v>
      </c>
      <c r="V130" s="6">
        <v>5.6</v>
      </c>
      <c r="W130" s="7"/>
      <c r="X130" s="2">
        <v>30.0</v>
      </c>
      <c r="Y130" s="2">
        <v>0.0</v>
      </c>
      <c r="Z130" s="2">
        <f t="shared" si="4"/>
        <v>5.6</v>
      </c>
      <c r="AA130" s="8">
        <f t="shared" si="5"/>
        <v>6.133333333</v>
      </c>
      <c r="AB130" s="7">
        <f t="shared" si="6"/>
        <v>0</v>
      </c>
      <c r="AC130" s="8">
        <f t="shared" si="7"/>
        <v>6.3</v>
      </c>
      <c r="AD130" s="8">
        <f t="shared" si="8"/>
        <v>5.6</v>
      </c>
      <c r="AE130" s="8">
        <f t="shared" si="9"/>
        <v>5.2</v>
      </c>
      <c r="AF130" s="6">
        <f t="shared" si="10"/>
        <v>5.6</v>
      </c>
      <c r="AG130" s="8">
        <f t="shared" si="11"/>
        <v>6</v>
      </c>
      <c r="AH130" s="2">
        <v>0.0</v>
      </c>
      <c r="AI130" s="6">
        <f t="shared" ref="AI130:AJ130" si="140">AF130 - 0.5*$AH130</f>
        <v>5.6</v>
      </c>
      <c r="AJ130" s="6">
        <f t="shared" si="140"/>
        <v>6</v>
      </c>
      <c r="AK130" s="2">
        <v>1.0</v>
      </c>
      <c r="AL130" s="2">
        <f t="shared" si="13"/>
        <v>0</v>
      </c>
    </row>
    <row r="131">
      <c r="A131" s="3" t="s">
        <v>332</v>
      </c>
      <c r="B131" s="4">
        <f t="shared" si="2"/>
        <v>84.9</v>
      </c>
      <c r="C131" s="2" t="s">
        <v>133</v>
      </c>
      <c r="D131" s="2" t="s">
        <v>40</v>
      </c>
      <c r="E131" s="2" t="s">
        <v>47</v>
      </c>
      <c r="F131" s="2">
        <v>321.0</v>
      </c>
      <c r="G131" s="2" t="s">
        <v>48</v>
      </c>
      <c r="H131" s="2" t="s">
        <v>134</v>
      </c>
      <c r="I131" s="7"/>
      <c r="J131" s="5">
        <f t="shared" si="3"/>
        <v>5.795580964</v>
      </c>
      <c r="K131" s="6">
        <v>5.8</v>
      </c>
      <c r="L131" s="6">
        <v>5.0</v>
      </c>
      <c r="M131" s="6">
        <v>6.2</v>
      </c>
      <c r="N131" s="6">
        <v>4.9</v>
      </c>
      <c r="O131" s="6">
        <v>7.2</v>
      </c>
      <c r="P131" s="6">
        <v>6.1</v>
      </c>
      <c r="Q131" s="6">
        <v>7.8</v>
      </c>
      <c r="R131" s="6">
        <v>6.4</v>
      </c>
      <c r="S131" s="6">
        <v>5.7</v>
      </c>
      <c r="T131" s="6">
        <v>4.2</v>
      </c>
      <c r="U131" s="6">
        <v>8.2</v>
      </c>
      <c r="V131" s="6">
        <v>6.0</v>
      </c>
      <c r="W131" s="7"/>
      <c r="X131" s="2">
        <v>47.0</v>
      </c>
      <c r="Y131" s="2">
        <v>1.0</v>
      </c>
      <c r="Z131" s="2">
        <f t="shared" si="4"/>
        <v>5.985</v>
      </c>
      <c r="AA131" s="8">
        <f t="shared" si="5"/>
        <v>6.625</v>
      </c>
      <c r="AB131" s="7">
        <f t="shared" si="6"/>
        <v>0</v>
      </c>
      <c r="AC131" s="8">
        <f t="shared" si="7"/>
        <v>4.9</v>
      </c>
      <c r="AD131" s="8">
        <f t="shared" si="8"/>
        <v>7.8</v>
      </c>
      <c r="AE131" s="8">
        <f t="shared" si="9"/>
        <v>7.2</v>
      </c>
      <c r="AF131" s="6">
        <f t="shared" si="10"/>
        <v>6.2</v>
      </c>
      <c r="AG131" s="8">
        <f t="shared" si="11"/>
        <v>6.1</v>
      </c>
      <c r="AH131" s="2">
        <v>1.0</v>
      </c>
      <c r="AI131" s="6">
        <f t="shared" ref="AI131:AJ131" si="141">AF131 - 0.5*$AH131</f>
        <v>5.7</v>
      </c>
      <c r="AJ131" s="6">
        <f t="shared" si="141"/>
        <v>5.6</v>
      </c>
      <c r="AK131" s="2">
        <v>1.0</v>
      </c>
      <c r="AL131" s="2">
        <f t="shared" si="13"/>
        <v>0</v>
      </c>
    </row>
    <row r="132">
      <c r="A132" s="3" t="s">
        <v>333</v>
      </c>
      <c r="B132" s="4">
        <f t="shared" si="2"/>
        <v>63</v>
      </c>
      <c r="C132" s="2" t="s">
        <v>334</v>
      </c>
      <c r="D132" s="2" t="s">
        <v>46</v>
      </c>
      <c r="E132" s="2" t="s">
        <v>47</v>
      </c>
      <c r="F132" s="2" t="s">
        <v>286</v>
      </c>
      <c r="G132" s="2" t="s">
        <v>335</v>
      </c>
      <c r="H132" s="2" t="s">
        <v>336</v>
      </c>
      <c r="I132" s="2"/>
      <c r="J132" s="5">
        <f t="shared" si="3"/>
        <v>1.69802225</v>
      </c>
      <c r="K132" s="6">
        <v>1.4</v>
      </c>
      <c r="L132" s="6">
        <v>1.6</v>
      </c>
      <c r="M132" s="6">
        <v>1.0</v>
      </c>
      <c r="N132" s="6">
        <v>2.1</v>
      </c>
      <c r="O132" s="6">
        <v>2.1</v>
      </c>
      <c r="P132" s="6">
        <v>1.5</v>
      </c>
      <c r="Q132" s="6">
        <v>3.0</v>
      </c>
      <c r="R132" s="6">
        <v>3.1</v>
      </c>
      <c r="S132" s="6">
        <v>2.0</v>
      </c>
      <c r="T132" s="6">
        <v>1.5</v>
      </c>
      <c r="U132" s="6">
        <v>6.9</v>
      </c>
      <c r="V132" s="6">
        <v>2.6</v>
      </c>
      <c r="W132" s="7"/>
      <c r="X132" s="2">
        <v>58.0</v>
      </c>
      <c r="Y132" s="2">
        <v>0.0</v>
      </c>
      <c r="Z132" s="2">
        <f t="shared" si="4"/>
        <v>1</v>
      </c>
      <c r="AA132" s="8">
        <f t="shared" si="5"/>
        <v>2.9</v>
      </c>
      <c r="AB132" s="7">
        <f t="shared" si="6"/>
        <v>0</v>
      </c>
      <c r="AC132" s="8">
        <f t="shared" si="7"/>
        <v>2.1</v>
      </c>
      <c r="AD132" s="8">
        <f t="shared" si="8"/>
        <v>3</v>
      </c>
      <c r="AE132" s="8">
        <f t="shared" si="9"/>
        <v>2.1</v>
      </c>
      <c r="AF132" s="6">
        <f t="shared" si="10"/>
        <v>1</v>
      </c>
      <c r="AG132" s="8">
        <f t="shared" si="11"/>
        <v>1.5</v>
      </c>
      <c r="AH132" s="2">
        <v>0.0</v>
      </c>
      <c r="AI132" s="6">
        <f t="shared" ref="AI132:AJ132" si="142">AF132 - 0.5*$AH132</f>
        <v>1</v>
      </c>
      <c r="AJ132" s="6">
        <f t="shared" si="142"/>
        <v>1.5</v>
      </c>
      <c r="AK132" s="2">
        <v>2.0</v>
      </c>
      <c r="AL132" s="2">
        <f t="shared" si="13"/>
        <v>0</v>
      </c>
    </row>
    <row r="133">
      <c r="A133" s="9"/>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c r="A134" s="9"/>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c r="A135" s="9"/>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c r="A136" s="9"/>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c r="A137" s="9"/>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c r="A138" s="9"/>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c r="A139" s="9"/>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c r="A140" s="9"/>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c r="A141" s="9"/>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c r="A142" s="9"/>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c r="A143" s="9"/>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c r="A144" s="9"/>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c r="A145" s="9"/>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c r="A146" s="9"/>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c r="A147" s="9"/>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c r="A148" s="9"/>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c r="A149" s="9"/>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c r="A150" s="9"/>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c r="A151" s="9"/>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c r="A152" s="9"/>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c r="A153" s="9"/>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c r="A154" s="9"/>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c r="A155" s="9"/>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c r="A156" s="9"/>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c r="A157" s="9"/>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c r="A158" s="9"/>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c r="A159" s="9"/>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c r="A160" s="9"/>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c r="A161" s="9"/>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c r="A162" s="9"/>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c r="A163" s="9"/>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c r="A164" s="9"/>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c r="A165" s="9"/>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c r="A166" s="9"/>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c r="A167" s="9"/>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c r="A168" s="9"/>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c r="A169" s="9"/>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c r="A170" s="9"/>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c r="A171" s="9"/>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c r="A172" s="9"/>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c r="A173" s="9"/>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c r="A174" s="9"/>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c r="A175" s="9"/>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c r="A176" s="9"/>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c r="A177" s="9"/>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c r="A178" s="9"/>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c r="A179" s="9"/>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c r="A180" s="9"/>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c r="A181" s="9"/>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c r="A182" s="9"/>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c r="A183" s="9"/>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c r="A184" s="9"/>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c r="A185" s="9"/>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c r="A186" s="9"/>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c r="A187" s="9"/>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c r="A188" s="9"/>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c r="A189" s="9"/>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c r="A190" s="9"/>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c r="A191" s="9"/>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c r="A192" s="9"/>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c r="A193" s="9"/>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c r="A194" s="9"/>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c r="A195" s="9"/>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c r="A196" s="9"/>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c r="A197" s="9"/>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c r="A198" s="9"/>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c r="A199" s="9"/>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c r="A200" s="9"/>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c r="A201" s="9"/>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c r="A202" s="9"/>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c r="A203" s="9"/>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c r="A204" s="9"/>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c r="A205" s="9"/>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c r="A206" s="9"/>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c r="A207" s="9"/>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c r="A208" s="9"/>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c r="A209" s="9"/>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c r="A210" s="9"/>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c r="A211" s="9"/>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c r="A212" s="9"/>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c r="A213" s="9"/>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c r="A214" s="9"/>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c r="A215" s="9"/>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c r="A216" s="9"/>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c r="A217" s="9"/>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c r="A218" s="9"/>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c r="A219" s="9"/>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c r="A220" s="9"/>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c r="A221" s="9"/>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c r="A222" s="9"/>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c r="A223" s="9"/>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c r="A224" s="9"/>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c r="A225" s="9"/>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c r="A226" s="9"/>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c r="A227" s="9"/>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c r="A228" s="9"/>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c r="A229" s="9"/>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c r="A230" s="9"/>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c r="A231" s="9"/>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c r="A232" s="9"/>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c r="A233" s="9"/>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c r="A234" s="9"/>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c r="A235" s="9"/>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c r="A236" s="9"/>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c r="A237" s="9"/>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c r="A238" s="9"/>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c r="A239" s="9"/>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c r="A240" s="9"/>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c r="A241" s="9"/>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c r="A242" s="9"/>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c r="A243" s="9"/>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c r="A244" s="9"/>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c r="A245" s="9"/>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c r="A246" s="9"/>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c r="A247" s="9"/>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c r="A248" s="9"/>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c r="A249" s="9"/>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c r="A250" s="9"/>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c r="A251" s="9"/>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c r="A252" s="9"/>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c r="A253" s="9"/>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c r="A254" s="9"/>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c r="A255" s="9"/>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c r="A256" s="9"/>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c r="A257" s="9"/>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c r="A258" s="9"/>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c r="A259" s="9"/>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c r="A260" s="9"/>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c r="A261" s="9"/>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c r="A262" s="9"/>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c r="A263" s="9"/>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c r="A264" s="9"/>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c r="A265" s="9"/>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c r="A266" s="9"/>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c r="A267" s="9"/>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c r="A268" s="9"/>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c r="A269" s="9"/>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c r="A270" s="9"/>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c r="A271" s="9"/>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c r="A272" s="9"/>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c r="A273" s="9"/>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c r="A274" s="9"/>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c r="A275" s="9"/>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c r="A276" s="9"/>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c r="A277" s="9"/>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c r="A278" s="9"/>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c r="A279" s="9"/>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c r="A280" s="9"/>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c r="A281" s="9"/>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c r="A282" s="9"/>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c r="A283" s="9"/>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c r="A284" s="9"/>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c r="A285" s="9"/>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c r="A286" s="9"/>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c r="A287" s="9"/>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c r="A288" s="9"/>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c r="A289" s="9"/>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c r="A290" s="9"/>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c r="A291" s="9"/>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c r="A292" s="9"/>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c r="A293" s="9"/>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c r="A294" s="9"/>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c r="A295" s="9"/>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c r="A296" s="9"/>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c r="A297" s="9"/>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c r="A298" s="9"/>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c r="A299" s="9"/>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c r="A300" s="9"/>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c r="A301" s="9"/>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c r="A302" s="9"/>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c r="A303" s="9"/>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c r="A304" s="9"/>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c r="A305" s="9"/>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c r="A306" s="9"/>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c r="A307" s="9"/>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c r="A308" s="9"/>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c r="A309" s="9"/>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c r="A310" s="9"/>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c r="A311" s="9"/>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c r="A312" s="9"/>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c r="A313" s="9"/>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c r="A314" s="9"/>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c r="A315" s="9"/>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c r="A316" s="9"/>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c r="A317" s="9"/>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c r="A318" s="9"/>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c r="A319" s="9"/>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c r="A320" s="9"/>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c r="A321" s="9"/>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c r="A322" s="9"/>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c r="A323" s="9"/>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c r="A324" s="9"/>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c r="A325" s="9"/>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c r="A326" s="9"/>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c r="A327" s="9"/>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c r="A328" s="9"/>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c r="A329" s="9"/>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c r="A330" s="9"/>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c r="A331" s="9"/>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c r="A332" s="9"/>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c r="A333" s="9"/>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c r="A334" s="9"/>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c r="A335" s="9"/>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c r="A336" s="9"/>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c r="A337" s="9"/>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c r="A338" s="9"/>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c r="A339" s="9"/>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c r="A340" s="9"/>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c r="A341" s="9"/>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c r="A342" s="9"/>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c r="A343" s="9"/>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c r="A344" s="9"/>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c r="A345" s="9"/>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c r="A346" s="9"/>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c r="A347" s="9"/>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c r="A348" s="9"/>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c r="A349" s="9"/>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c r="A350" s="9"/>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c r="A351" s="9"/>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c r="A352" s="9"/>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c r="A353" s="9"/>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c r="A354" s="9"/>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c r="A355" s="9"/>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c r="A356" s="9"/>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c r="A357" s="9"/>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c r="A358" s="9"/>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c r="A359" s="9"/>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c r="A360" s="9"/>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c r="A361" s="9"/>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c r="A362" s="9"/>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c r="A363" s="9"/>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c r="A364" s="9"/>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c r="A365" s="9"/>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c r="A366" s="9"/>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c r="A367" s="9"/>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c r="A368" s="9"/>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c r="A369" s="9"/>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c r="A370" s="9"/>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c r="A371" s="9"/>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c r="A372" s="9"/>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c r="A373" s="9"/>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c r="A374" s="9"/>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c r="A375" s="9"/>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c r="A376" s="9"/>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c r="A377" s="9"/>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c r="A378" s="9"/>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c r="A379" s="9"/>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c r="A380" s="9"/>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c r="A381" s="9"/>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c r="A382" s="9"/>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c r="A383" s="9"/>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c r="A384" s="9"/>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c r="A385" s="9"/>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c r="A386" s="9"/>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c r="A387" s="9"/>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c r="A388" s="9"/>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c r="A389" s="9"/>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c r="A390" s="9"/>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c r="A391" s="9"/>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c r="A392" s="9"/>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c r="A393" s="9"/>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c r="A394" s="9"/>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c r="A395" s="9"/>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c r="A396" s="9"/>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c r="A397" s="9"/>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c r="A398" s="9"/>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c r="A399" s="9"/>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c r="A400" s="9"/>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c r="A401" s="9"/>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c r="A402" s="9"/>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c r="A403" s="9"/>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c r="A404" s="9"/>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c r="A405" s="9"/>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c r="A406" s="9"/>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c r="A407" s="9"/>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c r="A408" s="9"/>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c r="A409" s="9"/>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c r="A410" s="9"/>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c r="A411" s="9"/>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c r="A412" s="9"/>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c r="A413" s="9"/>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c r="A414" s="9"/>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c r="A415" s="9"/>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c r="A416" s="9"/>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c r="A417" s="9"/>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c r="A418" s="9"/>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c r="A419" s="9"/>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c r="A420" s="9"/>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c r="A421" s="9"/>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c r="A422" s="9"/>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c r="A423" s="9"/>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c r="A424" s="9"/>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c r="A425" s="9"/>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c r="A426" s="9"/>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c r="A427" s="9"/>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c r="A428" s="9"/>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c r="A429" s="9"/>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c r="A430" s="9"/>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c r="A431" s="9"/>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c r="A432" s="9"/>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c r="A433" s="9"/>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c r="A434" s="9"/>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c r="A435" s="9"/>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c r="A436" s="9"/>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c r="A437" s="9"/>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c r="A438" s="9"/>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c r="A439" s="9"/>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c r="A440" s="9"/>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c r="A441" s="9"/>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c r="A442" s="9"/>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c r="A443" s="9"/>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c r="A444" s="9"/>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c r="A445" s="9"/>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c r="A446" s="9"/>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c r="A447" s="9"/>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c r="A448" s="9"/>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c r="A449" s="9"/>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c r="A450" s="9"/>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c r="A451" s="9"/>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c r="A452" s="9"/>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c r="A453" s="9"/>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c r="A454" s="9"/>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c r="A455" s="9"/>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c r="A456" s="9"/>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c r="A457" s="9"/>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c r="A458" s="9"/>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c r="A459" s="9"/>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c r="A460" s="9"/>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c r="A461" s="9"/>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c r="A462" s="9"/>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c r="A463" s="9"/>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c r="A464" s="9"/>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c r="A465" s="9"/>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c r="A466" s="9"/>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c r="A467" s="9"/>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c r="A468" s="9"/>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c r="A469" s="9"/>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c r="A470" s="9"/>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c r="A471" s="9"/>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c r="A472" s="9"/>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c r="A473" s="9"/>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c r="A474" s="9"/>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c r="A475" s="9"/>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c r="A476" s="9"/>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c r="A477" s="9"/>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c r="A478" s="9"/>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c r="A479" s="9"/>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c r="A480" s="9"/>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c r="A481" s="9"/>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c r="A482" s="9"/>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c r="A483" s="9"/>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c r="A484" s="9"/>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c r="A485" s="9"/>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c r="A486" s="9"/>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c r="A487" s="9"/>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c r="A488" s="9"/>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c r="A489" s="9"/>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c r="A490" s="9"/>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c r="A491" s="9"/>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c r="A492" s="9"/>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c r="A493" s="9"/>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c r="A494" s="9"/>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c r="A495" s="9"/>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c r="A496" s="9"/>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c r="A497" s="9"/>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c r="A498" s="9"/>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c r="A499" s="9"/>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c r="A500" s="9"/>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c r="A501" s="9"/>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c r="A502" s="9"/>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c r="A503" s="9"/>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c r="A504" s="9"/>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c r="A505" s="9"/>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c r="A506" s="9"/>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c r="A507" s="9"/>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c r="A508" s="9"/>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c r="A509" s="9"/>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c r="A510" s="9"/>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c r="A511" s="9"/>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c r="A512" s="9"/>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c r="A513" s="9"/>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c r="A514" s="9"/>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c r="A515" s="9"/>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c r="A516" s="9"/>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c r="A517" s="9"/>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c r="A518" s="9"/>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c r="A519" s="9"/>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c r="A520" s="9"/>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c r="A521" s="9"/>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c r="A522" s="9"/>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c r="A523" s="9"/>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c r="A524" s="9"/>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c r="A525" s="9"/>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c r="A526" s="9"/>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c r="A527" s="9"/>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c r="A528" s="9"/>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c r="A529" s="9"/>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c r="A530" s="9"/>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c r="A531" s="9"/>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c r="A532" s="9"/>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c r="A533" s="9"/>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c r="A534" s="9"/>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c r="A535" s="9"/>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c r="A536" s="9"/>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c r="A537" s="9"/>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c r="A538" s="9"/>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c r="A539" s="9"/>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c r="A540" s="9"/>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c r="A541" s="9"/>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c r="A542" s="9"/>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c r="A543" s="9"/>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c r="A544" s="9"/>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c r="A545" s="9"/>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c r="A546" s="9"/>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c r="A547" s="9"/>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c r="A548" s="9"/>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c r="A549" s="9"/>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c r="A550" s="9"/>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c r="A551" s="9"/>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c r="A552" s="9"/>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c r="A553" s="9"/>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c r="A554" s="9"/>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c r="A555" s="9"/>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c r="A556" s="9"/>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c r="A557" s="9"/>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c r="A558" s="9"/>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c r="A559" s="9"/>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c r="A560" s="9"/>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c r="A561" s="9"/>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c r="A562" s="9"/>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c r="A563" s="9"/>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c r="A564" s="9"/>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c r="A565" s="9"/>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c r="A566" s="9"/>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c r="A567" s="9"/>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c r="A568" s="9"/>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c r="A569" s="9"/>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c r="A570" s="9"/>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c r="A571" s="9"/>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c r="A572" s="9"/>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c r="A573" s="9"/>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c r="A574" s="9"/>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c r="A575" s="9"/>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c r="A576" s="9"/>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c r="A577" s="9"/>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c r="A578" s="9"/>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c r="A579" s="9"/>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c r="A580" s="9"/>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c r="A581" s="9"/>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c r="A582" s="9"/>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c r="A583" s="9"/>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c r="A584" s="9"/>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c r="A585" s="9"/>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c r="A586" s="9"/>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c r="A587" s="9"/>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c r="A588" s="9"/>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c r="A589" s="9"/>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c r="A590" s="9"/>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c r="A591" s="9"/>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c r="A592" s="9"/>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c r="A593" s="9"/>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c r="A594" s="9"/>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c r="A595" s="9"/>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c r="A596" s="9"/>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c r="A597" s="9"/>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c r="A598" s="9"/>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c r="A599" s="9"/>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c r="A600" s="9"/>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c r="A601" s="9"/>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c r="A602" s="9"/>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c r="A603" s="9"/>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c r="A604" s="9"/>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c r="A605" s="9"/>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c r="A606" s="9"/>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c r="A607" s="9"/>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c r="A608" s="9"/>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c r="A609" s="9"/>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c r="A610" s="9"/>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c r="A611" s="9"/>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c r="A612" s="9"/>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c r="A613" s="9"/>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c r="A614" s="9"/>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c r="A615" s="9"/>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c r="A616" s="9"/>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c r="A617" s="9"/>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c r="A618" s="9"/>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c r="A619" s="9"/>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c r="A620" s="9"/>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c r="A621" s="9"/>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c r="A622" s="9"/>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c r="A623" s="9"/>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c r="A624" s="9"/>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c r="A625" s="9"/>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c r="A626" s="9"/>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c r="A627" s="9"/>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c r="A628" s="9"/>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c r="A629" s="9"/>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c r="A630" s="9"/>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c r="A631" s="9"/>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c r="A632" s="9"/>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c r="A633" s="9"/>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c r="A634" s="9"/>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c r="A635" s="9"/>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c r="A636" s="9"/>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c r="A637" s="9"/>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c r="A638" s="9"/>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c r="A639" s="9"/>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c r="A640" s="9"/>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c r="A641" s="9"/>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c r="A642" s="9"/>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c r="A643" s="9"/>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c r="A644" s="9"/>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c r="A645" s="9"/>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c r="A646" s="9"/>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c r="A647" s="9"/>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c r="A648" s="9"/>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c r="A649" s="9"/>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c r="A650" s="9"/>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c r="A651" s="9"/>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c r="A652" s="9"/>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c r="A653" s="9"/>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c r="A654" s="9"/>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c r="A655" s="9"/>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c r="A656" s="9"/>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c r="A657" s="9"/>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c r="A658" s="9"/>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c r="A659" s="9"/>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c r="A660" s="9"/>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c r="A661" s="9"/>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c r="A662" s="9"/>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c r="A663" s="9"/>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c r="A664" s="9"/>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c r="A665" s="9"/>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c r="A666" s="9"/>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c r="A667" s="9"/>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c r="A668" s="9"/>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c r="A669" s="9"/>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c r="A670" s="9"/>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c r="A671" s="9"/>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c r="A672" s="9"/>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c r="A673" s="9"/>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c r="A674" s="9"/>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c r="A675" s="9"/>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c r="A676" s="9"/>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c r="A677" s="9"/>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c r="A678" s="9"/>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c r="A679" s="9"/>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c r="A680" s="9"/>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c r="A681" s="9"/>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c r="A682" s="9"/>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c r="A683" s="9"/>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c r="A684" s="9"/>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c r="A685" s="9"/>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c r="A686" s="9"/>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c r="A687" s="9"/>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c r="A688" s="9"/>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c r="A689" s="9"/>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c r="A690" s="9"/>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c r="A691" s="9"/>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c r="A692" s="9"/>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c r="A693" s="9"/>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c r="A694" s="9"/>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c r="A695" s="9"/>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c r="A696" s="9"/>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c r="A697" s="9"/>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c r="A698" s="9"/>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c r="A699" s="9"/>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c r="A700" s="9"/>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c r="A701" s="9"/>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c r="A702" s="9"/>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c r="A703" s="9"/>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c r="A704" s="9"/>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c r="A705" s="9"/>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c r="A706" s="9"/>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c r="A707" s="9"/>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c r="A708" s="9"/>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c r="A709" s="9"/>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c r="A710" s="9"/>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c r="A711" s="9"/>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c r="A712" s="9"/>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c r="A713" s="9"/>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c r="A714" s="9"/>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c r="A715" s="9"/>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c r="A716" s="9"/>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c r="A717" s="9"/>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c r="A718" s="9"/>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c r="A719" s="9"/>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c r="A720" s="9"/>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c r="A721" s="9"/>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c r="A722" s="9"/>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c r="A723" s="9"/>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c r="A724" s="9"/>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c r="A725" s="9"/>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c r="A726" s="9"/>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c r="A727" s="9"/>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c r="A728" s="9"/>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c r="A729" s="9"/>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c r="A730" s="9"/>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c r="A731" s="9"/>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c r="A732" s="9"/>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c r="A733" s="9"/>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c r="A734" s="9"/>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c r="A735" s="9"/>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c r="A736" s="9"/>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c r="A737" s="9"/>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c r="A738" s="9"/>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c r="A739" s="9"/>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c r="A740" s="9"/>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c r="A741" s="9"/>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c r="A742" s="9"/>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c r="A743" s="9"/>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c r="A744" s="9"/>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c r="A745" s="9"/>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c r="A746" s="9"/>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c r="A747" s="9"/>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c r="A748" s="9"/>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c r="A749" s="9"/>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c r="A750" s="9"/>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c r="A751" s="9"/>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c r="A752" s="9"/>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c r="A753" s="9"/>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c r="A754" s="9"/>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c r="A755" s="9"/>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c r="A756" s="9"/>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c r="A757" s="9"/>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c r="A758" s="9"/>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c r="A759" s="9"/>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c r="A760" s="9"/>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c r="A761" s="9"/>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c r="A762" s="9"/>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c r="A763" s="9"/>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c r="A764" s="9"/>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c r="A765" s="9"/>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c r="A766" s="9"/>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c r="A767" s="9"/>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c r="A768" s="9"/>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c r="A769" s="9"/>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c r="A770" s="9"/>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c r="A771" s="9"/>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c r="A772" s="9"/>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c r="A773" s="9"/>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c r="A774" s="9"/>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c r="A775" s="9"/>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c r="A776" s="9"/>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c r="A777" s="9"/>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c r="A778" s="9"/>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c r="A779" s="9"/>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c r="A780" s="9"/>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c r="A781" s="9"/>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c r="A782" s="9"/>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c r="A783" s="9"/>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c r="A784" s="9"/>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c r="A785" s="9"/>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c r="A786" s="9"/>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c r="A787" s="9"/>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c r="A788" s="9"/>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c r="A789" s="9"/>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c r="A790" s="9"/>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c r="A791" s="9"/>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c r="A792" s="9"/>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c r="A793" s="9"/>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c r="A794" s="9"/>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c r="A795" s="9"/>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c r="A796" s="9"/>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c r="A797" s="9"/>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c r="A798" s="9"/>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c r="A799" s="9"/>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c r="A800" s="9"/>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c r="A801" s="9"/>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c r="A802" s="9"/>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c r="A803" s="9"/>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c r="A804" s="9"/>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c r="A805" s="9"/>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c r="A806" s="9"/>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c r="A807" s="9"/>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c r="A808" s="9"/>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c r="A809" s="9"/>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c r="A810" s="9"/>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c r="A811" s="9"/>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c r="A812" s="9"/>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c r="A813" s="9"/>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c r="A814" s="9"/>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c r="A815" s="9"/>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c r="A816" s="9"/>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c r="A817" s="9"/>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c r="A818" s="9"/>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c r="A819" s="9"/>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c r="A820" s="9"/>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c r="A821" s="9"/>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c r="A822" s="9"/>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c r="A823" s="9"/>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c r="A824" s="9"/>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c r="A825" s="9"/>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c r="A826" s="9"/>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c r="A827" s="9"/>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c r="A828" s="9"/>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c r="A829" s="9"/>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c r="A830" s="9"/>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c r="A831" s="9"/>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c r="A832" s="9"/>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c r="A833" s="9"/>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c r="A834" s="9"/>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c r="A835" s="9"/>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c r="A836" s="9"/>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c r="A837" s="9"/>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c r="A838" s="9"/>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c r="A839" s="9"/>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c r="A840" s="9"/>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c r="A841" s="9"/>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c r="A842" s="9"/>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c r="A843" s="9"/>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c r="A844" s="9"/>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c r="A845" s="9"/>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c r="A846" s="9"/>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c r="A847" s="9"/>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c r="A848" s="9"/>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c r="A849" s="9"/>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c r="A850" s="9"/>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c r="A851" s="9"/>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c r="A852" s="9"/>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c r="A853" s="9"/>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c r="A854" s="9"/>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c r="A855" s="9"/>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c r="A856" s="9"/>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c r="A857" s="9"/>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c r="A858" s="9"/>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c r="A859" s="9"/>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c r="A860" s="9"/>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c r="A861" s="9"/>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c r="A862" s="9"/>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c r="A863" s="9"/>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c r="A864" s="9"/>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c r="A865" s="9"/>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c r="A866" s="9"/>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c r="A867" s="9"/>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c r="A868" s="9"/>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c r="A869" s="9"/>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c r="A870" s="9"/>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c r="A871" s="9"/>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c r="A872" s="9"/>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c r="A873" s="9"/>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c r="A874" s="9"/>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c r="A875" s="9"/>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c r="A876" s="9"/>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c r="A877" s="9"/>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c r="A878" s="9"/>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c r="A879" s="9"/>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c r="A880" s="9"/>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c r="A881" s="9"/>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c r="A882" s="9"/>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c r="A883" s="9"/>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c r="A884" s="9"/>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c r="A885" s="9"/>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c r="A886" s="9"/>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c r="A887" s="9"/>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c r="A888" s="9"/>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c r="A889" s="9"/>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c r="A890" s="9"/>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c r="A891" s="9"/>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c r="A892" s="9"/>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c r="A893" s="9"/>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c r="A894" s="9"/>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c r="A895" s="9"/>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c r="A896" s="9"/>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c r="A897" s="9"/>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c r="A898" s="9"/>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c r="A899" s="9"/>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c r="A900" s="9"/>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c r="A901" s="9"/>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c r="A902" s="9"/>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c r="A903" s="9"/>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c r="A904" s="9"/>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c r="A905" s="9"/>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c r="A906" s="9"/>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c r="A907" s="9"/>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c r="A908" s="9"/>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c r="A909" s="9"/>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c r="A910" s="9"/>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c r="A911" s="9"/>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c r="A912" s="9"/>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c r="A913" s="9"/>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c r="A914" s="9"/>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c r="A915" s="9"/>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c r="A916" s="9"/>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c r="A917" s="9"/>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c r="A918" s="9"/>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c r="A919" s="9"/>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c r="A920" s="9"/>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c r="A921" s="9"/>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c r="A922" s="9"/>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c r="A923" s="9"/>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c r="A924" s="9"/>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c r="A925" s="9"/>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c r="A926" s="9"/>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c r="A927" s="9"/>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c r="A928" s="9"/>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c r="A929" s="9"/>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c r="A930" s="9"/>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c r="A931" s="9"/>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c r="A932" s="9"/>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c r="A933" s="9"/>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c r="A934" s="9"/>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c r="A935" s="9"/>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c r="A936" s="9"/>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c r="A937" s="9"/>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c r="A938" s="9"/>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row r="939">
      <c r="A939" s="9"/>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row>
    <row r="940">
      <c r="A940" s="9"/>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row>
    <row r="941">
      <c r="A941" s="9"/>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row>
    <row r="942">
      <c r="A942" s="9"/>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row>
    <row r="943">
      <c r="A943" s="9"/>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row>
    <row r="944">
      <c r="A944" s="9"/>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row>
    <row r="945">
      <c r="A945" s="9"/>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row>
    <row r="946">
      <c r="A946" s="9"/>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row>
    <row r="947">
      <c r="A947" s="9"/>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row>
    <row r="948">
      <c r="A948" s="9"/>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row>
    <row r="949">
      <c r="A949" s="9"/>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row>
    <row r="950">
      <c r="A950" s="9"/>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row>
    <row r="951">
      <c r="A951" s="9"/>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row>
    <row r="952">
      <c r="A952" s="9"/>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row>
    <row r="953">
      <c r="A953" s="9"/>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row>
    <row r="954">
      <c r="A954" s="9"/>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row>
    <row r="955">
      <c r="A955" s="9"/>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row>
    <row r="956">
      <c r="A956" s="9"/>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row>
    <row r="957">
      <c r="A957" s="9"/>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row>
    <row r="958">
      <c r="A958" s="9"/>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row>
    <row r="959">
      <c r="A959" s="9"/>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row>
    <row r="960">
      <c r="A960" s="9"/>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row>
    <row r="961">
      <c r="A961" s="9"/>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row>
    <row r="962">
      <c r="A962" s="9"/>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row>
    <row r="963">
      <c r="A963" s="9"/>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row>
    <row r="964">
      <c r="A964" s="9"/>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row>
    <row r="965">
      <c r="A965" s="9"/>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row>
    <row r="966">
      <c r="A966" s="9"/>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row>
    <row r="967">
      <c r="A967" s="9"/>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row>
    <row r="968">
      <c r="A968" s="9"/>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row>
    <row r="969">
      <c r="A969" s="9"/>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row>
    <row r="970">
      <c r="A970" s="9"/>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row>
    <row r="971">
      <c r="A971" s="9"/>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row>
    <row r="972">
      <c r="A972" s="9"/>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row>
    <row r="973">
      <c r="A973" s="9"/>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row>
    <row r="974">
      <c r="A974" s="9"/>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row>
    <row r="975">
      <c r="A975" s="9"/>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row>
    <row r="976">
      <c r="A976" s="9"/>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row>
    <row r="977">
      <c r="A977" s="9"/>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row>
    <row r="978">
      <c r="A978" s="9"/>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row>
    <row r="979">
      <c r="A979" s="9"/>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row>
    <row r="980">
      <c r="A980" s="9"/>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row>
    <row r="981">
      <c r="A981" s="9"/>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row>
    <row r="982">
      <c r="A982" s="9"/>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row>
    <row r="983">
      <c r="A983" s="9"/>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row>
    <row r="984">
      <c r="A984" s="9"/>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row>
    <row r="985">
      <c r="A985" s="9"/>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row>
    <row r="986">
      <c r="A986" s="9"/>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row>
    <row r="987">
      <c r="A987" s="9"/>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row>
    <row r="988">
      <c r="A988" s="9"/>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row>
    <row r="989">
      <c r="A989" s="9"/>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row>
    <row r="990">
      <c r="A990" s="9"/>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row>
    <row r="991">
      <c r="A991" s="9"/>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row>
    <row r="992">
      <c r="A992" s="9"/>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row>
    <row r="993">
      <c r="A993" s="9"/>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row>
    <row r="994">
      <c r="A994" s="9"/>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row>
    <row r="995">
      <c r="A995" s="9"/>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row>
    <row r="996">
      <c r="A996" s="9"/>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row>
    <row r="997">
      <c r="A997" s="9"/>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row>
    <row r="998">
      <c r="A998" s="9"/>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row>
    <row r="999">
      <c r="A999" s="9"/>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row>
    <row r="1000">
      <c r="A1000" s="9"/>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row>
    <row r="1001">
      <c r="A1001" s="9"/>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row>
    <row r="1002">
      <c r="A1002" s="9"/>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row>
    <row r="1003">
      <c r="A1003" s="9"/>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row>
    <row r="1004">
      <c r="A1004" s="9"/>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row>
    <row r="1005">
      <c r="A1005" s="9"/>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c r="AK1005" s="7"/>
      <c r="AL1005" s="7"/>
    </row>
    <row r="1006">
      <c r="A1006" s="9"/>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row>
    <row r="1007">
      <c r="A1007" s="9"/>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c r="AK1007" s="7"/>
      <c r="AL1007" s="7"/>
    </row>
    <row r="1008">
      <c r="A1008" s="9"/>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c r="AK1008" s="7"/>
      <c r="AL1008" s="7"/>
    </row>
    <row r="1009">
      <c r="A1009" s="9"/>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c r="AK1009" s="7"/>
      <c r="AL1009" s="7"/>
    </row>
    <row r="1010">
      <c r="A1010" s="9"/>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c r="AK1010" s="7"/>
      <c r="AL1010" s="7"/>
    </row>
    <row r="1011">
      <c r="A1011" s="9"/>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row>
    <row r="1012">
      <c r="A1012" s="9"/>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c r="AK1012" s="7"/>
      <c r="AL1012" s="7"/>
    </row>
    <row r="1013">
      <c r="A1013" s="9"/>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row>
    <row r="1014">
      <c r="A1014" s="9"/>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c r="AK1014" s="7"/>
      <c r="AL1014" s="7"/>
    </row>
    <row r="1015">
      <c r="A1015" s="9"/>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c r="AK1015" s="7"/>
      <c r="AL1015" s="7"/>
    </row>
    <row r="1016">
      <c r="A1016" s="9"/>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c r="AK1016" s="7"/>
      <c r="AL1016" s="7"/>
    </row>
    <row r="1017">
      <c r="A1017" s="9"/>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c r="AB1017" s="7"/>
      <c r="AC1017" s="7"/>
      <c r="AD1017" s="7"/>
      <c r="AE1017" s="7"/>
      <c r="AF1017" s="7"/>
      <c r="AG1017" s="7"/>
      <c r="AH1017" s="7"/>
      <c r="AI1017" s="7"/>
      <c r="AJ1017" s="7"/>
      <c r="AK1017" s="7"/>
      <c r="AL1017" s="7"/>
    </row>
    <row r="1018">
      <c r="A1018" s="9"/>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c r="AK1018" s="7"/>
      <c r="AL1018" s="7"/>
    </row>
  </sheetData>
  <autoFilter ref="$A$1:$AL$132">
    <sortState ref="A1:AL132">
      <sortCondition ref="A1:A132"/>
      <sortCondition descending="1" ref="J1:J132"/>
      <sortCondition descending="1" ref="AL1:AL132"/>
    </sortState>
  </autoFilter>
  <conditionalFormatting sqref="K2:K132">
    <cfRule type="colorScale" priority="1">
      <colorScale>
        <cfvo type="percentile" val="0"/>
        <cfvo type="percentile" val="50"/>
        <cfvo type="percentile" val="100"/>
        <color rgb="FF57BB8A"/>
        <color rgb="FFFFD666"/>
        <color rgb="FFE67C73"/>
      </colorScale>
    </cfRule>
  </conditionalFormatting>
  <conditionalFormatting sqref="L2:L132">
    <cfRule type="colorScale" priority="2">
      <colorScale>
        <cfvo type="percent" val="0"/>
        <cfvo type="percentile" val="50"/>
        <cfvo type="percentile" val="100"/>
        <color rgb="FF57BB8A"/>
        <color rgb="FFFFD666"/>
        <color rgb="FFE67C73"/>
      </colorScale>
    </cfRule>
  </conditionalFormatting>
  <conditionalFormatting sqref="N2:N132">
    <cfRule type="colorScale" priority="3">
      <colorScale>
        <cfvo type="percentile" val="0"/>
        <cfvo type="percentile" val="50"/>
        <cfvo type="percentile" val="100"/>
        <color rgb="FF57BB8A"/>
        <color rgb="FFFFD666"/>
        <color rgb="FFE67C73"/>
      </colorScale>
    </cfRule>
  </conditionalFormatting>
  <conditionalFormatting sqref="O2:O132">
    <cfRule type="colorScale" priority="4">
      <colorScale>
        <cfvo type="percentile" val="0"/>
        <cfvo type="percentile" val="50"/>
        <cfvo type="percentile" val="100"/>
        <color rgb="FF57BB8A"/>
        <color rgb="FFFFD666"/>
        <color rgb="FFE67C73"/>
      </colorScale>
    </cfRule>
  </conditionalFormatting>
  <conditionalFormatting sqref="P2:P132">
    <cfRule type="colorScale" priority="5">
      <colorScale>
        <cfvo type="percentile" val="0"/>
        <cfvo type="percentile" val="50"/>
        <cfvo type="percentile" val="100"/>
        <color rgb="FF57BB8A"/>
        <color rgb="FFFFD666"/>
        <color rgb="FFE67C73"/>
      </colorScale>
    </cfRule>
  </conditionalFormatting>
  <conditionalFormatting sqref="Q2:Q132">
    <cfRule type="colorScale" priority="6">
      <colorScale>
        <cfvo type="percentile" val="0"/>
        <cfvo type="percentile" val="50"/>
        <cfvo type="percentile" val="100"/>
        <color rgb="FF57BB8A"/>
        <color rgb="FFFFD666"/>
        <color rgb="FFE67C73"/>
      </colorScale>
    </cfRule>
  </conditionalFormatting>
  <conditionalFormatting sqref="R2:R132">
    <cfRule type="colorScale" priority="7">
      <colorScale>
        <cfvo type="percentile" val="0"/>
        <cfvo type="percentile" val="50"/>
        <cfvo type="percentile" val="100"/>
        <color rgb="FF57BB8A"/>
        <color rgb="FFFFD666"/>
        <color rgb="FFE67C73"/>
      </colorScale>
    </cfRule>
  </conditionalFormatting>
  <conditionalFormatting sqref="S2:S132">
    <cfRule type="colorScale" priority="8">
      <colorScale>
        <cfvo type="percentile" val="0"/>
        <cfvo type="percentile" val="50"/>
        <cfvo type="percentile" val="100"/>
        <color rgb="FF57BB8A"/>
        <color rgb="FFFFD666"/>
        <color rgb="FFE67C73"/>
      </colorScale>
    </cfRule>
  </conditionalFormatting>
  <conditionalFormatting sqref="T2:T132">
    <cfRule type="colorScale" priority="9">
      <colorScale>
        <cfvo type="percentile" val="0"/>
        <cfvo type="percentile" val="50"/>
        <cfvo type="percentile" val="100"/>
        <color rgb="FF57BB8A"/>
        <color rgb="FFFFD666"/>
        <color rgb="FFE67C73"/>
      </colorScale>
    </cfRule>
  </conditionalFormatting>
  <conditionalFormatting sqref="U2:U132">
    <cfRule type="colorScale" priority="10">
      <colorScale>
        <cfvo type="percentile" val="0"/>
        <cfvo type="percentile" val="50"/>
        <cfvo type="percentile" val="100"/>
        <color rgb="FF57BB8A"/>
        <color rgb="FFFFD666"/>
        <color rgb="FFE67C73"/>
      </colorScale>
    </cfRule>
  </conditionalFormatting>
  <conditionalFormatting sqref="M2:M132">
    <cfRule type="colorScale" priority="11">
      <colorScale>
        <cfvo type="percentile" val="0"/>
        <cfvo type="percentile" val="50"/>
        <cfvo type="percentile" val="100"/>
        <color rgb="FF57BB8A"/>
        <color rgb="FFFFD666"/>
        <color rgb="FFE67C73"/>
      </colorScale>
    </cfRule>
  </conditionalFormatting>
  <conditionalFormatting sqref="V2:V132">
    <cfRule type="colorScale" priority="12">
      <colorScale>
        <cfvo type="percentile" val="0"/>
        <cfvo type="percentile" val="50"/>
        <cfvo type="percentile" val="100"/>
        <color rgb="FF57BB8A"/>
        <color rgb="FFFFD666"/>
        <color rgb="FFE67C73"/>
      </colorScale>
    </cfRule>
  </conditionalFormatting>
  <drawing r:id="rId2"/>
  <legacyDrawing r:id="rId3"/>
</worksheet>
</file>