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  <sheet state="visible" name="Wu" sheetId="2" r:id="rId5"/>
    <sheet state="visible" name="Wei" sheetId="3" r:id="rId6"/>
  </sheets>
  <definedNames>
    <definedName hidden="1" localSheetId="0" name="_xlnm._FilterDatabase">All!$A$1:$AU$77</definedName>
    <definedName hidden="1" localSheetId="1" name="_xlnm._FilterDatabase">Wu!$A$1:$K$23</definedName>
  </definedNames>
  <calcPr/>
</workbook>
</file>

<file path=xl/sharedStrings.xml><?xml version="1.0" encoding="utf-8"?>
<sst xmlns="http://schemas.openxmlformats.org/spreadsheetml/2006/main" count="153" uniqueCount="119">
  <si>
    <t>Warrior</t>
  </si>
  <si>
    <t>OVR</t>
  </si>
  <si>
    <t>Ratings</t>
  </si>
  <si>
    <t>My Perc</t>
  </si>
  <si>
    <t>Count</t>
  </si>
  <si>
    <t>Base Perc</t>
  </si>
  <si>
    <t>Base</t>
  </si>
  <si>
    <t>Peak Perc</t>
  </si>
  <si>
    <t>Peak</t>
  </si>
  <si>
    <t>Med Perc</t>
  </si>
  <si>
    <t>Median</t>
  </si>
  <si>
    <t>AVG Perc</t>
  </si>
  <si>
    <t>Average</t>
  </si>
  <si>
    <t>T10 Perc</t>
  </si>
  <si>
    <t>Top 10 Count</t>
  </si>
  <si>
    <t>Monte Perc</t>
  </si>
  <si>
    <t>Points</t>
  </si>
  <si>
    <t>Lu Bu</t>
  </si>
  <si>
    <t>Dian Wei</t>
  </si>
  <si>
    <t>Zhao Yun</t>
  </si>
  <si>
    <t>Ma Chao</t>
  </si>
  <si>
    <t>Xu Zhu</t>
  </si>
  <si>
    <t>Zhang Liao</t>
  </si>
  <si>
    <t>Pang De</t>
  </si>
  <si>
    <t>Gan Ning</t>
  </si>
  <si>
    <t>Sun Ce</t>
  </si>
  <si>
    <t>Zhang Fei</t>
  </si>
  <si>
    <t>Taishi Ci</t>
  </si>
  <si>
    <t>Huang Zhong</t>
  </si>
  <si>
    <t>Zhou Tai</t>
  </si>
  <si>
    <t>Guan Yu</t>
  </si>
  <si>
    <t>Wei Yan</t>
  </si>
  <si>
    <t>Xu Huang</t>
  </si>
  <si>
    <t>Wen Yang</t>
  </si>
  <si>
    <t>Gao Shun</t>
  </si>
  <si>
    <t>Chen Dao</t>
  </si>
  <si>
    <t>Yue Jin</t>
  </si>
  <si>
    <t>Ran Min</t>
  </si>
  <si>
    <t>Han Hao</t>
  </si>
  <si>
    <t>Zhang He</t>
  </si>
  <si>
    <t>Wen Chou</t>
  </si>
  <si>
    <t>Cao Ren</t>
  </si>
  <si>
    <t>Yu Jin</t>
  </si>
  <si>
    <t>Cheng Pu</t>
  </si>
  <si>
    <t>Lu Meng</t>
  </si>
  <si>
    <t>Jiang Wei</t>
  </si>
  <si>
    <t>Dong Zhuo</t>
  </si>
  <si>
    <t>Li Dian</t>
  </si>
  <si>
    <t>Yan Liang</t>
  </si>
  <si>
    <t>Hua Xiong</t>
  </si>
  <si>
    <t>Cao Zhang</t>
  </si>
  <si>
    <t>Shi Le</t>
  </si>
  <si>
    <t>Zang Ba</t>
  </si>
  <si>
    <t>Zhou Cang</t>
  </si>
  <si>
    <t>Xiahou Dun</t>
  </si>
  <si>
    <t>Ding Feng</t>
  </si>
  <si>
    <t>Dong Xi</t>
  </si>
  <si>
    <t>Zhu Ran</t>
  </si>
  <si>
    <t>Pan Zhang</t>
  </si>
  <si>
    <t>Li Yuanba</t>
  </si>
  <si>
    <t>Lu Fang</t>
  </si>
  <si>
    <t>Dong Heng</t>
  </si>
  <si>
    <t>Ling Tong</t>
  </si>
  <si>
    <t>Shi Hu</t>
  </si>
  <si>
    <t>Wang Shuang</t>
  </si>
  <si>
    <t>Deng Ai</t>
  </si>
  <si>
    <t>Xiahou Yuan</t>
  </si>
  <si>
    <t>Zhang Xiu</t>
  </si>
  <si>
    <t>Li Tong</t>
  </si>
  <si>
    <t>Jia Xu</t>
  </si>
  <si>
    <t>Guo Ji</t>
  </si>
  <si>
    <t>Han Sui</t>
  </si>
  <si>
    <t>Hu Zun</t>
  </si>
  <si>
    <t>Murong Chui</t>
  </si>
  <si>
    <t>Jinhuan Sanjie</t>
  </si>
  <si>
    <t>Guan Xing</t>
  </si>
  <si>
    <t>Le Jin</t>
  </si>
  <si>
    <t>Lu Kang</t>
  </si>
  <si>
    <t>Zhang Bao</t>
  </si>
  <si>
    <t>Lu Fan</t>
  </si>
  <si>
    <t>Chen Qingzhi</t>
  </si>
  <si>
    <t>Shamoke</t>
  </si>
  <si>
    <t>Cheng Ji</t>
  </si>
  <si>
    <t>Hu Zhi</t>
  </si>
  <si>
    <t>Shi Huan</t>
  </si>
  <si>
    <t>Liao Hua</t>
  </si>
  <si>
    <t>Huo Yi</t>
  </si>
  <si>
    <t>Hu Zhen</t>
  </si>
  <si>
    <t>Pei Yuanshao</t>
  </si>
  <si>
    <t>Guan Ping</t>
  </si>
  <si>
    <t>Zhong Hui</t>
  </si>
  <si>
    <t>Jia Chong</t>
  </si>
  <si>
    <t>Yang Huai</t>
  </si>
  <si>
    <t>Name</t>
  </si>
  <si>
    <t>Monte Carlo Sims</t>
  </si>
  <si>
    <t>Rating Pre-Adjs</t>
  </si>
  <si>
    <t>Rating Post-Adjs</t>
  </si>
  <si>
    <t>Ratings post-dong xi adjustments</t>
  </si>
  <si>
    <t>MC Perc</t>
  </si>
  <si>
    <t>MC score</t>
  </si>
  <si>
    <t>My Score</t>
  </si>
  <si>
    <t>Abs Dif</t>
  </si>
  <si>
    <t>Quan Cong</t>
  </si>
  <si>
    <t>NA</t>
  </si>
  <si>
    <t>Chen Wu</t>
  </si>
  <si>
    <t>Zhu Huan</t>
  </si>
  <si>
    <t>Jiang Qin</t>
  </si>
  <si>
    <t>Han Dang</t>
  </si>
  <si>
    <t>Huang Gai</t>
  </si>
  <si>
    <t>Xu Sheng</t>
  </si>
  <si>
    <t>Sun Jian</t>
  </si>
  <si>
    <t>Lu Xun</t>
  </si>
  <si>
    <t>Sun Quan</t>
  </si>
  <si>
    <t>Mine</t>
  </si>
  <si>
    <t>MC</t>
  </si>
  <si>
    <t>Cao Hong</t>
  </si>
  <si>
    <t>Zhu Ling</t>
  </si>
  <si>
    <t>Man Chong</t>
  </si>
  <si>
    <t>Cao Pi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</si>
</sst>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.000"/>
    <numFmt numFmtId="165" formatCode="0.0%"/>
    <numFmt numFmtId="166" formatCode="#,##0.0"/>
    <numFmt numFmtId="167" formatCode="0.0"/>
  </numFmts>
  <fonts count="4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horizontal="center" readingOrder="0"/>
    </xf>
    <xf borderId="0" fillId="2" fontId="3" numFmtId="0" xfId="0" applyAlignment="1" applyFill="1" applyFont="1">
      <alignment horizontal="center"/>
    </xf>
    <xf borderId="0" fillId="0" fontId="1" numFmtId="0" xfId="0" applyAlignment="1" applyFont="1">
      <alignment horizontal="center" readingOrder="0" vertical="bottom"/>
    </xf>
    <xf borderId="0" fillId="0" fontId="3" numFmtId="164" xfId="0" applyAlignment="1" applyFont="1" applyNumberFormat="1">
      <alignment horizontal="center" readingOrder="0"/>
    </xf>
    <xf borderId="0" fillId="0" fontId="3" numFmtId="2" xfId="0" applyAlignment="1" applyFont="1" applyNumberFormat="1">
      <alignment horizontal="center" readingOrder="0"/>
    </xf>
    <xf borderId="0" fillId="0" fontId="3" numFmtId="9" xfId="0" applyAlignment="1" applyFont="1" applyNumberFormat="1">
      <alignment horizontal="center" readingOrder="0"/>
    </xf>
    <xf borderId="0" fillId="0" fontId="3" numFmtId="3" xfId="0" applyAlignment="1" applyFont="1" applyNumberFormat="1">
      <alignment horizontal="center" readingOrder="0"/>
    </xf>
    <xf borderId="0" fillId="0" fontId="3" numFmtId="165" xfId="0" applyAlignment="1" applyFont="1" applyNumberFormat="1">
      <alignment horizontal="center" readingOrder="0"/>
    </xf>
    <xf borderId="0" fillId="0" fontId="3" numFmtId="166" xfId="0" applyAlignment="1" applyFont="1" applyNumberFormat="1">
      <alignment horizontal="center" readingOrder="0"/>
    </xf>
    <xf borderId="0" fillId="0" fontId="3" numFmtId="167" xfId="0" applyAlignment="1" applyFont="1" applyNumberFormat="1">
      <alignment horizontal="center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3" numFmtId="0" xfId="0" applyAlignment="1" applyFont="1">
      <alignment readingOrder="0"/>
    </xf>
    <xf borderId="0" fillId="0" fontId="3" numFmtId="167" xfId="0" applyAlignment="1" applyFont="1" applyNumberFormat="1">
      <alignment horizontal="center" readingOrder="0"/>
    </xf>
    <xf borderId="0" fillId="0" fontId="3" numFmtId="2" xfId="0" applyAlignment="1" applyFont="1" applyNumberFormat="1">
      <alignment horizontal="center"/>
    </xf>
    <xf borderId="0" fillId="0" fontId="1" numFmtId="2" xfId="0" applyAlignment="1" applyFont="1" applyNumberFormat="1">
      <alignment horizontal="center" readingOrder="0" vertical="bottom"/>
    </xf>
    <xf borderId="0" fillId="0" fontId="1" numFmtId="2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2.75"/>
    <col customWidth="1" min="2" max="2" width="5.13"/>
    <col customWidth="1" min="3" max="3" width="7.13"/>
    <col customWidth="1" min="4" max="4" width="7.38"/>
    <col customWidth="1" min="5" max="5" width="5.75"/>
    <col customWidth="1" min="6" max="6" width="9.0"/>
    <col customWidth="1" min="7" max="7" width="5.0"/>
    <col customWidth="1" min="8" max="8" width="9.0"/>
    <col customWidth="1" min="9" max="9" width="4.88"/>
    <col customWidth="1" min="10" max="10" width="8.38"/>
    <col customWidth="1" min="11" max="11" width="6.75"/>
    <col customWidth="1" min="12" max="12" width="8.63"/>
    <col customWidth="1" min="13" max="13" width="7.5"/>
    <col customWidth="1" min="14" max="14" width="8.0"/>
    <col customWidth="1" min="15" max="15" width="11.5"/>
    <col customWidth="1" min="16" max="16" width="10.0"/>
    <col customWidth="1" min="17" max="17" width="6.13"/>
    <col customWidth="1" min="18" max="47" width="2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</row>
    <row r="2">
      <c r="A2" s="4" t="s">
        <v>17</v>
      </c>
      <c r="B2" s="5">
        <f t="shared" ref="B2:B77" si="1">MAX(E2/30, 0.1) * (0.3*J2 + 0.18*L2 + 0.2*N2 + 0.1*H2 + 0.07*F2) + 0.15*P2
</f>
        <v>1</v>
      </c>
      <c r="C2" s="6">
        <v>7.36</v>
      </c>
      <c r="D2" s="7">
        <f t="shared" ref="D2:D36" si="2">(C2-MIN($C$2:$C$77))/(MAX($C$2:$C$77)-MIN($C$2:$C$77))</f>
        <v>0.9817518248</v>
      </c>
      <c r="E2" s="8">
        <f t="shared" ref="E2:E77" si="3">COUNT(R2:AU2)</f>
        <v>30</v>
      </c>
      <c r="F2" s="9">
        <f t="shared" ref="F2:F77" si="4">1-(G2-MIN($G$2:$G$77))/(MAX($G$2:$G$77)-MIN($G$2:$G$77))</f>
        <v>1</v>
      </c>
      <c r="G2" s="8">
        <f t="shared" ref="G2:G77" si="5">MAX(R2:BH2)</f>
        <v>5</v>
      </c>
      <c r="H2" s="9">
        <f t="shared" ref="H2:H77" si="6">1-(I2-MIN($I$2:$I$77))/(MAX($I$2:$I$77)-MIN($I$2:$I$77))</f>
        <v>1</v>
      </c>
      <c r="I2" s="8">
        <f t="shared" ref="I2:I77" si="7">MIN(R2:BJ2)</f>
        <v>1</v>
      </c>
      <c r="J2" s="9">
        <f t="shared" ref="J2:J77" si="8">1-(K2-MIN($K$2:$K$77))/(MAX($K$2:$K$77)-MIN($K$2:$K$77))</f>
        <v>1</v>
      </c>
      <c r="K2" s="10">
        <f t="shared" ref="K2:K77" si="9">MEDIAN(R2:BO2)</f>
        <v>1</v>
      </c>
      <c r="L2" s="9">
        <f t="shared" ref="L2:L77" si="10">1-(M2-MIN($M$2:$M$77))/(MAX($M$2:$M$77)-MIN($M$2:$M$77))</f>
        <v>1</v>
      </c>
      <c r="M2" s="10">
        <f t="shared" ref="M2:M77" si="11">AVERAGE(R2:BP2)</f>
        <v>1.433333333</v>
      </c>
      <c r="N2" s="9">
        <f t="shared" ref="N2:N77" si="12">(O2-MIN($O$2:$O$77))/(MAX($O$2:$O$77)-MIN($O$2:$O$77))</f>
        <v>1</v>
      </c>
      <c r="O2" s="8">
        <f t="shared" ref="O2:O77" si="13">COUNTIF(R2:BQ2,"&lt;11")</f>
        <v>30</v>
      </c>
      <c r="P2" s="9">
        <f t="shared" ref="P2:P77" si="14">(Q2-MIN($Q$2:$Q$77))/(MAX($Q$2:$Q$77)-MIN($Q$2:$Q$77))</f>
        <v>1</v>
      </c>
      <c r="Q2" s="11">
        <f t="shared" ref="Q2:Q77" si="15">SUMPRODUCT(SWITCH(R2:BR2,  1, 25, 2, 21, 3, 18, 4, 16, 5, 14, 
  6, 12, 7, 10, 8, 8, 9, 6, 10, 5, 
  11, 4, 12, 3, 13, 2.5, 14, 2, 15, 1.8, 
  16, 1.6, 17, 1.4, 18, 1.2, 19, 1, 
  20, 0.9, 21, 0.8, 22, 0.7, 23, 0.6, 24, 0.5, 
  25, 0.4, 26, 0.3, 27, 0.2, 28, 0.15, 
  29, 0.1, 30, 0.05, 
  0))</f>
        <v>709</v>
      </c>
      <c r="R2" s="12">
        <v>1.0</v>
      </c>
      <c r="S2" s="12">
        <v>1.0</v>
      </c>
      <c r="T2" s="12">
        <v>1.0</v>
      </c>
      <c r="U2" s="12">
        <v>1.0</v>
      </c>
      <c r="V2" s="12">
        <v>1.0</v>
      </c>
      <c r="W2" s="12">
        <v>1.0</v>
      </c>
      <c r="X2" s="12">
        <v>1.0</v>
      </c>
      <c r="Y2" s="12">
        <v>1.0</v>
      </c>
      <c r="Z2" s="12">
        <v>1.0</v>
      </c>
      <c r="AA2" s="12">
        <v>1.0</v>
      </c>
      <c r="AB2" s="12">
        <v>1.0</v>
      </c>
      <c r="AC2" s="12">
        <v>1.0</v>
      </c>
      <c r="AD2" s="12">
        <v>1.0</v>
      </c>
      <c r="AE2" s="12">
        <v>3.0</v>
      </c>
      <c r="AF2" s="12">
        <v>1.0</v>
      </c>
      <c r="AG2" s="12">
        <v>1.0</v>
      </c>
      <c r="AH2" s="12">
        <v>5.0</v>
      </c>
      <c r="AI2" s="12">
        <v>3.0</v>
      </c>
      <c r="AJ2" s="12">
        <v>1.0</v>
      </c>
      <c r="AK2" s="12">
        <v>1.0</v>
      </c>
      <c r="AL2" s="12">
        <v>1.0</v>
      </c>
      <c r="AM2" s="12">
        <v>4.0</v>
      </c>
      <c r="AN2" s="12">
        <v>1.0</v>
      </c>
      <c r="AO2" s="12">
        <v>1.0</v>
      </c>
      <c r="AP2" s="12">
        <v>1.0</v>
      </c>
      <c r="AQ2" s="12">
        <v>1.0</v>
      </c>
      <c r="AR2" s="12">
        <v>1.0</v>
      </c>
      <c r="AS2" s="12">
        <v>3.0</v>
      </c>
      <c r="AT2" s="12">
        <v>1.0</v>
      </c>
      <c r="AU2" s="12">
        <v>1.0</v>
      </c>
    </row>
    <row r="3">
      <c r="A3" s="4" t="s">
        <v>18</v>
      </c>
      <c r="B3" s="5">
        <f t="shared" si="1"/>
        <v>0.9258492676</v>
      </c>
      <c r="C3" s="6">
        <v>7.26</v>
      </c>
      <c r="D3" s="7">
        <f t="shared" si="2"/>
        <v>0.9635036496</v>
      </c>
      <c r="E3" s="8">
        <f t="shared" si="3"/>
        <v>30</v>
      </c>
      <c r="F3" s="9">
        <f t="shared" si="4"/>
        <v>0.76</v>
      </c>
      <c r="G3" s="8">
        <f t="shared" si="5"/>
        <v>11</v>
      </c>
      <c r="H3" s="9">
        <f t="shared" si="6"/>
        <v>1</v>
      </c>
      <c r="I3" s="8">
        <f t="shared" si="7"/>
        <v>1</v>
      </c>
      <c r="J3" s="9">
        <f t="shared" si="8"/>
        <v>0.9655172414</v>
      </c>
      <c r="K3" s="10">
        <f t="shared" si="9"/>
        <v>2</v>
      </c>
      <c r="L3" s="9">
        <f t="shared" si="10"/>
        <v>0.9451575263</v>
      </c>
      <c r="M3" s="10">
        <f t="shared" si="11"/>
        <v>3</v>
      </c>
      <c r="N3" s="9">
        <f t="shared" si="12"/>
        <v>0.9666666667</v>
      </c>
      <c r="O3" s="8">
        <f t="shared" si="13"/>
        <v>29</v>
      </c>
      <c r="P3" s="9">
        <f t="shared" si="14"/>
        <v>0.7968827139</v>
      </c>
      <c r="Q3" s="11">
        <f t="shared" si="15"/>
        <v>565</v>
      </c>
      <c r="R3" s="12">
        <v>3.0</v>
      </c>
      <c r="S3" s="12">
        <v>4.0</v>
      </c>
      <c r="T3" s="12">
        <v>2.0</v>
      </c>
      <c r="U3" s="12">
        <v>5.0</v>
      </c>
      <c r="V3" s="12">
        <v>5.0</v>
      </c>
      <c r="W3" s="12">
        <v>3.0</v>
      </c>
      <c r="X3" s="12">
        <v>3.0</v>
      </c>
      <c r="Y3" s="12">
        <v>2.0</v>
      </c>
      <c r="Z3" s="12">
        <v>2.0</v>
      </c>
      <c r="AA3" s="12">
        <v>2.0</v>
      </c>
      <c r="AB3" s="12">
        <v>2.0</v>
      </c>
      <c r="AC3" s="12">
        <v>3.0</v>
      </c>
      <c r="AD3" s="12">
        <v>4.0</v>
      </c>
      <c r="AE3" s="12">
        <v>1.0</v>
      </c>
      <c r="AF3" s="12">
        <v>11.0</v>
      </c>
      <c r="AG3" s="12">
        <v>2.0</v>
      </c>
      <c r="AH3" s="12">
        <v>3.0</v>
      </c>
      <c r="AI3" s="12">
        <v>2.0</v>
      </c>
      <c r="AJ3" s="12">
        <v>2.0</v>
      </c>
      <c r="AK3" s="12">
        <v>2.0</v>
      </c>
      <c r="AL3" s="12">
        <v>3.0</v>
      </c>
      <c r="AM3" s="12">
        <v>1.0</v>
      </c>
      <c r="AN3" s="12">
        <v>2.0</v>
      </c>
      <c r="AO3" s="12">
        <v>2.0</v>
      </c>
      <c r="AP3" s="12">
        <v>3.0</v>
      </c>
      <c r="AQ3" s="12">
        <v>2.0</v>
      </c>
      <c r="AR3" s="12">
        <v>2.0</v>
      </c>
      <c r="AS3" s="12">
        <v>1.0</v>
      </c>
      <c r="AT3" s="12">
        <v>2.0</v>
      </c>
      <c r="AU3" s="12">
        <v>9.0</v>
      </c>
    </row>
    <row r="4">
      <c r="A4" s="4" t="s">
        <v>19</v>
      </c>
      <c r="B4" s="5">
        <f t="shared" si="1"/>
        <v>0.8899613714</v>
      </c>
      <c r="C4" s="6">
        <v>7.46</v>
      </c>
      <c r="D4" s="7">
        <f t="shared" si="2"/>
        <v>1</v>
      </c>
      <c r="E4" s="8">
        <f t="shared" si="3"/>
        <v>30</v>
      </c>
      <c r="F4" s="9">
        <f t="shared" si="4"/>
        <v>0.88</v>
      </c>
      <c r="G4" s="8">
        <f t="shared" si="5"/>
        <v>8</v>
      </c>
      <c r="H4" s="9">
        <f t="shared" si="6"/>
        <v>0.9655172414</v>
      </c>
      <c r="I4" s="8">
        <f t="shared" si="7"/>
        <v>2</v>
      </c>
      <c r="J4" s="9">
        <f t="shared" si="8"/>
        <v>0.8965517241</v>
      </c>
      <c r="K4" s="10">
        <f t="shared" si="9"/>
        <v>4</v>
      </c>
      <c r="L4" s="9">
        <f t="shared" si="10"/>
        <v>0.9043173862</v>
      </c>
      <c r="M4" s="10">
        <f t="shared" si="11"/>
        <v>4.166666667</v>
      </c>
      <c r="N4" s="9">
        <f t="shared" si="12"/>
        <v>1</v>
      </c>
      <c r="O4" s="8">
        <f t="shared" si="13"/>
        <v>30</v>
      </c>
      <c r="P4" s="9">
        <f t="shared" si="14"/>
        <v>0.6671133366</v>
      </c>
      <c r="Q4" s="11">
        <f t="shared" si="15"/>
        <v>473</v>
      </c>
      <c r="R4" s="12">
        <v>5.0</v>
      </c>
      <c r="S4" s="12">
        <v>3.0</v>
      </c>
      <c r="T4" s="12">
        <v>3.0</v>
      </c>
      <c r="U4" s="12">
        <v>3.0</v>
      </c>
      <c r="V4" s="12">
        <v>3.0</v>
      </c>
      <c r="W4" s="12">
        <v>5.0</v>
      </c>
      <c r="X4" s="12">
        <v>4.0</v>
      </c>
      <c r="Y4" s="12">
        <v>4.0</v>
      </c>
      <c r="Z4" s="12">
        <v>6.0</v>
      </c>
      <c r="AA4" s="12">
        <v>3.0</v>
      </c>
      <c r="AB4" s="12">
        <v>6.0</v>
      </c>
      <c r="AC4" s="12">
        <v>4.0</v>
      </c>
      <c r="AD4" s="12">
        <v>3.0</v>
      </c>
      <c r="AE4" s="12">
        <v>5.0</v>
      </c>
      <c r="AF4" s="12">
        <v>3.0</v>
      </c>
      <c r="AG4" s="12">
        <v>4.0</v>
      </c>
      <c r="AH4" s="12">
        <v>2.0</v>
      </c>
      <c r="AI4" s="12">
        <v>4.0</v>
      </c>
      <c r="AJ4" s="12">
        <v>4.0</v>
      </c>
      <c r="AK4" s="12">
        <v>4.0</v>
      </c>
      <c r="AL4" s="12">
        <v>4.0</v>
      </c>
      <c r="AM4" s="12">
        <v>2.0</v>
      </c>
      <c r="AN4" s="12">
        <v>6.0</v>
      </c>
      <c r="AO4" s="12">
        <v>4.0</v>
      </c>
      <c r="AP4" s="12">
        <v>8.0</v>
      </c>
      <c r="AQ4" s="12">
        <v>5.0</v>
      </c>
      <c r="AR4" s="12">
        <v>7.0</v>
      </c>
      <c r="AS4" s="12">
        <v>4.0</v>
      </c>
      <c r="AT4" s="12">
        <v>5.0</v>
      </c>
      <c r="AU4" s="12">
        <v>2.0</v>
      </c>
    </row>
    <row r="5">
      <c r="A5" s="4" t="s">
        <v>20</v>
      </c>
      <c r="B5" s="5">
        <f t="shared" si="1"/>
        <v>0.8190490738</v>
      </c>
      <c r="C5" s="6">
        <v>7.04</v>
      </c>
      <c r="D5" s="7">
        <f t="shared" si="2"/>
        <v>0.9233576642</v>
      </c>
      <c r="E5" s="8">
        <f t="shared" si="3"/>
        <v>30</v>
      </c>
      <c r="F5" s="9">
        <f t="shared" si="4"/>
        <v>0.84</v>
      </c>
      <c r="G5" s="8">
        <f t="shared" si="5"/>
        <v>9</v>
      </c>
      <c r="H5" s="9">
        <f t="shared" si="6"/>
        <v>0.8965517241</v>
      </c>
      <c r="I5" s="8">
        <f t="shared" si="7"/>
        <v>4</v>
      </c>
      <c r="J5" s="9">
        <f t="shared" si="8"/>
        <v>0.8275862069</v>
      </c>
      <c r="K5" s="10">
        <f t="shared" si="9"/>
        <v>6</v>
      </c>
      <c r="L5" s="9">
        <f t="shared" si="10"/>
        <v>0.8308051342</v>
      </c>
      <c r="M5" s="10">
        <f t="shared" si="11"/>
        <v>6.266666667</v>
      </c>
      <c r="N5" s="9">
        <f t="shared" si="12"/>
        <v>1</v>
      </c>
      <c r="O5" s="8">
        <f t="shared" si="13"/>
        <v>30</v>
      </c>
      <c r="P5" s="9">
        <f t="shared" si="14"/>
        <v>0.4851541011</v>
      </c>
      <c r="Q5" s="11">
        <f t="shared" si="15"/>
        <v>344</v>
      </c>
      <c r="R5" s="12">
        <v>6.0</v>
      </c>
      <c r="S5" s="12">
        <v>6.0</v>
      </c>
      <c r="T5" s="12">
        <v>5.0</v>
      </c>
      <c r="U5" s="12">
        <v>9.0</v>
      </c>
      <c r="V5" s="12">
        <v>9.0</v>
      </c>
      <c r="W5" s="12">
        <v>8.0</v>
      </c>
      <c r="X5" s="12">
        <v>5.0</v>
      </c>
      <c r="Y5" s="12">
        <v>5.0</v>
      </c>
      <c r="Z5" s="12">
        <v>5.0</v>
      </c>
      <c r="AA5" s="12">
        <v>6.0</v>
      </c>
      <c r="AB5" s="12">
        <v>5.0</v>
      </c>
      <c r="AC5" s="12">
        <v>6.0</v>
      </c>
      <c r="AD5" s="12">
        <v>7.0</v>
      </c>
      <c r="AE5" s="12">
        <v>7.0</v>
      </c>
      <c r="AF5" s="12">
        <v>9.0</v>
      </c>
      <c r="AG5" s="12">
        <v>6.0</v>
      </c>
      <c r="AH5" s="12">
        <v>8.0</v>
      </c>
      <c r="AI5" s="12">
        <v>7.0</v>
      </c>
      <c r="AJ5" s="12">
        <v>7.0</v>
      </c>
      <c r="AK5" s="12">
        <v>5.0</v>
      </c>
      <c r="AL5" s="12">
        <v>7.0</v>
      </c>
      <c r="AM5" s="12">
        <v>8.0</v>
      </c>
      <c r="AN5" s="12">
        <v>8.0</v>
      </c>
      <c r="AO5" s="12">
        <v>5.0</v>
      </c>
      <c r="AP5" s="12">
        <v>6.0</v>
      </c>
      <c r="AQ5" s="12">
        <v>4.0</v>
      </c>
      <c r="AR5" s="12">
        <v>5.0</v>
      </c>
      <c r="AS5" s="12">
        <v>6.0</v>
      </c>
      <c r="AT5" s="12">
        <v>4.0</v>
      </c>
      <c r="AU5" s="12">
        <v>4.0</v>
      </c>
    </row>
    <row r="6">
      <c r="A6" s="4" t="s">
        <v>21</v>
      </c>
      <c r="B6" s="5">
        <f t="shared" si="1"/>
        <v>0.8069929004</v>
      </c>
      <c r="C6" s="6">
        <v>6.87</v>
      </c>
      <c r="D6" s="7">
        <f t="shared" si="2"/>
        <v>0.8923357664</v>
      </c>
      <c r="E6" s="8">
        <f t="shared" si="3"/>
        <v>30</v>
      </c>
      <c r="F6" s="9">
        <f t="shared" si="4"/>
        <v>0.12</v>
      </c>
      <c r="G6" s="8">
        <f t="shared" si="5"/>
        <v>27</v>
      </c>
      <c r="H6" s="9">
        <f t="shared" si="6"/>
        <v>1</v>
      </c>
      <c r="I6" s="8">
        <f t="shared" si="7"/>
        <v>1</v>
      </c>
      <c r="J6" s="9">
        <f t="shared" si="8"/>
        <v>0.9310344828</v>
      </c>
      <c r="K6" s="10">
        <f t="shared" si="9"/>
        <v>3</v>
      </c>
      <c r="L6" s="9">
        <f t="shared" si="10"/>
        <v>0.8471411902</v>
      </c>
      <c r="M6" s="10">
        <f t="shared" si="11"/>
        <v>5.8</v>
      </c>
      <c r="N6" s="9">
        <f t="shared" si="12"/>
        <v>0.8333333333</v>
      </c>
      <c r="O6" s="8">
        <f t="shared" si="13"/>
        <v>25</v>
      </c>
      <c r="P6" s="9">
        <f t="shared" si="14"/>
        <v>0.6675364976</v>
      </c>
      <c r="Q6" s="11">
        <f t="shared" si="15"/>
        <v>473.3</v>
      </c>
      <c r="R6" s="12">
        <v>2.0</v>
      </c>
      <c r="S6" s="12">
        <v>2.0</v>
      </c>
      <c r="T6" s="12">
        <v>4.0</v>
      </c>
      <c r="U6" s="12">
        <v>23.0</v>
      </c>
      <c r="V6" s="12">
        <v>2.0</v>
      </c>
      <c r="W6" s="12">
        <v>4.0</v>
      </c>
      <c r="X6" s="12">
        <v>2.0</v>
      </c>
      <c r="Y6" s="12">
        <v>3.0</v>
      </c>
      <c r="Z6" s="12">
        <v>4.0</v>
      </c>
      <c r="AA6" s="12">
        <v>4.0</v>
      </c>
      <c r="AB6" s="12">
        <v>4.0</v>
      </c>
      <c r="AC6" s="12">
        <v>2.0</v>
      </c>
      <c r="AD6" s="12">
        <v>27.0</v>
      </c>
      <c r="AE6" s="12">
        <v>2.0</v>
      </c>
      <c r="AF6" s="12">
        <v>2.0</v>
      </c>
      <c r="AG6" s="12">
        <v>5.0</v>
      </c>
      <c r="AH6" s="12">
        <v>21.0</v>
      </c>
      <c r="AI6" s="12">
        <v>1.0</v>
      </c>
      <c r="AJ6" s="12">
        <v>3.0</v>
      </c>
      <c r="AK6" s="12">
        <v>3.0</v>
      </c>
      <c r="AL6" s="12">
        <v>2.0</v>
      </c>
      <c r="AM6" s="12">
        <v>13.0</v>
      </c>
      <c r="AN6" s="12">
        <v>18.0</v>
      </c>
      <c r="AO6" s="12">
        <v>3.0</v>
      </c>
      <c r="AP6" s="12">
        <v>4.0</v>
      </c>
      <c r="AQ6" s="12">
        <v>3.0</v>
      </c>
      <c r="AR6" s="12">
        <v>3.0</v>
      </c>
      <c r="AS6" s="12">
        <v>2.0</v>
      </c>
      <c r="AT6" s="12">
        <v>3.0</v>
      </c>
      <c r="AU6" s="12">
        <v>3.0</v>
      </c>
    </row>
    <row r="7">
      <c r="A7" s="4" t="s">
        <v>22</v>
      </c>
      <c r="B7" s="5">
        <f t="shared" si="1"/>
        <v>0.7724163971</v>
      </c>
      <c r="C7" s="6">
        <v>7.38</v>
      </c>
      <c r="D7" s="7">
        <f t="shared" si="2"/>
        <v>0.9854014599</v>
      </c>
      <c r="E7" s="8">
        <f t="shared" si="3"/>
        <v>30</v>
      </c>
      <c r="F7" s="9">
        <f t="shared" si="4"/>
        <v>0.52</v>
      </c>
      <c r="G7" s="8">
        <f t="shared" si="5"/>
        <v>17</v>
      </c>
      <c r="H7" s="9">
        <f t="shared" si="6"/>
        <v>0.8965517241</v>
      </c>
      <c r="I7" s="8">
        <f t="shared" si="7"/>
        <v>4</v>
      </c>
      <c r="J7" s="9">
        <f t="shared" si="8"/>
        <v>0.8275862069</v>
      </c>
      <c r="K7" s="10">
        <f t="shared" si="9"/>
        <v>6</v>
      </c>
      <c r="L7" s="9">
        <f t="shared" si="10"/>
        <v>0.8156359393</v>
      </c>
      <c r="M7" s="10">
        <f t="shared" si="11"/>
        <v>6.7</v>
      </c>
      <c r="N7" s="9">
        <f t="shared" si="12"/>
        <v>0.9</v>
      </c>
      <c r="O7" s="8">
        <f t="shared" si="13"/>
        <v>27</v>
      </c>
      <c r="P7" s="9">
        <f t="shared" si="14"/>
        <v>0.4751392905</v>
      </c>
      <c r="Q7" s="11">
        <f t="shared" si="15"/>
        <v>336.9</v>
      </c>
      <c r="R7" s="12">
        <v>4.0</v>
      </c>
      <c r="S7" s="12">
        <v>7.0</v>
      </c>
      <c r="T7" s="12">
        <v>6.0</v>
      </c>
      <c r="U7" s="12">
        <v>4.0</v>
      </c>
      <c r="V7" s="12">
        <v>6.0</v>
      </c>
      <c r="W7" s="12">
        <v>7.0</v>
      </c>
      <c r="X7" s="12">
        <v>7.0</v>
      </c>
      <c r="Y7" s="12">
        <v>7.0</v>
      </c>
      <c r="Z7" s="12">
        <v>7.0</v>
      </c>
      <c r="AA7" s="12">
        <v>7.0</v>
      </c>
      <c r="AB7" s="12">
        <v>17.0</v>
      </c>
      <c r="AC7" s="12">
        <v>5.0</v>
      </c>
      <c r="AD7" s="12">
        <v>5.0</v>
      </c>
      <c r="AE7" s="12">
        <v>6.0</v>
      </c>
      <c r="AF7" s="12">
        <v>5.0</v>
      </c>
      <c r="AG7" s="12">
        <v>9.0</v>
      </c>
      <c r="AH7" s="12">
        <v>4.0</v>
      </c>
      <c r="AI7" s="12">
        <v>8.0</v>
      </c>
      <c r="AJ7" s="12">
        <v>5.0</v>
      </c>
      <c r="AK7" s="12">
        <v>6.0</v>
      </c>
      <c r="AL7" s="12">
        <v>5.0</v>
      </c>
      <c r="AM7" s="12">
        <v>6.0</v>
      </c>
      <c r="AN7" s="12">
        <v>4.0</v>
      </c>
      <c r="AO7" s="12">
        <v>6.0</v>
      </c>
      <c r="AP7" s="12">
        <v>12.0</v>
      </c>
      <c r="AQ7" s="12">
        <v>7.0</v>
      </c>
      <c r="AR7" s="12">
        <v>13.0</v>
      </c>
      <c r="AS7" s="12">
        <v>5.0</v>
      </c>
      <c r="AT7" s="12">
        <v>6.0</v>
      </c>
      <c r="AU7" s="12">
        <v>5.0</v>
      </c>
    </row>
    <row r="8">
      <c r="A8" s="4" t="s">
        <v>23</v>
      </c>
      <c r="B8" s="5">
        <f t="shared" si="1"/>
        <v>0.6779596477</v>
      </c>
      <c r="C8" s="6">
        <v>7.01</v>
      </c>
      <c r="D8" s="7">
        <f t="shared" si="2"/>
        <v>0.9178832117</v>
      </c>
      <c r="E8" s="8">
        <f t="shared" si="3"/>
        <v>30</v>
      </c>
      <c r="F8" s="9">
        <f t="shared" si="4"/>
        <v>0.44</v>
      </c>
      <c r="G8" s="8">
        <f t="shared" si="5"/>
        <v>19</v>
      </c>
      <c r="H8" s="9">
        <f t="shared" si="6"/>
        <v>0.8965517241</v>
      </c>
      <c r="I8" s="8">
        <f t="shared" si="7"/>
        <v>4</v>
      </c>
      <c r="J8" s="9">
        <f t="shared" si="8"/>
        <v>0.7586206897</v>
      </c>
      <c r="K8" s="10">
        <f t="shared" si="9"/>
        <v>8</v>
      </c>
      <c r="L8" s="9">
        <f t="shared" si="10"/>
        <v>0.7269544924</v>
      </c>
      <c r="M8" s="10">
        <f t="shared" si="11"/>
        <v>9.233333333</v>
      </c>
      <c r="N8" s="9">
        <f t="shared" si="12"/>
        <v>0.7666666667</v>
      </c>
      <c r="O8" s="8">
        <f t="shared" si="13"/>
        <v>23</v>
      </c>
      <c r="P8" s="9">
        <f t="shared" si="14"/>
        <v>0.3048875097</v>
      </c>
      <c r="Q8" s="11">
        <f t="shared" si="15"/>
        <v>216.2</v>
      </c>
      <c r="R8" s="12">
        <v>9.0</v>
      </c>
      <c r="S8" s="12">
        <v>8.0</v>
      </c>
      <c r="T8" s="12">
        <v>7.0</v>
      </c>
      <c r="U8" s="12">
        <v>6.0</v>
      </c>
      <c r="V8" s="12">
        <v>7.0</v>
      </c>
      <c r="W8" s="12">
        <v>9.0</v>
      </c>
      <c r="X8" s="12">
        <v>11.0</v>
      </c>
      <c r="Y8" s="12">
        <v>6.0</v>
      </c>
      <c r="Z8" s="12">
        <v>8.0</v>
      </c>
      <c r="AA8" s="12">
        <v>14.0</v>
      </c>
      <c r="AB8" s="12">
        <v>10.0</v>
      </c>
      <c r="AC8" s="12">
        <v>8.0</v>
      </c>
      <c r="AD8" s="12">
        <v>9.0</v>
      </c>
      <c r="AE8" s="12">
        <v>10.0</v>
      </c>
      <c r="AF8" s="12">
        <v>4.0</v>
      </c>
      <c r="AG8" s="12">
        <v>19.0</v>
      </c>
      <c r="AH8" s="12">
        <v>7.0</v>
      </c>
      <c r="AI8" s="12">
        <v>9.0</v>
      </c>
      <c r="AJ8" s="12">
        <v>10.0</v>
      </c>
      <c r="AK8" s="12">
        <v>8.0</v>
      </c>
      <c r="AL8" s="12">
        <v>17.0</v>
      </c>
      <c r="AM8" s="12">
        <v>7.0</v>
      </c>
      <c r="AN8" s="12">
        <v>7.0</v>
      </c>
      <c r="AO8" s="12">
        <v>7.0</v>
      </c>
      <c r="AP8" s="12">
        <v>11.0</v>
      </c>
      <c r="AQ8" s="12">
        <v>6.0</v>
      </c>
      <c r="AR8" s="12">
        <v>8.0</v>
      </c>
      <c r="AS8" s="12">
        <v>8.0</v>
      </c>
      <c r="AT8" s="12">
        <v>12.0</v>
      </c>
      <c r="AU8" s="12">
        <v>15.0</v>
      </c>
    </row>
    <row r="9">
      <c r="A9" s="4" t="s">
        <v>24</v>
      </c>
      <c r="B9" s="5">
        <f t="shared" si="1"/>
        <v>0.6012785515</v>
      </c>
      <c r="C9" s="6">
        <v>6.51</v>
      </c>
      <c r="D9" s="7">
        <f t="shared" si="2"/>
        <v>0.8266423358</v>
      </c>
      <c r="E9" s="8">
        <f t="shared" si="3"/>
        <v>30</v>
      </c>
      <c r="F9" s="9">
        <f t="shared" si="4"/>
        <v>0.44</v>
      </c>
      <c r="G9" s="8">
        <f t="shared" si="5"/>
        <v>19</v>
      </c>
      <c r="H9" s="9">
        <f t="shared" si="6"/>
        <v>0.8620689655</v>
      </c>
      <c r="I9" s="8">
        <f t="shared" si="7"/>
        <v>5</v>
      </c>
      <c r="J9" s="9">
        <f t="shared" si="8"/>
        <v>0.7068965517</v>
      </c>
      <c r="K9" s="10">
        <f t="shared" si="9"/>
        <v>9.5</v>
      </c>
      <c r="L9" s="9">
        <f t="shared" si="10"/>
        <v>0.6837806301</v>
      </c>
      <c r="M9" s="10">
        <f t="shared" si="11"/>
        <v>10.46666667</v>
      </c>
      <c r="N9" s="9">
        <f t="shared" si="12"/>
        <v>0.5666666667</v>
      </c>
      <c r="O9" s="8">
        <f t="shared" si="13"/>
        <v>17</v>
      </c>
      <c r="P9" s="9">
        <f t="shared" si="14"/>
        <v>0.2385922844</v>
      </c>
      <c r="Q9" s="11">
        <f t="shared" si="15"/>
        <v>169.2</v>
      </c>
      <c r="R9" s="12">
        <v>10.0</v>
      </c>
      <c r="S9" s="12">
        <v>15.0</v>
      </c>
      <c r="T9" s="12">
        <v>9.0</v>
      </c>
      <c r="U9" s="12">
        <v>7.0</v>
      </c>
      <c r="V9" s="12">
        <v>10.0</v>
      </c>
      <c r="W9" s="12">
        <v>12.0</v>
      </c>
      <c r="X9" s="12">
        <v>17.0</v>
      </c>
      <c r="Y9" s="12">
        <v>8.0</v>
      </c>
      <c r="Z9" s="12">
        <v>12.0</v>
      </c>
      <c r="AA9" s="12">
        <v>5.0</v>
      </c>
      <c r="AB9" s="12">
        <v>14.0</v>
      </c>
      <c r="AC9" s="12">
        <v>7.0</v>
      </c>
      <c r="AD9" s="12">
        <v>8.0</v>
      </c>
      <c r="AE9" s="12">
        <v>9.0</v>
      </c>
      <c r="AF9" s="12">
        <v>13.0</v>
      </c>
      <c r="AG9" s="12">
        <v>8.0</v>
      </c>
      <c r="AH9" s="12">
        <v>12.0</v>
      </c>
      <c r="AI9" s="12">
        <v>6.0</v>
      </c>
      <c r="AJ9" s="12">
        <v>13.0</v>
      </c>
      <c r="AK9" s="12">
        <v>11.0</v>
      </c>
      <c r="AL9" s="12">
        <v>6.0</v>
      </c>
      <c r="AM9" s="12">
        <v>9.0</v>
      </c>
      <c r="AN9" s="12">
        <v>9.0</v>
      </c>
      <c r="AO9" s="12">
        <v>8.0</v>
      </c>
      <c r="AP9" s="12">
        <v>14.0</v>
      </c>
      <c r="AQ9" s="12">
        <v>12.0</v>
      </c>
      <c r="AR9" s="12">
        <v>9.0</v>
      </c>
      <c r="AS9" s="12">
        <v>19.0</v>
      </c>
      <c r="AT9" s="12">
        <v>14.0</v>
      </c>
      <c r="AU9" s="12">
        <v>8.0</v>
      </c>
    </row>
    <row r="10">
      <c r="A10" s="4" t="s">
        <v>25</v>
      </c>
      <c r="B10" s="5">
        <f t="shared" si="1"/>
        <v>0.5407870253</v>
      </c>
      <c r="C10" s="6">
        <v>6.84</v>
      </c>
      <c r="D10" s="7">
        <f t="shared" si="2"/>
        <v>0.8868613139</v>
      </c>
      <c r="E10" s="8">
        <f t="shared" si="3"/>
        <v>30</v>
      </c>
      <c r="F10" s="9">
        <f t="shared" si="4"/>
        <v>0.48</v>
      </c>
      <c r="G10" s="8">
        <f t="shared" si="5"/>
        <v>18</v>
      </c>
      <c r="H10" s="9">
        <f t="shared" si="6"/>
        <v>0.8275862069</v>
      </c>
      <c r="I10" s="8">
        <f t="shared" si="7"/>
        <v>6</v>
      </c>
      <c r="J10" s="9">
        <f t="shared" si="8"/>
        <v>0.6379310345</v>
      </c>
      <c r="K10" s="10">
        <f t="shared" si="9"/>
        <v>11.5</v>
      </c>
      <c r="L10" s="9">
        <f t="shared" si="10"/>
        <v>0.6546091015</v>
      </c>
      <c r="M10" s="10">
        <f t="shared" si="11"/>
        <v>11.3</v>
      </c>
      <c r="N10" s="9">
        <f t="shared" si="12"/>
        <v>0.4333333333</v>
      </c>
      <c r="O10" s="8">
        <f t="shared" si="13"/>
        <v>13</v>
      </c>
      <c r="P10" s="9">
        <f t="shared" si="14"/>
        <v>0.1903519289</v>
      </c>
      <c r="Q10" s="11">
        <f t="shared" si="15"/>
        <v>135</v>
      </c>
      <c r="R10" s="12">
        <v>14.0</v>
      </c>
      <c r="S10" s="12">
        <v>11.0</v>
      </c>
      <c r="T10" s="12">
        <v>12.0</v>
      </c>
      <c r="U10" s="12">
        <v>8.0</v>
      </c>
      <c r="V10" s="12">
        <v>18.0</v>
      </c>
      <c r="W10" s="12">
        <v>15.0</v>
      </c>
      <c r="X10" s="12">
        <v>10.0</v>
      </c>
      <c r="Y10" s="12">
        <v>13.0</v>
      </c>
      <c r="Z10" s="12">
        <v>13.0</v>
      </c>
      <c r="AA10" s="12">
        <v>8.0</v>
      </c>
      <c r="AB10" s="12">
        <v>9.0</v>
      </c>
      <c r="AC10" s="12">
        <v>12.0</v>
      </c>
      <c r="AD10" s="12">
        <v>6.0</v>
      </c>
      <c r="AE10" s="12">
        <v>8.0</v>
      </c>
      <c r="AF10" s="12">
        <v>10.0</v>
      </c>
      <c r="AG10" s="12">
        <v>13.0</v>
      </c>
      <c r="AH10" s="12">
        <v>17.0</v>
      </c>
      <c r="AI10" s="12">
        <v>12.0</v>
      </c>
      <c r="AJ10" s="12">
        <v>9.0</v>
      </c>
      <c r="AK10" s="12">
        <v>7.0</v>
      </c>
      <c r="AL10" s="12">
        <v>10.0</v>
      </c>
      <c r="AM10" s="12">
        <v>12.0</v>
      </c>
      <c r="AN10" s="12">
        <v>12.0</v>
      </c>
      <c r="AO10" s="12">
        <v>13.0</v>
      </c>
      <c r="AP10" s="12">
        <v>10.0</v>
      </c>
      <c r="AQ10" s="12">
        <v>8.0</v>
      </c>
      <c r="AR10" s="12">
        <v>12.0</v>
      </c>
      <c r="AS10" s="12">
        <v>16.0</v>
      </c>
      <c r="AT10" s="12">
        <v>10.0</v>
      </c>
      <c r="AU10" s="12">
        <v>11.0</v>
      </c>
    </row>
    <row r="11">
      <c r="A11" s="4" t="s">
        <v>26</v>
      </c>
      <c r="B11" s="5">
        <f t="shared" si="1"/>
        <v>0.5363871898</v>
      </c>
      <c r="C11" s="6">
        <v>7.14</v>
      </c>
      <c r="D11" s="7">
        <f t="shared" si="2"/>
        <v>0.9416058394</v>
      </c>
      <c r="E11" s="8">
        <f t="shared" si="3"/>
        <v>30</v>
      </c>
      <c r="F11" s="9">
        <f t="shared" si="4"/>
        <v>0.36</v>
      </c>
      <c r="G11" s="8">
        <f t="shared" si="5"/>
        <v>21</v>
      </c>
      <c r="H11" s="9">
        <f t="shared" si="6"/>
        <v>0.8965517241</v>
      </c>
      <c r="I11" s="8">
        <f t="shared" si="7"/>
        <v>4</v>
      </c>
      <c r="J11" s="9">
        <f t="shared" si="8"/>
        <v>0.6551724138</v>
      </c>
      <c r="K11" s="10">
        <f t="shared" si="9"/>
        <v>11</v>
      </c>
      <c r="L11" s="9">
        <f t="shared" si="10"/>
        <v>0.6429404901</v>
      </c>
      <c r="M11" s="10">
        <f t="shared" si="11"/>
        <v>11.63333333</v>
      </c>
      <c r="N11" s="9">
        <f t="shared" si="12"/>
        <v>0.4</v>
      </c>
      <c r="O11" s="8">
        <f t="shared" si="13"/>
        <v>12</v>
      </c>
      <c r="P11" s="9">
        <f t="shared" si="14"/>
        <v>0.1950067</v>
      </c>
      <c r="Q11" s="11">
        <f t="shared" si="15"/>
        <v>138.3</v>
      </c>
      <c r="R11" s="12">
        <v>7.0</v>
      </c>
      <c r="S11" s="12">
        <v>10.0</v>
      </c>
      <c r="T11" s="12">
        <v>10.0</v>
      </c>
      <c r="U11" s="12">
        <v>13.0</v>
      </c>
      <c r="V11" s="12">
        <v>11.0</v>
      </c>
      <c r="W11" s="12">
        <v>10.0</v>
      </c>
      <c r="X11" s="12">
        <v>8.0</v>
      </c>
      <c r="Y11" s="12">
        <v>10.0</v>
      </c>
      <c r="Z11" s="12">
        <v>14.0</v>
      </c>
      <c r="AA11" s="12">
        <v>16.0</v>
      </c>
      <c r="AB11" s="12">
        <v>8.0</v>
      </c>
      <c r="AC11" s="12">
        <v>15.0</v>
      </c>
      <c r="AD11" s="12">
        <v>11.0</v>
      </c>
      <c r="AE11" s="12">
        <v>13.0</v>
      </c>
      <c r="AF11" s="12">
        <v>16.0</v>
      </c>
      <c r="AG11" s="12">
        <v>11.0</v>
      </c>
      <c r="AH11" s="12">
        <v>11.0</v>
      </c>
      <c r="AI11" s="12">
        <v>14.0</v>
      </c>
      <c r="AJ11" s="12">
        <v>14.0</v>
      </c>
      <c r="AK11" s="12">
        <v>10.0</v>
      </c>
      <c r="AL11" s="12">
        <v>11.0</v>
      </c>
      <c r="AM11" s="12">
        <v>16.0</v>
      </c>
      <c r="AN11" s="12">
        <v>17.0</v>
      </c>
      <c r="AO11" s="12">
        <v>12.0</v>
      </c>
      <c r="AP11" s="12">
        <v>5.0</v>
      </c>
      <c r="AQ11" s="12">
        <v>13.0</v>
      </c>
      <c r="AR11" s="12">
        <v>4.0</v>
      </c>
      <c r="AS11" s="12">
        <v>9.0</v>
      </c>
      <c r="AT11" s="12">
        <v>9.0</v>
      </c>
      <c r="AU11" s="12">
        <v>21.0</v>
      </c>
    </row>
    <row r="12">
      <c r="A12" s="4" t="s">
        <v>27</v>
      </c>
      <c r="B12" s="5">
        <f t="shared" si="1"/>
        <v>0.5151988253</v>
      </c>
      <c r="C12" s="6">
        <v>7.19</v>
      </c>
      <c r="D12" s="7">
        <f t="shared" si="2"/>
        <v>0.950729927</v>
      </c>
      <c r="E12" s="8">
        <f t="shared" si="3"/>
        <v>30</v>
      </c>
      <c r="F12" s="9">
        <f t="shared" si="4"/>
        <v>0.52</v>
      </c>
      <c r="G12" s="8">
        <f t="shared" si="5"/>
        <v>17</v>
      </c>
      <c r="H12" s="9">
        <f t="shared" si="6"/>
        <v>0.7931034483</v>
      </c>
      <c r="I12" s="8">
        <f t="shared" si="7"/>
        <v>7</v>
      </c>
      <c r="J12" s="9">
        <f t="shared" si="8"/>
        <v>0.6551724138</v>
      </c>
      <c r="K12" s="10">
        <f t="shared" si="9"/>
        <v>11</v>
      </c>
      <c r="L12" s="9">
        <f t="shared" si="10"/>
        <v>0.6522753792</v>
      </c>
      <c r="M12" s="10">
        <f t="shared" si="11"/>
        <v>11.36666667</v>
      </c>
      <c r="N12" s="9">
        <f t="shared" si="12"/>
        <v>0.3</v>
      </c>
      <c r="O12" s="8">
        <f t="shared" si="13"/>
        <v>9</v>
      </c>
      <c r="P12" s="9">
        <f t="shared" si="14"/>
        <v>0.170181254</v>
      </c>
      <c r="Q12" s="11">
        <f t="shared" si="15"/>
        <v>120.7</v>
      </c>
      <c r="R12" s="12">
        <v>11.0</v>
      </c>
      <c r="S12" s="12">
        <v>12.0</v>
      </c>
      <c r="T12" s="12">
        <v>15.0</v>
      </c>
      <c r="U12" s="12">
        <v>10.0</v>
      </c>
      <c r="V12" s="12">
        <v>13.0</v>
      </c>
      <c r="W12" s="12">
        <v>11.0</v>
      </c>
      <c r="X12" s="12">
        <v>12.0</v>
      </c>
      <c r="Y12" s="12">
        <v>9.0</v>
      </c>
      <c r="Z12" s="12">
        <v>11.0</v>
      </c>
      <c r="AA12" s="12">
        <v>9.0</v>
      </c>
      <c r="AB12" s="12">
        <v>12.0</v>
      </c>
      <c r="AC12" s="12">
        <v>9.0</v>
      </c>
      <c r="AD12" s="12">
        <v>12.0</v>
      </c>
      <c r="AE12" s="12">
        <v>14.0</v>
      </c>
      <c r="AF12" s="12">
        <v>12.0</v>
      </c>
      <c r="AG12" s="12">
        <v>12.0</v>
      </c>
      <c r="AH12" s="12">
        <v>9.0</v>
      </c>
      <c r="AI12" s="12">
        <v>11.0</v>
      </c>
      <c r="AJ12" s="12">
        <v>8.0</v>
      </c>
      <c r="AK12" s="12">
        <v>14.0</v>
      </c>
      <c r="AL12" s="12">
        <v>12.0</v>
      </c>
      <c r="AM12" s="12">
        <v>11.0</v>
      </c>
      <c r="AN12" s="12">
        <v>10.0</v>
      </c>
      <c r="AO12" s="12">
        <v>11.0</v>
      </c>
      <c r="AP12" s="12">
        <v>17.0</v>
      </c>
      <c r="AQ12" s="12">
        <v>10.0</v>
      </c>
      <c r="AR12" s="12">
        <v>11.0</v>
      </c>
      <c r="AS12" s="12">
        <v>14.0</v>
      </c>
      <c r="AT12" s="12">
        <v>7.0</v>
      </c>
      <c r="AU12" s="12">
        <v>12.0</v>
      </c>
    </row>
    <row r="13">
      <c r="A13" s="4" t="s">
        <v>28</v>
      </c>
      <c r="B13" s="5">
        <f t="shared" si="1"/>
        <v>0.4733804333</v>
      </c>
      <c r="C13" s="6">
        <v>6.75</v>
      </c>
      <c r="D13" s="7">
        <f t="shared" si="2"/>
        <v>0.8704379562</v>
      </c>
      <c r="E13" s="8">
        <f t="shared" si="3"/>
        <v>27</v>
      </c>
      <c r="F13" s="9">
        <f t="shared" si="4"/>
        <v>0.4</v>
      </c>
      <c r="G13" s="8">
        <f t="shared" si="5"/>
        <v>20</v>
      </c>
      <c r="H13" s="9">
        <f t="shared" si="6"/>
        <v>0.7931034483</v>
      </c>
      <c r="I13" s="8">
        <f t="shared" si="7"/>
        <v>7</v>
      </c>
      <c r="J13" s="9">
        <f t="shared" si="8"/>
        <v>0.6551724138</v>
      </c>
      <c r="K13" s="10">
        <f t="shared" si="9"/>
        <v>11</v>
      </c>
      <c r="L13" s="9">
        <f t="shared" si="10"/>
        <v>0.6443666537</v>
      </c>
      <c r="M13" s="10">
        <f t="shared" si="11"/>
        <v>11.59259259</v>
      </c>
      <c r="N13" s="9">
        <f t="shared" si="12"/>
        <v>0.4</v>
      </c>
      <c r="O13" s="8">
        <f t="shared" si="13"/>
        <v>12</v>
      </c>
      <c r="P13" s="9">
        <f t="shared" si="14"/>
        <v>0.1567811552</v>
      </c>
      <c r="Q13" s="11">
        <f t="shared" si="15"/>
        <v>111.2</v>
      </c>
      <c r="R13" s="12">
        <v>12.0</v>
      </c>
      <c r="S13" s="12">
        <v>9.0</v>
      </c>
      <c r="T13" s="12">
        <v>11.0</v>
      </c>
      <c r="U13" s="12">
        <v>15.0</v>
      </c>
      <c r="V13" s="12">
        <v>12.0</v>
      </c>
      <c r="W13" s="12">
        <v>16.0</v>
      </c>
      <c r="X13" s="12">
        <v>15.0</v>
      </c>
      <c r="Y13" s="12">
        <v>12.0</v>
      </c>
      <c r="Z13" s="12">
        <v>10.0</v>
      </c>
      <c r="AA13" s="12">
        <v>10.0</v>
      </c>
      <c r="AB13" s="12">
        <v>15.0</v>
      </c>
      <c r="AC13" s="12">
        <v>11.0</v>
      </c>
      <c r="AD13" s="12">
        <v>10.0</v>
      </c>
      <c r="AE13" s="12">
        <v>12.0</v>
      </c>
      <c r="AF13" s="12">
        <v>8.0</v>
      </c>
      <c r="AG13" s="12">
        <v>10.0</v>
      </c>
      <c r="AH13" s="12">
        <v>20.0</v>
      </c>
      <c r="AI13" s="12">
        <v>10.0</v>
      </c>
      <c r="AJ13" s="12">
        <v>11.0</v>
      </c>
      <c r="AK13" s="12">
        <v>9.0</v>
      </c>
      <c r="AL13" s="12"/>
      <c r="AM13" s="12"/>
      <c r="AN13" s="12">
        <v>15.0</v>
      </c>
      <c r="AO13" s="12">
        <v>9.0</v>
      </c>
      <c r="AP13" s="12">
        <v>13.0</v>
      </c>
      <c r="AQ13" s="12"/>
      <c r="AR13" s="12">
        <v>10.0</v>
      </c>
      <c r="AS13" s="12">
        <v>7.0</v>
      </c>
      <c r="AT13" s="12">
        <v>11.0</v>
      </c>
      <c r="AU13" s="12">
        <v>10.0</v>
      </c>
    </row>
    <row r="14">
      <c r="A14" s="4" t="s">
        <v>29</v>
      </c>
      <c r="B14" s="5">
        <f t="shared" si="1"/>
        <v>0.4071328578</v>
      </c>
      <c r="C14" s="6">
        <v>6.14</v>
      </c>
      <c r="D14" s="7">
        <f t="shared" si="2"/>
        <v>0.7591240876</v>
      </c>
      <c r="E14" s="8">
        <f t="shared" si="3"/>
        <v>30</v>
      </c>
      <c r="F14" s="9">
        <f t="shared" si="4"/>
        <v>0.32</v>
      </c>
      <c r="G14" s="8">
        <f t="shared" si="5"/>
        <v>22</v>
      </c>
      <c r="H14" s="9">
        <f t="shared" si="6"/>
        <v>0.8275862069</v>
      </c>
      <c r="I14" s="8">
        <f t="shared" si="7"/>
        <v>6</v>
      </c>
      <c r="J14" s="9">
        <f t="shared" si="8"/>
        <v>0.5172413793</v>
      </c>
      <c r="K14" s="10">
        <f t="shared" si="9"/>
        <v>15</v>
      </c>
      <c r="L14" s="9">
        <f t="shared" si="10"/>
        <v>0.536756126</v>
      </c>
      <c r="M14" s="10">
        <f t="shared" si="11"/>
        <v>14.66666667</v>
      </c>
      <c r="N14" s="9">
        <f t="shared" si="12"/>
        <v>0.1666666667</v>
      </c>
      <c r="O14" s="8">
        <f t="shared" si="13"/>
        <v>5</v>
      </c>
      <c r="P14" s="9">
        <f t="shared" si="14"/>
        <v>0.1123492489</v>
      </c>
      <c r="Q14" s="11">
        <f t="shared" si="15"/>
        <v>79.7</v>
      </c>
      <c r="R14" s="12">
        <v>13.0</v>
      </c>
      <c r="S14" s="12">
        <v>18.0</v>
      </c>
      <c r="T14" s="12">
        <v>16.0</v>
      </c>
      <c r="U14" s="12">
        <v>17.0</v>
      </c>
      <c r="V14" s="12">
        <v>16.0</v>
      </c>
      <c r="W14" s="12">
        <v>18.0</v>
      </c>
      <c r="X14" s="12">
        <v>16.0</v>
      </c>
      <c r="Y14" s="12">
        <v>16.0</v>
      </c>
      <c r="Z14" s="12">
        <v>17.0</v>
      </c>
      <c r="AA14" s="12">
        <v>22.0</v>
      </c>
      <c r="AB14" s="12">
        <v>13.0</v>
      </c>
      <c r="AC14" s="12">
        <v>10.0</v>
      </c>
      <c r="AD14" s="12">
        <v>22.0</v>
      </c>
      <c r="AE14" s="12">
        <v>19.0</v>
      </c>
      <c r="AF14" s="12">
        <v>17.0</v>
      </c>
      <c r="AG14" s="12">
        <v>15.0</v>
      </c>
      <c r="AH14" s="12">
        <v>15.0</v>
      </c>
      <c r="AI14" s="12">
        <v>15.0</v>
      </c>
      <c r="AJ14" s="12">
        <v>19.0</v>
      </c>
      <c r="AK14" s="12">
        <v>13.0</v>
      </c>
      <c r="AL14" s="12">
        <v>9.0</v>
      </c>
      <c r="AM14" s="12">
        <v>10.0</v>
      </c>
      <c r="AN14" s="12">
        <v>11.0</v>
      </c>
      <c r="AO14" s="12">
        <v>14.0</v>
      </c>
      <c r="AP14" s="12">
        <v>9.0</v>
      </c>
      <c r="AQ14" s="12">
        <v>11.0</v>
      </c>
      <c r="AR14" s="12">
        <v>17.0</v>
      </c>
      <c r="AS14" s="12">
        <v>13.0</v>
      </c>
      <c r="AT14" s="12">
        <v>13.0</v>
      </c>
      <c r="AU14" s="12">
        <v>6.0</v>
      </c>
    </row>
    <row r="15">
      <c r="A15" s="4" t="s">
        <v>30</v>
      </c>
      <c r="B15" s="5">
        <f t="shared" si="1"/>
        <v>0.3935717353</v>
      </c>
      <c r="C15" s="6">
        <v>7.15</v>
      </c>
      <c r="D15" s="7">
        <f t="shared" si="2"/>
        <v>0.9434306569</v>
      </c>
      <c r="E15" s="8">
        <f t="shared" si="3"/>
        <v>22</v>
      </c>
      <c r="F15" s="9">
        <f t="shared" si="4"/>
        <v>0</v>
      </c>
      <c r="G15" s="8">
        <f t="shared" si="5"/>
        <v>30</v>
      </c>
      <c r="H15" s="9">
        <f t="shared" si="6"/>
        <v>0.8620689655</v>
      </c>
      <c r="I15" s="8">
        <f t="shared" si="7"/>
        <v>5</v>
      </c>
      <c r="J15" s="9">
        <f t="shared" si="8"/>
        <v>0.7068965517</v>
      </c>
      <c r="K15" s="10">
        <f t="shared" si="9"/>
        <v>9.5</v>
      </c>
      <c r="L15" s="9">
        <f t="shared" si="10"/>
        <v>0.6428344118</v>
      </c>
      <c r="M15" s="10">
        <f t="shared" si="11"/>
        <v>11.63636364</v>
      </c>
      <c r="N15" s="9">
        <f t="shared" si="12"/>
        <v>0.4333333333</v>
      </c>
      <c r="O15" s="8">
        <f t="shared" si="13"/>
        <v>13</v>
      </c>
      <c r="P15" s="9">
        <f t="shared" si="14"/>
        <v>0.176176035</v>
      </c>
      <c r="Q15" s="11">
        <f t="shared" si="15"/>
        <v>124.95</v>
      </c>
      <c r="R15" s="12">
        <v>8.0</v>
      </c>
      <c r="S15" s="12">
        <v>5.0</v>
      </c>
      <c r="T15" s="12">
        <v>8.0</v>
      </c>
      <c r="U15" s="13"/>
      <c r="V15" s="12">
        <v>30.0</v>
      </c>
      <c r="W15" s="13"/>
      <c r="X15" s="12">
        <v>9.0</v>
      </c>
      <c r="Y15" s="12">
        <v>15.0</v>
      </c>
      <c r="Z15" s="12">
        <v>9.0</v>
      </c>
      <c r="AA15" s="12">
        <v>19.0</v>
      </c>
      <c r="AB15" s="12">
        <v>11.0</v>
      </c>
      <c r="AC15" s="13"/>
      <c r="AD15" s="13"/>
      <c r="AE15" s="12">
        <v>15.0</v>
      </c>
      <c r="AF15" s="12">
        <v>7.0</v>
      </c>
      <c r="AG15" s="12">
        <v>7.0</v>
      </c>
      <c r="AH15" s="12">
        <v>10.0</v>
      </c>
      <c r="AI15" s="12">
        <v>24.0</v>
      </c>
      <c r="AJ15" s="12">
        <v>15.0</v>
      </c>
      <c r="AK15" s="12">
        <v>12.0</v>
      </c>
      <c r="AL15" s="13"/>
      <c r="AM15" s="13"/>
      <c r="AN15" s="13"/>
      <c r="AO15" s="12">
        <v>10.0</v>
      </c>
      <c r="AP15" s="12">
        <v>7.0</v>
      </c>
      <c r="AQ15" s="12">
        <v>9.0</v>
      </c>
      <c r="AR15" s="12">
        <v>6.0</v>
      </c>
      <c r="AS15" s="12">
        <v>12.0</v>
      </c>
      <c r="AT15" s="12">
        <v>8.0</v>
      </c>
      <c r="AU15" s="13"/>
    </row>
    <row r="16">
      <c r="A16" s="4" t="s">
        <v>31</v>
      </c>
      <c r="B16" s="5">
        <f t="shared" si="1"/>
        <v>0.3692141646</v>
      </c>
      <c r="C16" s="6">
        <v>6.66</v>
      </c>
      <c r="D16" s="7">
        <f t="shared" si="2"/>
        <v>0.8540145985</v>
      </c>
      <c r="E16" s="8">
        <f t="shared" si="3"/>
        <v>30</v>
      </c>
      <c r="F16" s="9">
        <f t="shared" si="4"/>
        <v>0.32</v>
      </c>
      <c r="G16" s="8">
        <f t="shared" si="5"/>
        <v>22</v>
      </c>
      <c r="H16" s="9">
        <f t="shared" si="6"/>
        <v>0.6896551724</v>
      </c>
      <c r="I16" s="8">
        <f t="shared" si="7"/>
        <v>10</v>
      </c>
      <c r="J16" s="9">
        <f t="shared" si="8"/>
        <v>0.5517241379</v>
      </c>
      <c r="K16" s="10">
        <f t="shared" si="9"/>
        <v>14</v>
      </c>
      <c r="L16" s="9">
        <f t="shared" si="10"/>
        <v>0.5180863477</v>
      </c>
      <c r="M16" s="10">
        <f t="shared" si="11"/>
        <v>15.2</v>
      </c>
      <c r="N16" s="9">
        <f t="shared" si="12"/>
        <v>0.03333333333</v>
      </c>
      <c r="O16" s="8">
        <f t="shared" si="13"/>
        <v>1</v>
      </c>
      <c r="P16" s="9">
        <f t="shared" si="14"/>
        <v>0.082727978</v>
      </c>
      <c r="Q16" s="11">
        <f t="shared" si="15"/>
        <v>58.7</v>
      </c>
      <c r="R16" s="12">
        <v>15.0</v>
      </c>
      <c r="S16" s="12">
        <v>13.0</v>
      </c>
      <c r="T16" s="12">
        <v>13.0</v>
      </c>
      <c r="U16" s="12">
        <v>14.0</v>
      </c>
      <c r="V16" s="12">
        <v>14.0</v>
      </c>
      <c r="W16" s="12">
        <v>14.0</v>
      </c>
      <c r="X16" s="12">
        <v>18.0</v>
      </c>
      <c r="Y16" s="12">
        <v>14.0</v>
      </c>
      <c r="Z16" s="12">
        <v>15.0</v>
      </c>
      <c r="AA16" s="12">
        <v>11.0</v>
      </c>
      <c r="AB16" s="12">
        <v>18.0</v>
      </c>
      <c r="AC16" s="12">
        <v>16.0</v>
      </c>
      <c r="AD16" s="12">
        <v>13.0</v>
      </c>
      <c r="AE16" s="12">
        <v>20.0</v>
      </c>
      <c r="AF16" s="12">
        <v>14.0</v>
      </c>
      <c r="AG16" s="12">
        <v>14.0</v>
      </c>
      <c r="AH16" s="12">
        <v>13.0</v>
      </c>
      <c r="AI16" s="12">
        <v>13.0</v>
      </c>
      <c r="AJ16" s="12">
        <v>22.0</v>
      </c>
      <c r="AK16" s="12">
        <v>20.0</v>
      </c>
      <c r="AL16" s="12">
        <v>19.0</v>
      </c>
      <c r="AM16" s="12">
        <v>15.0</v>
      </c>
      <c r="AN16" s="12">
        <v>14.0</v>
      </c>
      <c r="AO16" s="12">
        <v>19.0</v>
      </c>
      <c r="AP16" s="12">
        <v>18.0</v>
      </c>
      <c r="AQ16" s="12">
        <v>14.0</v>
      </c>
      <c r="AR16" s="12">
        <v>15.0</v>
      </c>
      <c r="AS16" s="12">
        <v>10.0</v>
      </c>
      <c r="AT16" s="12">
        <v>15.0</v>
      </c>
      <c r="AU16" s="12">
        <v>13.0</v>
      </c>
    </row>
    <row r="17">
      <c r="A17" s="2" t="s">
        <v>32</v>
      </c>
      <c r="B17" s="5">
        <f t="shared" si="1"/>
        <v>0.2945629618</v>
      </c>
      <c r="C17" s="12">
        <v>6.88</v>
      </c>
      <c r="D17" s="7">
        <f t="shared" si="2"/>
        <v>0.8941605839</v>
      </c>
      <c r="E17" s="8">
        <f t="shared" si="3"/>
        <v>23</v>
      </c>
      <c r="F17" s="9">
        <f t="shared" si="4"/>
        <v>0</v>
      </c>
      <c r="G17" s="8">
        <f t="shared" si="5"/>
        <v>30</v>
      </c>
      <c r="H17" s="9">
        <f t="shared" si="6"/>
        <v>1</v>
      </c>
      <c r="I17" s="8">
        <f t="shared" si="7"/>
        <v>1</v>
      </c>
      <c r="J17" s="9">
        <f t="shared" si="8"/>
        <v>0.3793103448</v>
      </c>
      <c r="K17" s="10">
        <f t="shared" si="9"/>
        <v>19</v>
      </c>
      <c r="L17" s="9">
        <f t="shared" si="10"/>
        <v>0.4748617523</v>
      </c>
      <c r="M17" s="10">
        <f t="shared" si="11"/>
        <v>16.43478261</v>
      </c>
      <c r="N17" s="9">
        <f t="shared" si="12"/>
        <v>0.2333333333</v>
      </c>
      <c r="O17" s="8">
        <f t="shared" si="13"/>
        <v>7</v>
      </c>
      <c r="P17" s="9">
        <f t="shared" si="14"/>
        <v>0.1956414416</v>
      </c>
      <c r="Q17" s="11">
        <f t="shared" si="15"/>
        <v>138.75</v>
      </c>
      <c r="R17" s="12">
        <v>27.0</v>
      </c>
      <c r="S17" s="12">
        <v>19.0</v>
      </c>
      <c r="T17" s="13"/>
      <c r="U17" s="12">
        <v>2.0</v>
      </c>
      <c r="V17" s="12">
        <v>4.0</v>
      </c>
      <c r="W17" s="12">
        <v>27.0</v>
      </c>
      <c r="X17" s="12">
        <v>26.0</v>
      </c>
      <c r="Y17" s="12">
        <v>18.0</v>
      </c>
      <c r="Z17" s="12">
        <v>30.0</v>
      </c>
      <c r="AA17" s="13"/>
      <c r="AB17" s="12">
        <v>26.0</v>
      </c>
      <c r="AC17" s="12">
        <v>21.0</v>
      </c>
      <c r="AD17" s="12">
        <v>2.0</v>
      </c>
      <c r="AE17" s="12">
        <v>17.0</v>
      </c>
      <c r="AF17" s="12">
        <v>6.0</v>
      </c>
      <c r="AG17" s="12">
        <v>22.0</v>
      </c>
      <c r="AH17" s="12">
        <v>1.0</v>
      </c>
      <c r="AI17" s="13"/>
      <c r="AJ17" s="13"/>
      <c r="AK17" s="12">
        <v>16.0</v>
      </c>
      <c r="AL17" s="13"/>
      <c r="AM17" s="12">
        <v>3.0</v>
      </c>
      <c r="AN17" s="12">
        <v>5.0</v>
      </c>
      <c r="AO17" s="12">
        <v>18.0</v>
      </c>
      <c r="AP17" s="12">
        <v>22.0</v>
      </c>
      <c r="AQ17" s="13"/>
      <c r="AR17" s="12">
        <v>19.0</v>
      </c>
      <c r="AS17" s="12">
        <v>22.0</v>
      </c>
      <c r="AT17" s="13"/>
      <c r="AU17" s="12">
        <v>25.0</v>
      </c>
    </row>
    <row r="18">
      <c r="A18" s="4" t="s">
        <v>33</v>
      </c>
      <c r="B18" s="5">
        <f t="shared" si="1"/>
        <v>0.2656545261</v>
      </c>
      <c r="C18" s="6">
        <v>7.31</v>
      </c>
      <c r="D18" s="7">
        <f t="shared" si="2"/>
        <v>0.9726277372</v>
      </c>
      <c r="E18" s="8">
        <f t="shared" si="3"/>
        <v>19</v>
      </c>
      <c r="F18" s="9">
        <f t="shared" si="4"/>
        <v>0.36</v>
      </c>
      <c r="G18" s="8">
        <f t="shared" si="5"/>
        <v>21</v>
      </c>
      <c r="H18" s="9">
        <f t="shared" si="6"/>
        <v>0.9310344828</v>
      </c>
      <c r="I18" s="8">
        <f t="shared" si="7"/>
        <v>3</v>
      </c>
      <c r="J18" s="9">
        <f t="shared" si="8"/>
        <v>0.4827586207</v>
      </c>
      <c r="K18" s="10">
        <f t="shared" si="9"/>
        <v>16</v>
      </c>
      <c r="L18" s="9">
        <f t="shared" si="10"/>
        <v>0.5656205859</v>
      </c>
      <c r="M18" s="10">
        <f t="shared" si="11"/>
        <v>13.84210526</v>
      </c>
      <c r="N18" s="9">
        <f t="shared" si="12"/>
        <v>0.1333333333</v>
      </c>
      <c r="O18" s="8">
        <f t="shared" si="13"/>
        <v>4</v>
      </c>
      <c r="P18" s="9">
        <f t="shared" si="14"/>
        <v>0.1175682347</v>
      </c>
      <c r="Q18" s="11">
        <f t="shared" si="15"/>
        <v>83.4</v>
      </c>
      <c r="R18" s="12">
        <v>16.0</v>
      </c>
      <c r="S18" s="12">
        <v>16.0</v>
      </c>
      <c r="T18" s="12"/>
      <c r="U18" s="12">
        <v>11.0</v>
      </c>
      <c r="V18" s="12">
        <v>15.0</v>
      </c>
      <c r="W18" s="12">
        <v>6.0</v>
      </c>
      <c r="X18" s="12"/>
      <c r="Y18" s="12">
        <v>17.0</v>
      </c>
      <c r="Z18" s="12"/>
      <c r="AA18" s="12"/>
      <c r="AB18" s="12">
        <v>7.0</v>
      </c>
      <c r="AC18" s="12">
        <v>17.0</v>
      </c>
      <c r="AD18" s="12">
        <v>18.0</v>
      </c>
      <c r="AE18" s="12">
        <v>16.0</v>
      </c>
      <c r="AF18" s="12">
        <v>19.0</v>
      </c>
      <c r="AG18" s="12">
        <v>3.0</v>
      </c>
      <c r="AH18" s="12">
        <v>19.0</v>
      </c>
      <c r="AI18" s="12">
        <v>21.0</v>
      </c>
      <c r="AJ18" s="12">
        <v>12.0</v>
      </c>
      <c r="AK18" s="12"/>
      <c r="AL18" s="12"/>
      <c r="AM18" s="12"/>
      <c r="AN18" s="12">
        <v>3.0</v>
      </c>
      <c r="AO18" s="12"/>
      <c r="AP18" s="12">
        <v>16.0</v>
      </c>
      <c r="AQ18" s="12"/>
      <c r="AR18" s="12">
        <v>16.0</v>
      </c>
      <c r="AS18" s="12">
        <v>15.0</v>
      </c>
      <c r="AT18" s="12"/>
      <c r="AU18" s="12"/>
    </row>
    <row r="19">
      <c r="A19" s="2" t="s">
        <v>34</v>
      </c>
      <c r="B19" s="5">
        <f t="shared" si="1"/>
        <v>0.2564187724</v>
      </c>
      <c r="C19" s="12">
        <v>6.36</v>
      </c>
      <c r="D19" s="7">
        <f t="shared" si="2"/>
        <v>0.799270073</v>
      </c>
      <c r="E19" s="8">
        <f t="shared" si="3"/>
        <v>23</v>
      </c>
      <c r="F19" s="9">
        <f t="shared" si="4"/>
        <v>0.04</v>
      </c>
      <c r="G19" s="8">
        <f t="shared" si="5"/>
        <v>29</v>
      </c>
      <c r="H19" s="9">
        <f t="shared" si="6"/>
        <v>0.8275862069</v>
      </c>
      <c r="I19" s="8">
        <f t="shared" si="7"/>
        <v>6</v>
      </c>
      <c r="J19" s="9">
        <f t="shared" si="8"/>
        <v>0.4827586207</v>
      </c>
      <c r="K19" s="10">
        <f t="shared" si="9"/>
        <v>16</v>
      </c>
      <c r="L19" s="9">
        <f t="shared" si="10"/>
        <v>0.4276799756</v>
      </c>
      <c r="M19" s="10">
        <f t="shared" si="11"/>
        <v>17.7826087</v>
      </c>
      <c r="N19" s="9">
        <f t="shared" si="12"/>
        <v>0.06666666667</v>
      </c>
      <c r="O19" s="8">
        <f t="shared" si="13"/>
        <v>2</v>
      </c>
      <c r="P19" s="9">
        <f t="shared" si="14"/>
        <v>0.07031525495</v>
      </c>
      <c r="Q19" s="11">
        <f t="shared" si="15"/>
        <v>49.9</v>
      </c>
      <c r="R19" s="12">
        <v>24.0</v>
      </c>
      <c r="S19" s="12">
        <v>27.0</v>
      </c>
      <c r="T19" s="13"/>
      <c r="U19" s="12">
        <v>12.0</v>
      </c>
      <c r="V19" s="13"/>
      <c r="W19" s="13"/>
      <c r="X19" s="13"/>
      <c r="Y19" s="12">
        <v>21.0</v>
      </c>
      <c r="Z19" s="12">
        <v>16.0</v>
      </c>
      <c r="AA19" s="12">
        <v>12.0</v>
      </c>
      <c r="AB19" s="12">
        <v>21.0</v>
      </c>
      <c r="AC19" s="12">
        <v>13.0</v>
      </c>
      <c r="AD19" s="12">
        <v>14.0</v>
      </c>
      <c r="AE19" s="12">
        <v>11.0</v>
      </c>
      <c r="AF19" s="12">
        <v>15.0</v>
      </c>
      <c r="AG19" s="12">
        <v>18.0</v>
      </c>
      <c r="AH19" s="12">
        <v>29.0</v>
      </c>
      <c r="AI19" s="12">
        <v>16.0</v>
      </c>
      <c r="AJ19" s="12">
        <v>6.0</v>
      </c>
      <c r="AK19" s="12">
        <v>15.0</v>
      </c>
      <c r="AL19" s="12">
        <v>8.0</v>
      </c>
      <c r="AM19" s="13"/>
      <c r="AN19" s="12">
        <v>28.0</v>
      </c>
      <c r="AO19" s="12">
        <v>23.0</v>
      </c>
      <c r="AP19" s="12">
        <v>15.0</v>
      </c>
      <c r="AQ19" s="13"/>
      <c r="AR19" s="12">
        <v>20.0</v>
      </c>
      <c r="AS19" s="13"/>
      <c r="AT19" s="12">
        <v>17.0</v>
      </c>
      <c r="AU19" s="12">
        <v>28.0</v>
      </c>
    </row>
    <row r="20">
      <c r="A20" s="2" t="s">
        <v>35</v>
      </c>
      <c r="B20" s="5">
        <f t="shared" si="1"/>
        <v>0.2051333665</v>
      </c>
      <c r="C20" s="12">
        <v>6.11</v>
      </c>
      <c r="D20" s="7">
        <f t="shared" si="2"/>
        <v>0.753649635</v>
      </c>
      <c r="E20" s="8">
        <f t="shared" si="3"/>
        <v>19</v>
      </c>
      <c r="F20" s="9">
        <f t="shared" si="4"/>
        <v>0</v>
      </c>
      <c r="G20" s="8">
        <f t="shared" si="5"/>
        <v>30</v>
      </c>
      <c r="H20" s="9">
        <f t="shared" si="6"/>
        <v>0.8620689655</v>
      </c>
      <c r="I20" s="8">
        <f t="shared" si="7"/>
        <v>5</v>
      </c>
      <c r="J20" s="9">
        <f t="shared" si="8"/>
        <v>0.4137931034</v>
      </c>
      <c r="K20" s="10">
        <f t="shared" si="9"/>
        <v>18</v>
      </c>
      <c r="L20" s="9">
        <f t="shared" si="10"/>
        <v>0.421912424</v>
      </c>
      <c r="M20" s="10">
        <f t="shared" si="11"/>
        <v>17.94736842</v>
      </c>
      <c r="N20" s="9">
        <f t="shared" si="12"/>
        <v>0.1</v>
      </c>
      <c r="O20" s="8">
        <f t="shared" si="13"/>
        <v>3</v>
      </c>
      <c r="P20" s="9">
        <f t="shared" si="14"/>
        <v>0.07433528458</v>
      </c>
      <c r="Q20" s="11">
        <f t="shared" si="15"/>
        <v>52.75</v>
      </c>
      <c r="R20" s="13"/>
      <c r="S20" s="12">
        <v>14.0</v>
      </c>
      <c r="T20" s="13"/>
      <c r="U20" s="13"/>
      <c r="V20" s="12">
        <v>23.0</v>
      </c>
      <c r="W20" s="12">
        <v>23.0</v>
      </c>
      <c r="X20" s="12">
        <v>29.0</v>
      </c>
      <c r="Y20" s="13"/>
      <c r="Z20" s="12">
        <v>18.0</v>
      </c>
      <c r="AA20" s="12">
        <v>15.0</v>
      </c>
      <c r="AB20" s="12">
        <v>16.0</v>
      </c>
      <c r="AC20" s="12"/>
      <c r="AD20" s="12">
        <v>15.0</v>
      </c>
      <c r="AE20" s="13"/>
      <c r="AF20" s="13"/>
      <c r="AG20" s="14">
        <v>21.0</v>
      </c>
      <c r="AH20" s="14">
        <v>6.0</v>
      </c>
      <c r="AI20" s="14">
        <v>5.0</v>
      </c>
      <c r="AJ20" s="12">
        <v>16.0</v>
      </c>
      <c r="AK20" s="12">
        <v>21.0</v>
      </c>
      <c r="AL20" s="12">
        <v>30.0</v>
      </c>
      <c r="AM20" s="12">
        <v>23.0</v>
      </c>
      <c r="AN20" s="12">
        <v>16.0</v>
      </c>
      <c r="AO20" s="13"/>
      <c r="AP20" s="13"/>
      <c r="AQ20" s="13"/>
      <c r="AR20" s="13"/>
      <c r="AS20" s="12">
        <v>18.0</v>
      </c>
      <c r="AT20" s="12">
        <v>25.0</v>
      </c>
      <c r="AU20" s="12">
        <v>7.0</v>
      </c>
    </row>
    <row r="21">
      <c r="A21" s="2" t="s">
        <v>36</v>
      </c>
      <c r="B21" s="5">
        <f t="shared" si="1"/>
        <v>0.1812618737</v>
      </c>
      <c r="C21" s="12">
        <v>6.48</v>
      </c>
      <c r="D21" s="7">
        <f t="shared" si="2"/>
        <v>0.8211678832</v>
      </c>
      <c r="E21" s="8">
        <f t="shared" si="3"/>
        <v>20</v>
      </c>
      <c r="F21" s="9">
        <f t="shared" si="4"/>
        <v>0.04</v>
      </c>
      <c r="G21" s="8">
        <f t="shared" si="5"/>
        <v>29</v>
      </c>
      <c r="H21" s="9">
        <f t="shared" si="6"/>
        <v>0.6551724138</v>
      </c>
      <c r="I21" s="8">
        <f t="shared" si="7"/>
        <v>11</v>
      </c>
      <c r="J21" s="9">
        <f t="shared" si="8"/>
        <v>0.4137931034</v>
      </c>
      <c r="K21" s="10">
        <f t="shared" si="9"/>
        <v>18</v>
      </c>
      <c r="L21" s="9">
        <f t="shared" si="10"/>
        <v>0.3955659277</v>
      </c>
      <c r="M21" s="10">
        <f t="shared" si="11"/>
        <v>18.7</v>
      </c>
      <c r="N21" s="9">
        <f t="shared" si="12"/>
        <v>0</v>
      </c>
      <c r="O21" s="8">
        <f t="shared" si="13"/>
        <v>0</v>
      </c>
      <c r="P21" s="9">
        <f t="shared" si="14"/>
        <v>0.0366034276</v>
      </c>
      <c r="Q21" s="11">
        <f t="shared" si="15"/>
        <v>26</v>
      </c>
      <c r="R21" s="13"/>
      <c r="S21" s="12">
        <v>17.0</v>
      </c>
      <c r="T21" s="12">
        <v>18.0</v>
      </c>
      <c r="U21" s="13"/>
      <c r="V21" s="12">
        <v>20.0</v>
      </c>
      <c r="W21" s="12">
        <v>13.0</v>
      </c>
      <c r="X21" s="12">
        <v>25.0</v>
      </c>
      <c r="Y21" s="12">
        <v>11.0</v>
      </c>
      <c r="Z21" s="12">
        <v>20.0</v>
      </c>
      <c r="AA21" s="13"/>
      <c r="AB21" s="12">
        <v>19.0</v>
      </c>
      <c r="AC21" s="12">
        <v>18.0</v>
      </c>
      <c r="AD21" s="12">
        <v>16.0</v>
      </c>
      <c r="AE21" s="13"/>
      <c r="AF21" s="13"/>
      <c r="AG21" s="14">
        <v>16.0</v>
      </c>
      <c r="AH21" s="14">
        <v>14.0</v>
      </c>
      <c r="AI21" s="14">
        <v>17.0</v>
      </c>
      <c r="AJ21" s="12">
        <v>24.0</v>
      </c>
      <c r="AK21" s="12"/>
      <c r="AL21" s="12">
        <v>18.0</v>
      </c>
      <c r="AM21" s="12"/>
      <c r="AN21" s="12">
        <v>29.0</v>
      </c>
      <c r="AO21" s="12">
        <v>15.0</v>
      </c>
      <c r="AP21" s="12">
        <v>21.0</v>
      </c>
      <c r="AQ21" s="12">
        <v>23.0</v>
      </c>
      <c r="AR21" s="12"/>
      <c r="AS21" s="12">
        <v>20.0</v>
      </c>
      <c r="AT21" s="12"/>
      <c r="AU21" s="12"/>
    </row>
    <row r="22">
      <c r="A22" s="2" t="s">
        <v>37</v>
      </c>
      <c r="B22" s="5">
        <f t="shared" si="1"/>
        <v>0.1774757174</v>
      </c>
      <c r="C22" s="12">
        <v>7.11</v>
      </c>
      <c r="D22" s="7">
        <f t="shared" si="2"/>
        <v>0.9361313869</v>
      </c>
      <c r="E22" s="8">
        <f t="shared" si="3"/>
        <v>8</v>
      </c>
      <c r="F22" s="9">
        <f t="shared" si="4"/>
        <v>0.08</v>
      </c>
      <c r="G22" s="8">
        <f t="shared" si="5"/>
        <v>28</v>
      </c>
      <c r="H22" s="9">
        <f t="shared" si="6"/>
        <v>0.9655172414</v>
      </c>
      <c r="I22" s="8">
        <f t="shared" si="7"/>
        <v>2</v>
      </c>
      <c r="J22" s="9">
        <f t="shared" si="8"/>
        <v>0.9137931034</v>
      </c>
      <c r="K22" s="10">
        <f t="shared" si="9"/>
        <v>3.5</v>
      </c>
      <c r="L22" s="9">
        <f t="shared" si="10"/>
        <v>0.8182613769</v>
      </c>
      <c r="M22" s="10">
        <f t="shared" si="11"/>
        <v>6.625</v>
      </c>
      <c r="N22" s="9">
        <f t="shared" si="12"/>
        <v>0.2333333333</v>
      </c>
      <c r="O22" s="8">
        <f t="shared" si="13"/>
        <v>7</v>
      </c>
      <c r="P22" s="9">
        <f t="shared" si="14"/>
        <v>0.1694054588</v>
      </c>
      <c r="Q22" s="11">
        <f t="shared" si="15"/>
        <v>120.15</v>
      </c>
      <c r="R22" s="13"/>
      <c r="S22" s="13"/>
      <c r="T22" s="13"/>
      <c r="U22" s="13"/>
      <c r="V22" s="13"/>
      <c r="W22" s="12">
        <v>2.0</v>
      </c>
      <c r="X22" s="12">
        <v>6.0</v>
      </c>
      <c r="Y22" s="13"/>
      <c r="Z22" s="12">
        <v>3.0</v>
      </c>
      <c r="AA22" s="13"/>
      <c r="AB22" s="12">
        <v>3.0</v>
      </c>
      <c r="AC22" s="13"/>
      <c r="AD22" s="13"/>
      <c r="AE22" s="12">
        <v>4.0</v>
      </c>
      <c r="AF22" s="13"/>
      <c r="AJ22" s="13"/>
      <c r="AK22" s="13"/>
      <c r="AL22" s="13"/>
      <c r="AM22" s="12">
        <v>5.0</v>
      </c>
      <c r="AN22" s="12"/>
      <c r="AO22" s="12">
        <v>28.0</v>
      </c>
      <c r="AP22" s="12">
        <v>2.0</v>
      </c>
      <c r="AQ22" s="12"/>
      <c r="AR22" s="12"/>
      <c r="AS22" s="12"/>
      <c r="AT22" s="12"/>
      <c r="AU22" s="13"/>
    </row>
    <row r="23">
      <c r="A23" s="2" t="s">
        <v>38</v>
      </c>
      <c r="B23" s="5">
        <f t="shared" si="1"/>
        <v>0.1420676985</v>
      </c>
      <c r="C23" s="12">
        <v>5.15</v>
      </c>
      <c r="D23" s="7">
        <f t="shared" si="2"/>
        <v>0.5784671533</v>
      </c>
      <c r="E23" s="8">
        <f t="shared" si="3"/>
        <v>21</v>
      </c>
      <c r="F23" s="9">
        <f t="shared" si="4"/>
        <v>0.08</v>
      </c>
      <c r="G23" s="8">
        <f t="shared" si="5"/>
        <v>28</v>
      </c>
      <c r="H23" s="9">
        <f t="shared" si="6"/>
        <v>0.5172413793</v>
      </c>
      <c r="I23" s="8">
        <f t="shared" si="7"/>
        <v>15</v>
      </c>
      <c r="J23" s="9">
        <f t="shared" si="8"/>
        <v>0.275862069</v>
      </c>
      <c r="K23" s="10">
        <f t="shared" si="9"/>
        <v>22</v>
      </c>
      <c r="L23" s="9">
        <f t="shared" si="10"/>
        <v>0.3183863977</v>
      </c>
      <c r="M23" s="10">
        <f t="shared" si="11"/>
        <v>20.9047619</v>
      </c>
      <c r="N23" s="9">
        <f t="shared" si="12"/>
        <v>0</v>
      </c>
      <c r="O23" s="8">
        <f t="shared" si="13"/>
        <v>0</v>
      </c>
      <c r="P23" s="9">
        <f t="shared" si="14"/>
        <v>0.02595387545</v>
      </c>
      <c r="Q23" s="11">
        <f t="shared" si="15"/>
        <v>18.45</v>
      </c>
      <c r="R23" s="12">
        <v>23.0</v>
      </c>
      <c r="S23" s="12">
        <v>21.0</v>
      </c>
      <c r="T23" s="12">
        <v>22.0</v>
      </c>
      <c r="U23" s="13"/>
      <c r="V23" s="12">
        <v>17.0</v>
      </c>
      <c r="W23" s="13"/>
      <c r="X23" s="12">
        <v>23.0</v>
      </c>
      <c r="Y23" s="12">
        <v>25.0</v>
      </c>
      <c r="Z23" s="12">
        <v>22.0</v>
      </c>
      <c r="AA23" s="13"/>
      <c r="AB23" s="12">
        <v>20.0</v>
      </c>
      <c r="AC23" s="12">
        <v>22.0</v>
      </c>
      <c r="AD23" s="12">
        <v>17.0</v>
      </c>
      <c r="AE23" s="12">
        <v>28.0</v>
      </c>
      <c r="AF23" s="12">
        <v>22.0</v>
      </c>
      <c r="AG23" s="14">
        <v>20.0</v>
      </c>
      <c r="AH23" s="14">
        <v>18.0</v>
      </c>
      <c r="AJ23" s="12">
        <v>17.0</v>
      </c>
      <c r="AK23" s="12">
        <v>24.0</v>
      </c>
      <c r="AL23" s="13"/>
      <c r="AM23" s="12">
        <v>17.0</v>
      </c>
      <c r="AN23" s="13"/>
      <c r="AO23" s="13"/>
      <c r="AP23" s="13"/>
      <c r="AQ23" s="12">
        <v>15.0</v>
      </c>
      <c r="AR23" s="12">
        <v>18.0</v>
      </c>
      <c r="AS23" s="12">
        <v>26.0</v>
      </c>
      <c r="AT23" s="12">
        <v>22.0</v>
      </c>
      <c r="AU23" s="13"/>
    </row>
    <row r="24">
      <c r="A24" s="4" t="s">
        <v>39</v>
      </c>
      <c r="B24" s="5">
        <f t="shared" si="1"/>
        <v>0.1215637382</v>
      </c>
      <c r="C24" s="6">
        <v>6.27</v>
      </c>
      <c r="D24" s="7">
        <f t="shared" si="2"/>
        <v>0.7828467153</v>
      </c>
      <c r="E24" s="8">
        <f t="shared" si="3"/>
        <v>18</v>
      </c>
      <c r="F24" s="9">
        <f t="shared" si="4"/>
        <v>0</v>
      </c>
      <c r="G24" s="8">
        <f t="shared" si="5"/>
        <v>30</v>
      </c>
      <c r="H24" s="9">
        <f t="shared" si="6"/>
        <v>0.5517241379</v>
      </c>
      <c r="I24" s="8">
        <f t="shared" si="7"/>
        <v>14</v>
      </c>
      <c r="J24" s="9">
        <f t="shared" si="8"/>
        <v>0.3103448276</v>
      </c>
      <c r="K24" s="10">
        <f t="shared" si="9"/>
        <v>21</v>
      </c>
      <c r="L24" s="9">
        <f t="shared" si="10"/>
        <v>0.2742123687</v>
      </c>
      <c r="M24" s="10">
        <f t="shared" si="11"/>
        <v>22.16666667</v>
      </c>
      <c r="N24" s="9">
        <f t="shared" si="12"/>
        <v>0</v>
      </c>
      <c r="O24" s="8">
        <f t="shared" si="13"/>
        <v>0</v>
      </c>
      <c r="P24" s="9">
        <f t="shared" si="14"/>
        <v>0.0198885676</v>
      </c>
      <c r="Q24" s="11">
        <f t="shared" si="15"/>
        <v>14.15</v>
      </c>
      <c r="R24" s="12">
        <v>17.0</v>
      </c>
      <c r="S24" s="13"/>
      <c r="T24" s="12">
        <v>19.0</v>
      </c>
      <c r="U24" s="13"/>
      <c r="V24" s="12">
        <v>21.0</v>
      </c>
      <c r="W24" s="12">
        <v>21.0</v>
      </c>
      <c r="X24" s="12">
        <v>27.0</v>
      </c>
      <c r="Y24" s="13"/>
      <c r="Z24" s="13"/>
      <c r="AA24" s="12">
        <v>26.0</v>
      </c>
      <c r="AB24" s="13"/>
      <c r="AC24" s="12">
        <v>30.0</v>
      </c>
      <c r="AD24" s="12">
        <v>29.0</v>
      </c>
      <c r="AE24" s="12">
        <v>29.0</v>
      </c>
      <c r="AF24" s="13"/>
      <c r="AG24" s="14">
        <v>27.0</v>
      </c>
      <c r="AH24" s="14">
        <v>24.0</v>
      </c>
      <c r="AI24" s="14">
        <v>18.0</v>
      </c>
      <c r="AJ24" s="12"/>
      <c r="AK24" s="12">
        <v>18.0</v>
      </c>
      <c r="AL24" s="12"/>
      <c r="AM24" s="12">
        <v>14.0</v>
      </c>
      <c r="AN24" s="12">
        <v>21.0</v>
      </c>
      <c r="AO24" s="13"/>
      <c r="AP24" s="13"/>
      <c r="AQ24" s="12">
        <v>26.0</v>
      </c>
      <c r="AR24" s="13"/>
      <c r="AS24" s="13"/>
      <c r="AT24" s="12">
        <v>18.0</v>
      </c>
      <c r="AU24" s="12">
        <v>14.0</v>
      </c>
    </row>
    <row r="25">
      <c r="A25" s="2" t="s">
        <v>40</v>
      </c>
      <c r="B25" s="5">
        <f t="shared" si="1"/>
        <v>0.1038863554</v>
      </c>
      <c r="C25" s="12">
        <v>5.72</v>
      </c>
      <c r="D25" s="7">
        <f t="shared" si="2"/>
        <v>0.6824817518</v>
      </c>
      <c r="E25" s="8">
        <f t="shared" si="3"/>
        <v>19</v>
      </c>
      <c r="F25" s="9">
        <f t="shared" si="4"/>
        <v>0</v>
      </c>
      <c r="G25" s="8">
        <f t="shared" si="5"/>
        <v>30</v>
      </c>
      <c r="H25" s="9">
        <f t="shared" si="6"/>
        <v>0.4482758621</v>
      </c>
      <c r="I25" s="8">
        <f t="shared" si="7"/>
        <v>17</v>
      </c>
      <c r="J25" s="9">
        <f t="shared" si="8"/>
        <v>0.2413793103</v>
      </c>
      <c r="K25" s="10">
        <f t="shared" si="9"/>
        <v>23</v>
      </c>
      <c r="L25" s="9">
        <f t="shared" si="10"/>
        <v>0.2376711908</v>
      </c>
      <c r="M25" s="10">
        <f t="shared" si="11"/>
        <v>23.21052632</v>
      </c>
      <c r="N25" s="9">
        <f t="shared" si="12"/>
        <v>0</v>
      </c>
      <c r="O25" s="8">
        <f t="shared" si="13"/>
        <v>0</v>
      </c>
      <c r="P25" s="9">
        <f t="shared" si="14"/>
        <v>0.01692644051</v>
      </c>
      <c r="Q25" s="11">
        <f t="shared" si="15"/>
        <v>12.05</v>
      </c>
      <c r="R25" s="13"/>
      <c r="S25" s="12">
        <v>29.0</v>
      </c>
      <c r="T25" s="13"/>
      <c r="U25" s="12"/>
      <c r="V25" s="12">
        <v>28.0</v>
      </c>
      <c r="W25" s="13"/>
      <c r="X25" s="12">
        <v>20.0</v>
      </c>
      <c r="Y25" s="12">
        <v>24.0</v>
      </c>
      <c r="Z25" s="12">
        <v>23.0</v>
      </c>
      <c r="AA25" s="12">
        <v>17.0</v>
      </c>
      <c r="AB25" s="12">
        <v>23.0</v>
      </c>
      <c r="AC25" s="12"/>
      <c r="AD25" s="12"/>
      <c r="AE25" s="12"/>
      <c r="AF25" s="12">
        <v>24.0</v>
      </c>
      <c r="AG25" s="14">
        <v>24.0</v>
      </c>
      <c r="AI25" s="14">
        <v>23.0</v>
      </c>
      <c r="AJ25" s="12"/>
      <c r="AK25" s="12">
        <v>19.0</v>
      </c>
      <c r="AL25" s="12">
        <v>29.0</v>
      </c>
      <c r="AM25" s="12">
        <v>20.0</v>
      </c>
      <c r="AN25" s="12">
        <v>26.0</v>
      </c>
      <c r="AO25" s="12">
        <v>17.0</v>
      </c>
      <c r="AP25" s="13"/>
      <c r="AQ25" s="12">
        <v>17.0</v>
      </c>
      <c r="AR25" s="12">
        <v>28.0</v>
      </c>
      <c r="AS25" s="12">
        <v>30.0</v>
      </c>
      <c r="AT25" s="12">
        <v>20.0</v>
      </c>
      <c r="AU25" s="13"/>
    </row>
    <row r="26">
      <c r="A26" s="2" t="s">
        <v>41</v>
      </c>
      <c r="B26" s="5">
        <f t="shared" si="1"/>
        <v>0.09883245476</v>
      </c>
      <c r="C26" s="12">
        <v>5.98</v>
      </c>
      <c r="D26" s="7">
        <f t="shared" si="2"/>
        <v>0.7299270073</v>
      </c>
      <c r="E26" s="8">
        <f t="shared" si="3"/>
        <v>15</v>
      </c>
      <c r="F26" s="9">
        <f t="shared" si="4"/>
        <v>0.04</v>
      </c>
      <c r="G26" s="8">
        <f t="shared" si="5"/>
        <v>29</v>
      </c>
      <c r="H26" s="9">
        <f t="shared" si="6"/>
        <v>0.4482758621</v>
      </c>
      <c r="I26" s="8">
        <f t="shared" si="7"/>
        <v>17</v>
      </c>
      <c r="J26" s="9">
        <f t="shared" si="8"/>
        <v>0.3103448276</v>
      </c>
      <c r="K26" s="10">
        <f t="shared" si="9"/>
        <v>21</v>
      </c>
      <c r="L26" s="9">
        <f t="shared" si="10"/>
        <v>0.2893815636</v>
      </c>
      <c r="M26" s="10">
        <f t="shared" si="11"/>
        <v>21.73333333</v>
      </c>
      <c r="N26" s="9">
        <f t="shared" si="12"/>
        <v>0</v>
      </c>
      <c r="O26" s="8">
        <f t="shared" si="13"/>
        <v>0</v>
      </c>
      <c r="P26" s="9">
        <f t="shared" si="14"/>
        <v>0.01615064532</v>
      </c>
      <c r="Q26" s="11">
        <f t="shared" si="15"/>
        <v>11.5</v>
      </c>
      <c r="R26" s="13"/>
      <c r="S26" s="13"/>
      <c r="T26" s="12">
        <v>17.0</v>
      </c>
      <c r="U26" s="12">
        <v>29.0</v>
      </c>
      <c r="V26" s="12">
        <v>22.0</v>
      </c>
      <c r="W26" s="13"/>
      <c r="X26" s="12">
        <v>22.0</v>
      </c>
      <c r="Y26" s="12">
        <v>27.0</v>
      </c>
      <c r="Z26" s="13"/>
      <c r="AA26" s="12">
        <v>21.0</v>
      </c>
      <c r="AB26" s="13"/>
      <c r="AC26" s="12">
        <v>20.0</v>
      </c>
      <c r="AD26" s="12">
        <v>19.0</v>
      </c>
      <c r="AE26" s="12">
        <v>26.0</v>
      </c>
      <c r="AF26" s="12">
        <v>18.0</v>
      </c>
      <c r="AG26" s="12">
        <v>17.0</v>
      </c>
      <c r="AH26" s="13"/>
      <c r="AI26" s="12">
        <v>19.0</v>
      </c>
      <c r="AJ26" s="13"/>
      <c r="AK26" s="13"/>
      <c r="AL26" s="13"/>
      <c r="AM26" s="13"/>
      <c r="AN26" s="12">
        <v>22.0</v>
      </c>
      <c r="AO26" s="12">
        <v>26.0</v>
      </c>
      <c r="AP26" s="13"/>
      <c r="AQ26" s="13"/>
      <c r="AR26" s="13"/>
      <c r="AS26" s="12">
        <v>21.0</v>
      </c>
      <c r="AT26" s="13"/>
      <c r="AU26" s="13"/>
    </row>
    <row r="27">
      <c r="A27" s="4" t="s">
        <v>42</v>
      </c>
      <c r="B27" s="5">
        <f t="shared" si="1"/>
        <v>0.09717438571</v>
      </c>
      <c r="C27" s="6">
        <v>5.43</v>
      </c>
      <c r="D27" s="7">
        <f t="shared" si="2"/>
        <v>0.6295620438</v>
      </c>
      <c r="E27" s="8">
        <f t="shared" si="3"/>
        <v>12</v>
      </c>
      <c r="F27" s="9">
        <f t="shared" si="4"/>
        <v>0.08</v>
      </c>
      <c r="G27" s="8">
        <f t="shared" si="5"/>
        <v>28</v>
      </c>
      <c r="H27" s="9">
        <f t="shared" si="6"/>
        <v>0.5862068966</v>
      </c>
      <c r="I27" s="8">
        <f t="shared" si="7"/>
        <v>13</v>
      </c>
      <c r="J27" s="9">
        <f t="shared" si="8"/>
        <v>0.3620689655</v>
      </c>
      <c r="K27" s="10">
        <f t="shared" si="9"/>
        <v>19.5</v>
      </c>
      <c r="L27" s="9">
        <f t="shared" si="10"/>
        <v>0.3529754959</v>
      </c>
      <c r="M27" s="10">
        <f t="shared" si="11"/>
        <v>19.91666667</v>
      </c>
      <c r="N27" s="9">
        <f t="shared" si="12"/>
        <v>0</v>
      </c>
      <c r="O27" s="8">
        <f t="shared" si="13"/>
        <v>0</v>
      </c>
      <c r="P27" s="9">
        <f t="shared" si="14"/>
        <v>0.01749065519</v>
      </c>
      <c r="Q27" s="11">
        <f t="shared" si="15"/>
        <v>12.45</v>
      </c>
      <c r="R27" s="12">
        <v>18.0</v>
      </c>
      <c r="S27" s="12">
        <v>22.0</v>
      </c>
      <c r="T27" s="12">
        <v>24.0</v>
      </c>
      <c r="U27" s="12">
        <v>16.0</v>
      </c>
      <c r="V27" s="13"/>
      <c r="W27" s="13"/>
      <c r="X27" s="12">
        <v>19.0</v>
      </c>
      <c r="Y27" s="13"/>
      <c r="Z27" s="13"/>
      <c r="AA27" s="12">
        <v>13.0</v>
      </c>
      <c r="AB27" s="13"/>
      <c r="AC27" s="13"/>
      <c r="AD27" s="13"/>
      <c r="AE27" s="13"/>
      <c r="AF27" s="12">
        <v>20.0</v>
      </c>
      <c r="AG27" s="13"/>
      <c r="AH27" s="13"/>
      <c r="AI27" s="13"/>
      <c r="AJ27" s="13"/>
      <c r="AK27" s="12">
        <v>28.0</v>
      </c>
      <c r="AL27" s="13"/>
      <c r="AM27" s="13"/>
      <c r="AN27" s="12">
        <v>20.0</v>
      </c>
      <c r="AO27" s="13"/>
      <c r="AP27" s="12">
        <v>19.0</v>
      </c>
      <c r="AQ27" s="12"/>
      <c r="AR27" s="12">
        <v>23.0</v>
      </c>
      <c r="AS27" s="12"/>
      <c r="AT27" s="12"/>
      <c r="AU27" s="12">
        <v>17.0</v>
      </c>
    </row>
    <row r="28">
      <c r="A28" s="4" t="s">
        <v>43</v>
      </c>
      <c r="B28" s="5">
        <f t="shared" si="1"/>
        <v>0.08762252416</v>
      </c>
      <c r="C28" s="6">
        <v>5.98</v>
      </c>
      <c r="D28" s="7">
        <f t="shared" si="2"/>
        <v>0.7299270073</v>
      </c>
      <c r="E28" s="8">
        <f t="shared" si="3"/>
        <v>20</v>
      </c>
      <c r="F28" s="9">
        <f t="shared" si="4"/>
        <v>0.04</v>
      </c>
      <c r="G28" s="8">
        <f t="shared" si="5"/>
        <v>29</v>
      </c>
      <c r="H28" s="9">
        <f t="shared" si="6"/>
        <v>0.3793103448</v>
      </c>
      <c r="I28" s="8">
        <f t="shared" si="7"/>
        <v>19</v>
      </c>
      <c r="J28" s="9">
        <f t="shared" si="8"/>
        <v>0.1724137931</v>
      </c>
      <c r="K28" s="10">
        <f t="shared" si="9"/>
        <v>25</v>
      </c>
      <c r="L28" s="9">
        <f t="shared" si="10"/>
        <v>0.1995332555</v>
      </c>
      <c r="M28" s="10">
        <f t="shared" si="11"/>
        <v>24.3</v>
      </c>
      <c r="N28" s="9">
        <f t="shared" si="12"/>
        <v>0</v>
      </c>
      <c r="O28" s="8">
        <f t="shared" si="13"/>
        <v>0</v>
      </c>
      <c r="P28" s="9">
        <f t="shared" si="14"/>
        <v>0.01361167924</v>
      </c>
      <c r="Q28" s="11">
        <f t="shared" si="15"/>
        <v>9.7</v>
      </c>
      <c r="R28" s="12">
        <v>20.0</v>
      </c>
      <c r="S28" s="12"/>
      <c r="T28" s="12">
        <v>29.0</v>
      </c>
      <c r="U28" s="12">
        <v>21.0</v>
      </c>
      <c r="V28" s="12"/>
      <c r="W28" s="12"/>
      <c r="X28" s="12">
        <v>24.0</v>
      </c>
      <c r="Y28" s="12">
        <v>19.0</v>
      </c>
      <c r="Z28" s="12">
        <v>28.0</v>
      </c>
      <c r="AA28" s="12">
        <v>25.0</v>
      </c>
      <c r="AB28" s="12">
        <v>25.0</v>
      </c>
      <c r="AC28" s="12"/>
      <c r="AD28" s="12">
        <v>26.0</v>
      </c>
      <c r="AE28" s="12">
        <v>23.0</v>
      </c>
      <c r="AF28" s="12">
        <v>25.0</v>
      </c>
      <c r="AH28" s="14">
        <v>28.0</v>
      </c>
      <c r="AJ28" s="12">
        <v>20.0</v>
      </c>
      <c r="AK28" s="12"/>
      <c r="AL28" s="12">
        <v>26.0</v>
      </c>
      <c r="AM28" s="12"/>
      <c r="AN28" s="13"/>
      <c r="AO28" s="12">
        <v>25.0</v>
      </c>
      <c r="AP28" s="12">
        <v>29.0</v>
      </c>
      <c r="AQ28" s="12">
        <v>22.0</v>
      </c>
      <c r="AR28" s="13"/>
      <c r="AS28" s="12">
        <v>23.0</v>
      </c>
      <c r="AT28" s="12">
        <v>26.0</v>
      </c>
      <c r="AU28" s="12">
        <v>22.0</v>
      </c>
    </row>
    <row r="29">
      <c r="A29" s="4" t="s">
        <v>44</v>
      </c>
      <c r="B29" s="5">
        <f t="shared" si="1"/>
        <v>0.08730181253</v>
      </c>
      <c r="C29" s="6">
        <v>6.12</v>
      </c>
      <c r="D29" s="7">
        <f t="shared" si="2"/>
        <v>0.7554744526</v>
      </c>
      <c r="E29" s="8">
        <f t="shared" si="3"/>
        <v>19</v>
      </c>
      <c r="F29" s="9">
        <f t="shared" si="4"/>
        <v>0</v>
      </c>
      <c r="G29" s="8">
        <f t="shared" si="5"/>
        <v>30</v>
      </c>
      <c r="H29" s="9">
        <f t="shared" si="6"/>
        <v>0.3793103448</v>
      </c>
      <c r="I29" s="8">
        <f t="shared" si="7"/>
        <v>19</v>
      </c>
      <c r="J29" s="9">
        <f t="shared" si="8"/>
        <v>0.2068965517</v>
      </c>
      <c r="K29" s="10">
        <f t="shared" si="9"/>
        <v>24</v>
      </c>
      <c r="L29" s="9">
        <f t="shared" si="10"/>
        <v>0.1934532948</v>
      </c>
      <c r="M29" s="10">
        <f t="shared" si="11"/>
        <v>24.47368421</v>
      </c>
      <c r="N29" s="9">
        <f t="shared" si="12"/>
        <v>0</v>
      </c>
      <c r="O29" s="8">
        <f t="shared" si="13"/>
        <v>0</v>
      </c>
      <c r="P29" s="9">
        <f t="shared" si="14"/>
        <v>0.01276535722</v>
      </c>
      <c r="Q29" s="11">
        <f t="shared" si="15"/>
        <v>9.1</v>
      </c>
      <c r="R29" s="12">
        <v>19.0</v>
      </c>
      <c r="S29" s="12">
        <v>28.0</v>
      </c>
      <c r="T29" s="12"/>
      <c r="U29" s="12">
        <v>30.0</v>
      </c>
      <c r="V29" s="12">
        <v>25.0</v>
      </c>
      <c r="W29" s="12">
        <v>29.0</v>
      </c>
      <c r="X29" s="12">
        <v>21.0</v>
      </c>
      <c r="Y29" s="12"/>
      <c r="Z29" s="12"/>
      <c r="AA29" s="12">
        <v>23.0</v>
      </c>
      <c r="AB29" s="12"/>
      <c r="AC29" s="12"/>
      <c r="AD29" s="12">
        <v>21.0</v>
      </c>
      <c r="AE29" s="12"/>
      <c r="AF29" s="12"/>
      <c r="AG29" s="14">
        <v>23.0</v>
      </c>
      <c r="AH29" s="14">
        <v>25.0</v>
      </c>
      <c r="AJ29" s="12">
        <v>21.0</v>
      </c>
      <c r="AK29" s="12"/>
      <c r="AL29" s="12">
        <v>22.0</v>
      </c>
      <c r="AM29" s="12"/>
      <c r="AN29" s="12">
        <v>24.0</v>
      </c>
      <c r="AO29" s="12"/>
      <c r="AP29" s="12">
        <v>27.0</v>
      </c>
      <c r="AQ29" s="12">
        <v>28.0</v>
      </c>
      <c r="AR29" s="12">
        <v>26.0</v>
      </c>
      <c r="AS29" s="12">
        <v>24.0</v>
      </c>
      <c r="AT29" s="12">
        <v>30.0</v>
      </c>
      <c r="AU29" s="12">
        <v>19.0</v>
      </c>
    </row>
    <row r="30">
      <c r="A30" s="2" t="s">
        <v>45</v>
      </c>
      <c r="B30" s="5">
        <f t="shared" si="1"/>
        <v>0.07970906564</v>
      </c>
      <c r="C30" s="6">
        <v>6.3</v>
      </c>
      <c r="D30" s="7">
        <f t="shared" si="2"/>
        <v>0.7883211679</v>
      </c>
      <c r="E30" s="8">
        <f t="shared" si="3"/>
        <v>18</v>
      </c>
      <c r="F30" s="9">
        <f t="shared" si="4"/>
        <v>0</v>
      </c>
      <c r="G30" s="8">
        <f t="shared" si="5"/>
        <v>30</v>
      </c>
      <c r="H30" s="9">
        <f t="shared" si="6"/>
        <v>0.3793103448</v>
      </c>
      <c r="I30" s="8">
        <f t="shared" si="7"/>
        <v>19</v>
      </c>
      <c r="J30" s="9">
        <f t="shared" si="8"/>
        <v>0.1896551724</v>
      </c>
      <c r="K30" s="10">
        <f t="shared" si="9"/>
        <v>24.5</v>
      </c>
      <c r="L30" s="9">
        <f t="shared" si="10"/>
        <v>0.1944768573</v>
      </c>
      <c r="M30" s="10">
        <f t="shared" si="11"/>
        <v>24.44444444</v>
      </c>
      <c r="N30" s="9">
        <f t="shared" si="12"/>
        <v>0</v>
      </c>
      <c r="O30" s="8">
        <f t="shared" si="13"/>
        <v>0</v>
      </c>
      <c r="P30" s="9">
        <f t="shared" si="14"/>
        <v>0.01206008886</v>
      </c>
      <c r="Q30" s="11">
        <f t="shared" si="15"/>
        <v>8.6</v>
      </c>
      <c r="R30" s="12">
        <v>29.0</v>
      </c>
      <c r="S30" s="12">
        <v>25.0</v>
      </c>
      <c r="T30" s="13"/>
      <c r="U30" s="12">
        <v>24.0</v>
      </c>
      <c r="V30" s="12"/>
      <c r="W30" s="12"/>
      <c r="X30" s="12"/>
      <c r="Y30" s="12"/>
      <c r="Z30" s="12">
        <v>19.0</v>
      </c>
      <c r="AA30" s="12">
        <v>20.0</v>
      </c>
      <c r="AB30" s="12"/>
      <c r="AC30" s="12"/>
      <c r="AD30" s="12">
        <v>30.0</v>
      </c>
      <c r="AE30" s="12">
        <v>24.0</v>
      </c>
      <c r="AF30" s="12">
        <v>23.0</v>
      </c>
      <c r="AG30" s="14">
        <v>25.0</v>
      </c>
      <c r="AI30" s="14">
        <v>28.0</v>
      </c>
      <c r="AJ30" s="12">
        <v>29.0</v>
      </c>
      <c r="AK30" s="12"/>
      <c r="AL30" s="12">
        <v>20.0</v>
      </c>
      <c r="AM30" s="12">
        <v>27.0</v>
      </c>
      <c r="AN30" s="12"/>
      <c r="AO30" s="12"/>
      <c r="AP30" s="12">
        <v>20.0</v>
      </c>
      <c r="AQ30" s="12">
        <v>19.0</v>
      </c>
      <c r="AR30" s="12">
        <v>24.0</v>
      </c>
      <c r="AS30" s="12">
        <v>27.0</v>
      </c>
      <c r="AT30" s="12">
        <v>27.0</v>
      </c>
      <c r="AU30" s="12"/>
    </row>
    <row r="31">
      <c r="A31" s="2" t="s">
        <v>46</v>
      </c>
      <c r="B31" s="5">
        <f t="shared" si="1"/>
        <v>0.07897863615</v>
      </c>
      <c r="C31" s="12">
        <v>5.08</v>
      </c>
      <c r="D31" s="7">
        <f t="shared" si="2"/>
        <v>0.5656934307</v>
      </c>
      <c r="E31" s="8">
        <f t="shared" si="3"/>
        <v>16</v>
      </c>
      <c r="F31" s="9">
        <f t="shared" si="4"/>
        <v>0</v>
      </c>
      <c r="G31" s="8">
        <f t="shared" si="5"/>
        <v>30</v>
      </c>
      <c r="H31" s="9">
        <f t="shared" si="6"/>
        <v>0.4137931034</v>
      </c>
      <c r="I31" s="8">
        <f t="shared" si="7"/>
        <v>18</v>
      </c>
      <c r="J31" s="9">
        <f t="shared" si="8"/>
        <v>0.224137931</v>
      </c>
      <c r="K31" s="10">
        <f t="shared" si="9"/>
        <v>23.5</v>
      </c>
      <c r="L31" s="9">
        <f t="shared" si="10"/>
        <v>0.2012835473</v>
      </c>
      <c r="M31" s="10">
        <f t="shared" si="11"/>
        <v>24.25</v>
      </c>
      <c r="N31" s="9">
        <f t="shared" si="12"/>
        <v>0</v>
      </c>
      <c r="O31" s="8">
        <f t="shared" si="13"/>
        <v>0</v>
      </c>
      <c r="P31" s="9">
        <f t="shared" si="14"/>
        <v>0.01149587418</v>
      </c>
      <c r="Q31" s="11">
        <f t="shared" si="15"/>
        <v>8.2</v>
      </c>
      <c r="R31" s="12">
        <v>25.0</v>
      </c>
      <c r="S31" s="12">
        <v>30.0</v>
      </c>
      <c r="T31" s="13"/>
      <c r="U31" s="12">
        <v>28.0</v>
      </c>
      <c r="V31" s="12">
        <v>24.0</v>
      </c>
      <c r="W31" s="12">
        <v>22.0</v>
      </c>
      <c r="X31" s="13"/>
      <c r="Y31" s="13"/>
      <c r="Z31" s="12">
        <v>29.0</v>
      </c>
      <c r="AA31" s="13"/>
      <c r="AB31" s="13"/>
      <c r="AC31" s="12">
        <v>29.0</v>
      </c>
      <c r="AD31" s="12">
        <v>23.0</v>
      </c>
      <c r="AE31" s="13"/>
      <c r="AF31" s="12">
        <v>21.0</v>
      </c>
      <c r="AJ31" s="13"/>
      <c r="AK31" s="13"/>
      <c r="AL31" s="12">
        <v>21.0</v>
      </c>
      <c r="AM31" s="12">
        <v>18.0</v>
      </c>
      <c r="AN31" s="12">
        <v>25.0</v>
      </c>
      <c r="AO31" s="12">
        <v>21.0</v>
      </c>
      <c r="AP31" s="12">
        <v>23.0</v>
      </c>
      <c r="AQ31" s="13"/>
      <c r="AR31" s="12">
        <v>29.0</v>
      </c>
      <c r="AS31" s="13"/>
      <c r="AT31" s="13"/>
      <c r="AU31" s="12">
        <v>20.0</v>
      </c>
    </row>
    <row r="32">
      <c r="A32" s="2" t="s">
        <v>47</v>
      </c>
      <c r="B32" s="5">
        <f t="shared" si="1"/>
        <v>0.07895450294</v>
      </c>
      <c r="C32" s="12">
        <v>4.97</v>
      </c>
      <c r="D32" s="7">
        <f t="shared" si="2"/>
        <v>0.545620438</v>
      </c>
      <c r="E32" s="8">
        <f t="shared" si="3"/>
        <v>17</v>
      </c>
      <c r="F32" s="9">
        <f t="shared" si="4"/>
        <v>0.08</v>
      </c>
      <c r="G32" s="8">
        <f t="shared" si="5"/>
        <v>28</v>
      </c>
      <c r="H32" s="9">
        <f t="shared" si="6"/>
        <v>0.4137931034</v>
      </c>
      <c r="I32" s="8">
        <f t="shared" si="7"/>
        <v>18</v>
      </c>
      <c r="J32" s="9">
        <f t="shared" si="8"/>
        <v>0.1724137931</v>
      </c>
      <c r="K32" s="10">
        <f t="shared" si="9"/>
        <v>25</v>
      </c>
      <c r="L32" s="9">
        <f t="shared" si="10"/>
        <v>0.2079758391</v>
      </c>
      <c r="M32" s="10">
        <f t="shared" si="11"/>
        <v>24.05882353</v>
      </c>
      <c r="N32" s="9">
        <f t="shared" si="12"/>
        <v>0</v>
      </c>
      <c r="O32" s="8">
        <f t="shared" si="13"/>
        <v>0</v>
      </c>
      <c r="P32" s="9">
        <f t="shared" si="14"/>
        <v>0.01206008886</v>
      </c>
      <c r="Q32" s="11">
        <f t="shared" si="15"/>
        <v>8.6</v>
      </c>
      <c r="R32" s="12">
        <v>22.0</v>
      </c>
      <c r="S32" s="13"/>
      <c r="T32" s="12">
        <v>25.0</v>
      </c>
      <c r="U32" s="12">
        <v>22.0</v>
      </c>
      <c r="V32" s="12">
        <v>26.0</v>
      </c>
      <c r="W32" s="12">
        <v>19.0</v>
      </c>
      <c r="X32" s="13"/>
      <c r="Y32" s="12">
        <v>23.0</v>
      </c>
      <c r="Z32" s="12"/>
      <c r="AA32" s="13"/>
      <c r="AB32" s="12">
        <v>27.0</v>
      </c>
      <c r="AC32" s="12">
        <v>28.0</v>
      </c>
      <c r="AD32" s="12"/>
      <c r="AE32" s="12">
        <v>22.0</v>
      </c>
      <c r="AF32" s="12">
        <v>26.0</v>
      </c>
      <c r="AH32" s="14">
        <v>26.0</v>
      </c>
      <c r="AJ32" s="12">
        <v>18.0</v>
      </c>
      <c r="AK32" s="12"/>
      <c r="AL32" s="12"/>
      <c r="AM32" s="12">
        <v>21.0</v>
      </c>
      <c r="AN32" s="12"/>
      <c r="AO32" s="12">
        <v>24.0</v>
      </c>
      <c r="AP32" s="12"/>
      <c r="AQ32" s="12">
        <v>27.0</v>
      </c>
      <c r="AR32" s="12"/>
      <c r="AS32" s="12">
        <v>25.0</v>
      </c>
      <c r="AT32" s="12">
        <v>28.0</v>
      </c>
      <c r="AU32" s="13"/>
    </row>
    <row r="33">
      <c r="A33" s="2" t="s">
        <v>48</v>
      </c>
      <c r="B33" s="5">
        <f t="shared" si="1"/>
        <v>0.06317797024</v>
      </c>
      <c r="C33" s="12">
        <v>5.69</v>
      </c>
      <c r="D33" s="7">
        <f t="shared" si="2"/>
        <v>0.6770072993</v>
      </c>
      <c r="E33" s="8">
        <f t="shared" si="3"/>
        <v>8</v>
      </c>
      <c r="F33" s="9">
        <f t="shared" si="4"/>
        <v>0.04</v>
      </c>
      <c r="G33" s="8">
        <f t="shared" si="5"/>
        <v>29</v>
      </c>
      <c r="H33" s="9">
        <f t="shared" si="6"/>
        <v>0.4827586207</v>
      </c>
      <c r="I33" s="8">
        <f t="shared" si="7"/>
        <v>16</v>
      </c>
      <c r="J33" s="9">
        <f t="shared" si="8"/>
        <v>0.3965517241</v>
      </c>
      <c r="K33" s="10">
        <f t="shared" si="9"/>
        <v>18.5</v>
      </c>
      <c r="L33" s="9">
        <f t="shared" si="10"/>
        <v>0.3369311552</v>
      </c>
      <c r="M33" s="10">
        <f t="shared" si="11"/>
        <v>20.375</v>
      </c>
      <c r="N33" s="9">
        <f t="shared" si="12"/>
        <v>0</v>
      </c>
      <c r="O33" s="8">
        <f t="shared" si="13"/>
        <v>0</v>
      </c>
      <c r="P33" s="9">
        <f t="shared" si="14"/>
        <v>0.01107271317</v>
      </c>
      <c r="Q33" s="11">
        <f t="shared" si="15"/>
        <v>7.9</v>
      </c>
      <c r="R33" s="13"/>
      <c r="S33" s="13"/>
      <c r="T33" s="13"/>
      <c r="U33" s="13"/>
      <c r="V33" s="13"/>
      <c r="W33" s="13"/>
      <c r="X33" s="13"/>
      <c r="Y33" s="13"/>
      <c r="Z33" s="13"/>
      <c r="AA33" s="12">
        <v>18.0</v>
      </c>
      <c r="AB33" s="13"/>
      <c r="AC33" s="13"/>
      <c r="AD33" s="13"/>
      <c r="AE33" s="13"/>
      <c r="AF33" s="13"/>
      <c r="AG33" s="14">
        <v>26.0</v>
      </c>
      <c r="AI33" s="14">
        <v>22.0</v>
      </c>
      <c r="AJ33" s="13"/>
      <c r="AK33" s="12">
        <v>17.0</v>
      </c>
      <c r="AL33" s="13"/>
      <c r="AM33" s="12">
        <v>29.0</v>
      </c>
      <c r="AN33" s="12"/>
      <c r="AO33" s="12">
        <v>16.0</v>
      </c>
      <c r="AP33" s="12"/>
      <c r="AQ33" s="12">
        <v>16.0</v>
      </c>
      <c r="AR33" s="12"/>
      <c r="AS33" s="12"/>
      <c r="AT33" s="12">
        <v>19.0</v>
      </c>
      <c r="AU33" s="13"/>
    </row>
    <row r="34">
      <c r="A34" s="2" t="s">
        <v>49</v>
      </c>
      <c r="B34" s="5">
        <f t="shared" si="1"/>
        <v>0.0592750752</v>
      </c>
      <c r="C34" s="12">
        <v>5.61</v>
      </c>
      <c r="D34" s="7">
        <f t="shared" si="2"/>
        <v>0.6624087591</v>
      </c>
      <c r="E34" s="8">
        <f t="shared" si="3"/>
        <v>13</v>
      </c>
      <c r="F34" s="9">
        <f t="shared" si="4"/>
        <v>0</v>
      </c>
      <c r="G34" s="8">
        <f t="shared" si="5"/>
        <v>30</v>
      </c>
      <c r="H34" s="9">
        <f t="shared" si="6"/>
        <v>0.5862068966</v>
      </c>
      <c r="I34" s="8">
        <f t="shared" si="7"/>
        <v>13</v>
      </c>
      <c r="J34" s="9">
        <f t="shared" si="8"/>
        <v>0.1379310345</v>
      </c>
      <c r="K34" s="10">
        <f t="shared" si="9"/>
        <v>26</v>
      </c>
      <c r="L34" s="9">
        <f t="shared" si="10"/>
        <v>0.1858001975</v>
      </c>
      <c r="M34" s="10">
        <f t="shared" si="11"/>
        <v>24.69230769</v>
      </c>
      <c r="N34" s="9">
        <f t="shared" si="12"/>
        <v>0</v>
      </c>
      <c r="O34" s="8">
        <f t="shared" si="13"/>
        <v>0</v>
      </c>
      <c r="P34" s="9">
        <f t="shared" si="14"/>
        <v>0.009662176458</v>
      </c>
      <c r="Q34" s="11">
        <f t="shared" si="15"/>
        <v>6.9</v>
      </c>
      <c r="R34" s="12">
        <v>28.0</v>
      </c>
      <c r="S34" s="13"/>
      <c r="T34" s="13"/>
      <c r="U34" s="13"/>
      <c r="V34" s="13"/>
      <c r="W34" s="13"/>
      <c r="X34" s="13"/>
      <c r="Y34" s="12">
        <v>28.0</v>
      </c>
      <c r="Z34" s="12">
        <v>24.0</v>
      </c>
      <c r="AA34" s="13"/>
      <c r="AB34" s="12">
        <v>24.0</v>
      </c>
      <c r="AC34" s="13"/>
      <c r="AD34" s="12">
        <v>20.0</v>
      </c>
      <c r="AE34" s="13"/>
      <c r="AF34" s="12">
        <v>30.0</v>
      </c>
      <c r="AJ34" s="13"/>
      <c r="AK34" s="13"/>
      <c r="AL34" s="12">
        <v>13.0</v>
      </c>
      <c r="AM34" s="12">
        <v>19.0</v>
      </c>
      <c r="AN34" s="12">
        <v>27.0</v>
      </c>
      <c r="AO34" s="12">
        <v>27.0</v>
      </c>
      <c r="AP34" s="12">
        <v>25.0</v>
      </c>
      <c r="AQ34" s="12">
        <v>30.0</v>
      </c>
      <c r="AR34" s="13"/>
      <c r="AS34" s="13"/>
      <c r="AT34" s="13"/>
      <c r="AU34" s="12">
        <v>26.0</v>
      </c>
    </row>
    <row r="35">
      <c r="A35" s="2" t="s">
        <v>50</v>
      </c>
      <c r="B35" s="5">
        <f t="shared" si="1"/>
        <v>0.05569812008</v>
      </c>
      <c r="C35" s="12">
        <v>6.46</v>
      </c>
      <c r="D35" s="7">
        <f t="shared" si="2"/>
        <v>0.8175182482</v>
      </c>
      <c r="E35" s="8">
        <f t="shared" si="3"/>
        <v>12</v>
      </c>
      <c r="F35" s="9">
        <f t="shared" si="4"/>
        <v>0.04</v>
      </c>
      <c r="G35" s="8">
        <f t="shared" si="5"/>
        <v>29</v>
      </c>
      <c r="H35" s="9">
        <f t="shared" si="6"/>
        <v>0.4137931034</v>
      </c>
      <c r="I35" s="8">
        <f t="shared" si="7"/>
        <v>18</v>
      </c>
      <c r="J35" s="9">
        <f t="shared" si="8"/>
        <v>0.1896551724</v>
      </c>
      <c r="K35" s="10">
        <f t="shared" si="9"/>
        <v>24.5</v>
      </c>
      <c r="L35" s="9">
        <f t="shared" si="10"/>
        <v>0.1954492415</v>
      </c>
      <c r="M35" s="10">
        <f t="shared" si="11"/>
        <v>24.41666667</v>
      </c>
      <c r="N35" s="9">
        <f t="shared" si="12"/>
        <v>0</v>
      </c>
      <c r="O35" s="8">
        <f t="shared" si="13"/>
        <v>0</v>
      </c>
      <c r="P35" s="9">
        <f t="shared" si="14"/>
        <v>0.007969532407</v>
      </c>
      <c r="Q35" s="11">
        <f t="shared" si="15"/>
        <v>5.7</v>
      </c>
      <c r="R35" s="12">
        <v>21.0</v>
      </c>
      <c r="S35" s="12">
        <v>24.0</v>
      </c>
      <c r="T35" s="13"/>
      <c r="U35" s="12">
        <v>26.0</v>
      </c>
      <c r="V35" s="13"/>
      <c r="W35" s="12">
        <v>24.0</v>
      </c>
      <c r="X35" s="13"/>
      <c r="Y35" s="13"/>
      <c r="Z35" s="13"/>
      <c r="AA35" s="13"/>
      <c r="AB35" s="13"/>
      <c r="AC35" s="12">
        <v>26.0</v>
      </c>
      <c r="AD35" s="13"/>
      <c r="AE35" s="12">
        <v>18.0</v>
      </c>
      <c r="AF35" s="12">
        <v>29.0</v>
      </c>
      <c r="AH35" s="14">
        <v>27.0</v>
      </c>
      <c r="AI35" s="14">
        <v>25.0</v>
      </c>
      <c r="AJ35" s="13"/>
      <c r="AK35" s="13"/>
      <c r="AL35" s="12">
        <v>23.0</v>
      </c>
      <c r="AM35" s="12">
        <v>26.0</v>
      </c>
      <c r="AN35" s="13"/>
      <c r="AO35" s="13"/>
      <c r="AP35" s="12"/>
      <c r="AQ35" s="12"/>
      <c r="AR35" s="12"/>
      <c r="AS35" s="12"/>
      <c r="AT35" s="12">
        <v>24.0</v>
      </c>
      <c r="AU35" s="12"/>
    </row>
    <row r="36">
      <c r="A36" s="2" t="s">
        <v>51</v>
      </c>
      <c r="B36" s="5">
        <f t="shared" si="1"/>
        <v>0.04918901512</v>
      </c>
      <c r="C36" s="12">
        <v>6.57</v>
      </c>
      <c r="D36" s="7">
        <f t="shared" si="2"/>
        <v>0.8375912409</v>
      </c>
      <c r="E36" s="8">
        <f t="shared" si="3"/>
        <v>5</v>
      </c>
      <c r="F36" s="9">
        <f t="shared" si="4"/>
        <v>0.08</v>
      </c>
      <c r="G36" s="8">
        <f t="shared" si="5"/>
        <v>28</v>
      </c>
      <c r="H36" s="9">
        <f t="shared" si="6"/>
        <v>0.5862068966</v>
      </c>
      <c r="I36" s="8">
        <f t="shared" si="7"/>
        <v>13</v>
      </c>
      <c r="J36" s="9">
        <f t="shared" si="8"/>
        <v>0.5172413793</v>
      </c>
      <c r="K36" s="10">
        <f t="shared" si="9"/>
        <v>15</v>
      </c>
      <c r="L36" s="9">
        <f t="shared" si="10"/>
        <v>0.3710618436</v>
      </c>
      <c r="M36" s="10">
        <f t="shared" si="11"/>
        <v>19.4</v>
      </c>
      <c r="N36" s="9">
        <f t="shared" si="12"/>
        <v>0</v>
      </c>
      <c r="O36" s="8">
        <f t="shared" si="13"/>
        <v>0</v>
      </c>
      <c r="P36" s="9">
        <f t="shared" si="14"/>
        <v>0.0099442838</v>
      </c>
      <c r="Q36" s="11">
        <f t="shared" si="15"/>
        <v>7.1</v>
      </c>
      <c r="R36" s="13"/>
      <c r="S36" s="13"/>
      <c r="T36" s="12">
        <v>28.0</v>
      </c>
      <c r="U36" s="12"/>
      <c r="V36" s="12"/>
      <c r="W36" s="12"/>
      <c r="X36" s="12">
        <v>13.0</v>
      </c>
      <c r="Y36" s="12"/>
      <c r="Z36" s="12"/>
      <c r="AA36" s="12"/>
      <c r="AB36" s="12"/>
      <c r="AC36" s="12"/>
      <c r="AD36" s="12"/>
      <c r="AE36" s="12"/>
      <c r="AF36" s="12"/>
      <c r="AJ36" s="13"/>
      <c r="AK36" s="13"/>
      <c r="AL36" s="12">
        <v>15.0</v>
      </c>
      <c r="AM36" s="12">
        <v>28.0</v>
      </c>
      <c r="AN36" s="12">
        <v>13.0</v>
      </c>
      <c r="AO36" s="12"/>
      <c r="AP36" s="12"/>
      <c r="AQ36" s="12"/>
      <c r="AR36" s="12"/>
      <c r="AS36" s="12"/>
      <c r="AT36" s="12"/>
      <c r="AU36" s="13"/>
    </row>
    <row r="37">
      <c r="A37" s="2" t="s">
        <v>52</v>
      </c>
      <c r="B37" s="5">
        <f t="shared" si="1"/>
        <v>0.04864743984</v>
      </c>
      <c r="C37" s="13"/>
      <c r="D37" s="7"/>
      <c r="E37" s="8">
        <f t="shared" si="3"/>
        <v>6</v>
      </c>
      <c r="F37" s="9">
        <f t="shared" si="4"/>
        <v>0.32</v>
      </c>
      <c r="G37" s="8">
        <f t="shared" si="5"/>
        <v>22</v>
      </c>
      <c r="H37" s="9">
        <f t="shared" si="6"/>
        <v>0.4482758621</v>
      </c>
      <c r="I37" s="8">
        <f t="shared" si="7"/>
        <v>17</v>
      </c>
      <c r="J37" s="9">
        <f t="shared" si="8"/>
        <v>0.3448275862</v>
      </c>
      <c r="K37" s="10">
        <f t="shared" si="9"/>
        <v>20</v>
      </c>
      <c r="L37" s="9">
        <f t="shared" si="10"/>
        <v>0.3675612602</v>
      </c>
      <c r="M37" s="10">
        <f t="shared" si="11"/>
        <v>19.5</v>
      </c>
      <c r="N37" s="9">
        <f t="shared" si="12"/>
        <v>0</v>
      </c>
      <c r="O37" s="8">
        <f t="shared" si="13"/>
        <v>0</v>
      </c>
      <c r="P37" s="9">
        <f t="shared" si="14"/>
        <v>0.008533747091</v>
      </c>
      <c r="Q37" s="11">
        <f t="shared" si="15"/>
        <v>6.1</v>
      </c>
      <c r="R37" s="13"/>
      <c r="S37" s="12">
        <v>20.0</v>
      </c>
      <c r="T37" s="13"/>
      <c r="U37" s="13"/>
      <c r="V37" s="13"/>
      <c r="W37" s="12">
        <v>17.0</v>
      </c>
      <c r="X37" s="13"/>
      <c r="Y37" s="12">
        <v>20.0</v>
      </c>
      <c r="Z37" s="13"/>
      <c r="AA37" s="13"/>
      <c r="AB37" s="12">
        <v>22.0</v>
      </c>
      <c r="AC37" s="13"/>
      <c r="AD37" s="13"/>
      <c r="AE37" s="13"/>
      <c r="AF37" s="13"/>
      <c r="AJ37" s="13"/>
      <c r="AK37" s="13"/>
      <c r="AL37" s="13"/>
      <c r="AM37" s="13"/>
      <c r="AN37" s="12"/>
      <c r="AO37" s="12"/>
      <c r="AP37" s="13"/>
      <c r="AQ37" s="13"/>
      <c r="AR37" s="12">
        <v>21.0</v>
      </c>
      <c r="AS37" s="12">
        <v>17.0</v>
      </c>
      <c r="AT37" s="13"/>
      <c r="AU37" s="12"/>
    </row>
    <row r="38">
      <c r="A38" s="2" t="s">
        <v>53</v>
      </c>
      <c r="B38" s="5">
        <f t="shared" si="1"/>
        <v>0.04659070728</v>
      </c>
      <c r="C38" s="12">
        <v>5.75</v>
      </c>
      <c r="D38" s="7">
        <f t="shared" ref="D38:D43" si="16">(C38-MIN($C$2:$C$77))/(MAX($C$2:$C$77)-MIN($C$2:$C$77))</f>
        <v>0.6879562044</v>
      </c>
      <c r="E38" s="8">
        <f t="shared" si="3"/>
        <v>11</v>
      </c>
      <c r="F38" s="9">
        <f t="shared" si="4"/>
        <v>0.12</v>
      </c>
      <c r="G38" s="8">
        <f t="shared" si="5"/>
        <v>27</v>
      </c>
      <c r="H38" s="9">
        <f t="shared" si="6"/>
        <v>0.3103448276</v>
      </c>
      <c r="I38" s="8">
        <f t="shared" si="7"/>
        <v>21</v>
      </c>
      <c r="J38" s="9">
        <f t="shared" si="8"/>
        <v>0.1724137931</v>
      </c>
      <c r="K38" s="10">
        <f t="shared" si="9"/>
        <v>25</v>
      </c>
      <c r="L38" s="9">
        <f t="shared" si="10"/>
        <v>0.1845762172</v>
      </c>
      <c r="M38" s="10">
        <f t="shared" si="11"/>
        <v>24.72727273</v>
      </c>
      <c r="N38" s="9">
        <f t="shared" si="12"/>
        <v>0</v>
      </c>
      <c r="O38" s="8">
        <f t="shared" si="13"/>
        <v>0</v>
      </c>
      <c r="P38" s="9">
        <f t="shared" si="14"/>
        <v>0.006558995698</v>
      </c>
      <c r="Q38" s="11">
        <f t="shared" si="15"/>
        <v>4.7</v>
      </c>
      <c r="R38" s="13"/>
      <c r="S38" s="12">
        <v>26.0</v>
      </c>
      <c r="T38" s="13"/>
      <c r="U38" s="12">
        <v>25.0</v>
      </c>
      <c r="V38" s="13"/>
      <c r="W38" s="12">
        <v>26.0</v>
      </c>
      <c r="X38" s="13"/>
      <c r="Y38" s="13"/>
      <c r="Z38" s="12">
        <v>21.0</v>
      </c>
      <c r="AA38" s="13"/>
      <c r="AB38" s="13"/>
      <c r="AC38" s="13"/>
      <c r="AD38" s="13"/>
      <c r="AE38" s="12">
        <v>27.0</v>
      </c>
      <c r="AF38" s="13"/>
      <c r="AH38" s="14">
        <v>23.0</v>
      </c>
      <c r="AJ38" s="12">
        <v>23.0</v>
      </c>
      <c r="AK38" s="12">
        <v>25.0</v>
      </c>
      <c r="AL38" s="12"/>
      <c r="AM38" s="12"/>
      <c r="AN38" s="13"/>
      <c r="AO38" s="12">
        <v>22.0</v>
      </c>
      <c r="AP38" s="13"/>
      <c r="AQ38" s="13"/>
      <c r="AR38" s="12">
        <v>27.0</v>
      </c>
      <c r="AS38" s="13"/>
      <c r="AT38" s="13"/>
      <c r="AU38" s="12">
        <v>27.0</v>
      </c>
    </row>
    <row r="39">
      <c r="A39" s="2" t="s">
        <v>54</v>
      </c>
      <c r="B39" s="5">
        <f t="shared" si="1"/>
        <v>0.04549932084</v>
      </c>
      <c r="C39" s="12">
        <v>6.17</v>
      </c>
      <c r="D39" s="7">
        <f t="shared" si="16"/>
        <v>0.7645985401</v>
      </c>
      <c r="E39" s="8">
        <f t="shared" si="3"/>
        <v>9</v>
      </c>
      <c r="F39" s="9">
        <f t="shared" si="4"/>
        <v>0</v>
      </c>
      <c r="G39" s="8">
        <f t="shared" si="5"/>
        <v>30</v>
      </c>
      <c r="H39" s="9">
        <f t="shared" si="6"/>
        <v>0.5517241379</v>
      </c>
      <c r="I39" s="8">
        <f t="shared" si="7"/>
        <v>14</v>
      </c>
      <c r="J39" s="9">
        <f t="shared" si="8"/>
        <v>0.1724137931</v>
      </c>
      <c r="K39" s="10">
        <f t="shared" si="9"/>
        <v>25</v>
      </c>
      <c r="L39" s="9">
        <f t="shared" si="10"/>
        <v>0.2255931544</v>
      </c>
      <c r="M39" s="10">
        <f t="shared" si="11"/>
        <v>23.55555556</v>
      </c>
      <c r="N39" s="9">
        <f t="shared" si="12"/>
        <v>0</v>
      </c>
      <c r="O39" s="8">
        <f t="shared" si="13"/>
        <v>0</v>
      </c>
      <c r="P39" s="9">
        <f t="shared" si="14"/>
        <v>0.008322166584</v>
      </c>
      <c r="Q39" s="11">
        <f t="shared" si="15"/>
        <v>5.95</v>
      </c>
      <c r="R39" s="13"/>
      <c r="S39" s="13"/>
      <c r="T39" s="12">
        <v>14.0</v>
      </c>
      <c r="U39" s="12"/>
      <c r="V39" s="12">
        <v>19.0</v>
      </c>
      <c r="W39" s="12">
        <v>30.0</v>
      </c>
      <c r="X39" s="12"/>
      <c r="Y39" s="12"/>
      <c r="Z39" s="12"/>
      <c r="AA39" s="12"/>
      <c r="AB39" s="12"/>
      <c r="AC39" s="12"/>
      <c r="AD39" s="12"/>
      <c r="AE39" s="12"/>
      <c r="AF39" s="12"/>
      <c r="AJ39" s="12"/>
      <c r="AK39" s="12"/>
      <c r="AL39" s="12">
        <v>25.0</v>
      </c>
      <c r="AM39" s="12">
        <v>30.0</v>
      </c>
      <c r="AN39" s="12">
        <v>19.0</v>
      </c>
      <c r="AO39" s="13"/>
      <c r="AP39" s="12"/>
      <c r="AQ39" s="12"/>
      <c r="AR39" s="12"/>
      <c r="AS39" s="12">
        <v>28.0</v>
      </c>
      <c r="AT39" s="12">
        <v>29.0</v>
      </c>
      <c r="AU39" s="12">
        <v>18.0</v>
      </c>
    </row>
    <row r="40">
      <c r="A40" s="2" t="s">
        <v>55</v>
      </c>
      <c r="B40" s="5">
        <f t="shared" si="1"/>
        <v>0.04433463488</v>
      </c>
      <c r="C40" s="12">
        <v>6.61</v>
      </c>
      <c r="D40" s="7">
        <f t="shared" si="16"/>
        <v>0.8448905109</v>
      </c>
      <c r="E40" s="8">
        <f t="shared" si="3"/>
        <v>1</v>
      </c>
      <c r="F40" s="9">
        <f t="shared" si="4"/>
        <v>0.76</v>
      </c>
      <c r="G40" s="8">
        <f t="shared" si="5"/>
        <v>11</v>
      </c>
      <c r="H40" s="9">
        <f t="shared" si="6"/>
        <v>0.6551724138</v>
      </c>
      <c r="I40" s="8">
        <f t="shared" si="7"/>
        <v>11</v>
      </c>
      <c r="J40" s="9">
        <f t="shared" si="8"/>
        <v>0.6551724138</v>
      </c>
      <c r="K40" s="10">
        <f t="shared" si="9"/>
        <v>11</v>
      </c>
      <c r="L40" s="9">
        <f t="shared" si="10"/>
        <v>0.6651108518</v>
      </c>
      <c r="M40" s="10">
        <f t="shared" si="11"/>
        <v>11</v>
      </c>
      <c r="N40" s="9">
        <f t="shared" si="12"/>
        <v>0</v>
      </c>
      <c r="O40" s="8">
        <f t="shared" si="13"/>
        <v>0</v>
      </c>
      <c r="P40" s="9">
        <f t="shared" si="14"/>
        <v>0.005571620001</v>
      </c>
      <c r="Q40" s="11">
        <f t="shared" si="15"/>
        <v>4</v>
      </c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2">
        <v>11.0</v>
      </c>
      <c r="AT40" s="13"/>
      <c r="AU40" s="13"/>
    </row>
    <row r="41">
      <c r="A41" s="2" t="s">
        <v>56</v>
      </c>
      <c r="B41" s="5">
        <f t="shared" si="1"/>
        <v>0.03909858133</v>
      </c>
      <c r="C41" s="12">
        <v>5.68</v>
      </c>
      <c r="D41" s="7">
        <f t="shared" si="16"/>
        <v>0.6751824818</v>
      </c>
      <c r="E41" s="8">
        <f t="shared" si="3"/>
        <v>8</v>
      </c>
      <c r="F41" s="9">
        <f t="shared" si="4"/>
        <v>0.08</v>
      </c>
      <c r="G41" s="8">
        <f t="shared" si="5"/>
        <v>28</v>
      </c>
      <c r="H41" s="9">
        <f t="shared" si="6"/>
        <v>0.3793103448</v>
      </c>
      <c r="I41" s="8">
        <f t="shared" si="7"/>
        <v>19</v>
      </c>
      <c r="J41" s="9">
        <f t="shared" si="8"/>
        <v>0.2068965517</v>
      </c>
      <c r="K41" s="10">
        <f t="shared" si="9"/>
        <v>24</v>
      </c>
      <c r="L41" s="9">
        <f t="shared" si="10"/>
        <v>0.2100350058</v>
      </c>
      <c r="M41" s="10">
        <f t="shared" si="11"/>
        <v>24</v>
      </c>
      <c r="N41" s="9">
        <f t="shared" si="12"/>
        <v>0</v>
      </c>
      <c r="O41" s="8">
        <f t="shared" si="13"/>
        <v>0</v>
      </c>
      <c r="P41" s="9">
        <f t="shared" si="14"/>
        <v>0.005712673672</v>
      </c>
      <c r="Q41" s="11">
        <f t="shared" si="15"/>
        <v>4.1</v>
      </c>
      <c r="R41" s="13"/>
      <c r="S41" s="13"/>
      <c r="T41" s="12">
        <v>21.0</v>
      </c>
      <c r="U41" s="12"/>
      <c r="V41" s="13"/>
      <c r="W41" s="12">
        <v>25.0</v>
      </c>
      <c r="X41" s="12"/>
      <c r="Y41" s="12"/>
      <c r="Z41" s="13"/>
      <c r="AA41" s="12">
        <v>28.0</v>
      </c>
      <c r="AB41" s="12">
        <v>28.0</v>
      </c>
      <c r="AC41" s="12">
        <v>19.0</v>
      </c>
      <c r="AD41" s="12">
        <v>25.0</v>
      </c>
      <c r="AE41" s="13"/>
      <c r="AF41" s="13"/>
      <c r="AJ41" s="12"/>
      <c r="AK41" s="12">
        <v>23.0</v>
      </c>
      <c r="AL41" s="12"/>
      <c r="AM41" s="12"/>
      <c r="AN41" s="13"/>
      <c r="AO41" s="13"/>
      <c r="AP41" s="13"/>
      <c r="AQ41" s="13"/>
      <c r="AR41" s="13"/>
      <c r="AS41" s="13"/>
      <c r="AT41" s="12">
        <v>23.0</v>
      </c>
      <c r="AU41" s="13"/>
    </row>
    <row r="42">
      <c r="A42" s="2" t="s">
        <v>57</v>
      </c>
      <c r="B42" s="5">
        <f t="shared" si="1"/>
        <v>0.03789476055</v>
      </c>
      <c r="C42" s="6">
        <v>5.2</v>
      </c>
      <c r="D42" s="7">
        <f t="shared" si="16"/>
        <v>0.5875912409</v>
      </c>
      <c r="E42" s="8">
        <f t="shared" si="3"/>
        <v>8</v>
      </c>
      <c r="F42" s="9">
        <f t="shared" si="4"/>
        <v>0.04</v>
      </c>
      <c r="G42" s="8">
        <f t="shared" si="5"/>
        <v>29</v>
      </c>
      <c r="H42" s="9">
        <f t="shared" si="6"/>
        <v>0.3448275862</v>
      </c>
      <c r="I42" s="8">
        <f t="shared" si="7"/>
        <v>20</v>
      </c>
      <c r="J42" s="9">
        <f t="shared" si="8"/>
        <v>0.2068965517</v>
      </c>
      <c r="K42" s="10">
        <f t="shared" si="9"/>
        <v>24</v>
      </c>
      <c r="L42" s="9">
        <f t="shared" si="10"/>
        <v>0.2187864644</v>
      </c>
      <c r="M42" s="10">
        <f t="shared" si="11"/>
        <v>23.75</v>
      </c>
      <c r="N42" s="9">
        <f t="shared" si="12"/>
        <v>0</v>
      </c>
      <c r="O42" s="8">
        <f t="shared" si="13"/>
        <v>0</v>
      </c>
      <c r="P42" s="9">
        <f t="shared" si="14"/>
        <v>0.005994781014</v>
      </c>
      <c r="Q42" s="11">
        <f t="shared" si="15"/>
        <v>4.3</v>
      </c>
      <c r="R42" s="12">
        <v>26.0</v>
      </c>
      <c r="S42" s="13"/>
      <c r="T42" s="13"/>
      <c r="U42" s="12">
        <v>20.0</v>
      </c>
      <c r="V42" s="13"/>
      <c r="W42" s="13"/>
      <c r="X42" s="13"/>
      <c r="Y42" s="13"/>
      <c r="Z42" s="12">
        <v>25.0</v>
      </c>
      <c r="AA42" s="12">
        <v>24.0</v>
      </c>
      <c r="AB42" s="13"/>
      <c r="AC42" s="13"/>
      <c r="AD42" s="12">
        <v>24.0</v>
      </c>
      <c r="AE42" s="13"/>
      <c r="AF42" s="13"/>
      <c r="AJ42" s="13"/>
      <c r="AK42" s="13"/>
      <c r="AL42" s="13"/>
      <c r="AM42" s="12">
        <v>22.0</v>
      </c>
      <c r="AN42" s="13"/>
      <c r="AO42" s="12">
        <v>20.0</v>
      </c>
      <c r="AP42" s="13"/>
      <c r="AQ42" s="13"/>
      <c r="AR42" s="13"/>
      <c r="AS42" s="12">
        <v>29.0</v>
      </c>
      <c r="AT42" s="13"/>
      <c r="AU42" s="13"/>
    </row>
    <row r="43">
      <c r="A43" s="2" t="s">
        <v>58</v>
      </c>
      <c r="B43" s="5">
        <f t="shared" si="1"/>
        <v>0.03704322778</v>
      </c>
      <c r="C43" s="12">
        <v>5.99</v>
      </c>
      <c r="D43" s="7">
        <f t="shared" si="16"/>
        <v>0.7317518248</v>
      </c>
      <c r="E43" s="8">
        <f t="shared" si="3"/>
        <v>1</v>
      </c>
      <c r="F43" s="9">
        <f t="shared" si="4"/>
        <v>0.64</v>
      </c>
      <c r="G43" s="8">
        <f t="shared" si="5"/>
        <v>14</v>
      </c>
      <c r="H43" s="9">
        <f t="shared" si="6"/>
        <v>0.5517241379</v>
      </c>
      <c r="I43" s="8">
        <f t="shared" si="7"/>
        <v>14</v>
      </c>
      <c r="J43" s="9">
        <f t="shared" si="8"/>
        <v>0.5517241379</v>
      </c>
      <c r="K43" s="10">
        <f t="shared" si="9"/>
        <v>14</v>
      </c>
      <c r="L43" s="9">
        <f t="shared" si="10"/>
        <v>0.5600933489</v>
      </c>
      <c r="M43" s="10">
        <f t="shared" si="11"/>
        <v>14</v>
      </c>
      <c r="N43" s="9">
        <f t="shared" si="12"/>
        <v>0</v>
      </c>
      <c r="O43" s="8">
        <f t="shared" si="13"/>
        <v>0</v>
      </c>
      <c r="P43" s="9">
        <f t="shared" si="14"/>
        <v>0.002750546583</v>
      </c>
      <c r="Q43" s="11">
        <f t="shared" si="15"/>
        <v>2</v>
      </c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2">
        <v>14.0</v>
      </c>
      <c r="AM43" s="13"/>
      <c r="AN43" s="13"/>
      <c r="AO43" s="13"/>
      <c r="AP43" s="13"/>
      <c r="AQ43" s="13"/>
      <c r="AR43" s="13"/>
      <c r="AS43" s="13"/>
      <c r="AT43" s="13"/>
      <c r="AU43" s="13"/>
    </row>
    <row r="44">
      <c r="A44" s="2" t="s">
        <v>59</v>
      </c>
      <c r="B44" s="5">
        <f t="shared" si="1"/>
        <v>0.03704322778</v>
      </c>
      <c r="C44" s="13"/>
      <c r="D44" s="7"/>
      <c r="E44" s="8">
        <f t="shared" si="3"/>
        <v>1</v>
      </c>
      <c r="F44" s="9">
        <f t="shared" si="4"/>
        <v>0.64</v>
      </c>
      <c r="G44" s="8">
        <f t="shared" si="5"/>
        <v>14</v>
      </c>
      <c r="H44" s="9">
        <f t="shared" si="6"/>
        <v>0.5517241379</v>
      </c>
      <c r="I44" s="8">
        <f t="shared" si="7"/>
        <v>14</v>
      </c>
      <c r="J44" s="9">
        <f t="shared" si="8"/>
        <v>0.5517241379</v>
      </c>
      <c r="K44" s="10">
        <f t="shared" si="9"/>
        <v>14</v>
      </c>
      <c r="L44" s="9">
        <f t="shared" si="10"/>
        <v>0.5600933489</v>
      </c>
      <c r="M44" s="10">
        <f t="shared" si="11"/>
        <v>14</v>
      </c>
      <c r="N44" s="9">
        <f t="shared" si="12"/>
        <v>0</v>
      </c>
      <c r="O44" s="8">
        <f t="shared" si="13"/>
        <v>0</v>
      </c>
      <c r="P44" s="9">
        <f t="shared" si="14"/>
        <v>0.002750546583</v>
      </c>
      <c r="Q44" s="11">
        <f t="shared" si="15"/>
        <v>2</v>
      </c>
      <c r="R44" s="13"/>
      <c r="S44" s="13"/>
      <c r="T44" s="13"/>
      <c r="U44" s="13"/>
      <c r="V44" s="13"/>
      <c r="W44" s="13"/>
      <c r="X44" s="12">
        <v>14.0</v>
      </c>
      <c r="Y44" s="13"/>
      <c r="Z44" s="13"/>
      <c r="AA44" s="13"/>
      <c r="AB44" s="13"/>
      <c r="AC44" s="13"/>
      <c r="AD44" s="13"/>
      <c r="AE44" s="13"/>
      <c r="AF44" s="13"/>
      <c r="AJ44" s="13"/>
      <c r="AK44" s="13"/>
      <c r="AL44" s="13"/>
      <c r="AM44" s="13"/>
      <c r="AN44" s="12"/>
      <c r="AO44" s="12"/>
      <c r="AP44" s="12"/>
      <c r="AQ44" s="12"/>
      <c r="AR44" s="12"/>
      <c r="AS44" s="12"/>
      <c r="AT44" s="12"/>
      <c r="AU44" s="12"/>
    </row>
    <row r="45">
      <c r="A45" s="2" t="s">
        <v>60</v>
      </c>
      <c r="B45" s="5">
        <f t="shared" si="1"/>
        <v>0.03494157976</v>
      </c>
      <c r="C45" s="13"/>
      <c r="D45" s="7"/>
      <c r="E45" s="8">
        <f t="shared" si="3"/>
        <v>9</v>
      </c>
      <c r="F45" s="9">
        <f t="shared" si="4"/>
        <v>0.04</v>
      </c>
      <c r="G45" s="8">
        <f t="shared" si="5"/>
        <v>29</v>
      </c>
      <c r="H45" s="9">
        <f t="shared" si="6"/>
        <v>0.4827586207</v>
      </c>
      <c r="I45" s="8">
        <f t="shared" si="7"/>
        <v>16</v>
      </c>
      <c r="J45" s="9">
        <f t="shared" si="8"/>
        <v>0.1034482759</v>
      </c>
      <c r="K45" s="10">
        <f t="shared" si="9"/>
        <v>27</v>
      </c>
      <c r="L45" s="9">
        <f t="shared" si="10"/>
        <v>0.1750291715</v>
      </c>
      <c r="M45" s="10">
        <f t="shared" si="11"/>
        <v>25</v>
      </c>
      <c r="N45" s="9">
        <f t="shared" si="12"/>
        <v>0</v>
      </c>
      <c r="O45" s="8">
        <f t="shared" si="13"/>
        <v>0</v>
      </c>
      <c r="P45" s="9">
        <f t="shared" si="14"/>
        <v>0.005712673672</v>
      </c>
      <c r="Q45" s="11">
        <f t="shared" si="15"/>
        <v>4.1</v>
      </c>
      <c r="R45" s="13"/>
      <c r="S45" s="13"/>
      <c r="T45" s="13"/>
      <c r="U45" s="13"/>
      <c r="V45" s="13"/>
      <c r="W45" s="13"/>
      <c r="X45" s="13"/>
      <c r="Y45" s="13"/>
      <c r="Z45" s="13"/>
      <c r="AA45" s="12">
        <v>27.0</v>
      </c>
      <c r="AB45" s="13"/>
      <c r="AC45" s="12"/>
      <c r="AD45" s="12">
        <v>28.0</v>
      </c>
      <c r="AE45" s="12">
        <v>25.0</v>
      </c>
      <c r="AF45" s="13"/>
      <c r="AH45" s="14">
        <v>16.0</v>
      </c>
      <c r="AJ45" s="12">
        <v>27.0</v>
      </c>
      <c r="AK45" s="12">
        <v>29.0</v>
      </c>
      <c r="AL45" s="12">
        <v>28.0</v>
      </c>
      <c r="AM45" s="13"/>
      <c r="AN45" s="13"/>
      <c r="AO45" s="13"/>
      <c r="AP45" s="13"/>
      <c r="AQ45" s="13"/>
      <c r="AR45" s="12">
        <v>22.0</v>
      </c>
      <c r="AS45" s="13"/>
      <c r="AT45" s="13"/>
      <c r="AU45" s="12">
        <v>23.0</v>
      </c>
    </row>
    <row r="46">
      <c r="A46" s="2" t="s">
        <v>61</v>
      </c>
      <c r="B46" s="5">
        <f t="shared" si="1"/>
        <v>0.03237976486</v>
      </c>
      <c r="C46" s="13"/>
      <c r="D46" s="7"/>
      <c r="E46" s="8">
        <f t="shared" si="3"/>
        <v>1</v>
      </c>
      <c r="F46" s="9">
        <f t="shared" si="4"/>
        <v>0.56</v>
      </c>
      <c r="G46" s="8">
        <f t="shared" si="5"/>
        <v>16</v>
      </c>
      <c r="H46" s="9">
        <f t="shared" si="6"/>
        <v>0.4827586207</v>
      </c>
      <c r="I46" s="8">
        <f t="shared" si="7"/>
        <v>16</v>
      </c>
      <c r="J46" s="9">
        <f t="shared" si="8"/>
        <v>0.4827586207</v>
      </c>
      <c r="K46" s="10">
        <f t="shared" si="9"/>
        <v>16</v>
      </c>
      <c r="L46" s="9">
        <f t="shared" si="10"/>
        <v>0.4900816803</v>
      </c>
      <c r="M46" s="10">
        <f t="shared" si="11"/>
        <v>16</v>
      </c>
      <c r="N46" s="9">
        <f t="shared" si="12"/>
        <v>0</v>
      </c>
      <c r="O46" s="8">
        <f t="shared" si="13"/>
        <v>0</v>
      </c>
      <c r="P46" s="9">
        <f t="shared" si="14"/>
        <v>0.002186331899</v>
      </c>
      <c r="Q46" s="11">
        <f t="shared" si="15"/>
        <v>1.6</v>
      </c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2">
        <v>16.0</v>
      </c>
      <c r="AM46" s="13"/>
      <c r="AN46" s="12"/>
      <c r="AO46" s="12"/>
      <c r="AP46" s="12"/>
      <c r="AQ46" s="12"/>
      <c r="AR46" s="12"/>
      <c r="AS46" s="12"/>
      <c r="AT46" s="12"/>
      <c r="AU46" s="13"/>
    </row>
    <row r="47">
      <c r="A47" s="2" t="s">
        <v>62</v>
      </c>
      <c r="B47" s="5">
        <f t="shared" si="1"/>
        <v>0.03055988691</v>
      </c>
      <c r="C47" s="12">
        <v>6.56</v>
      </c>
      <c r="D47" s="7">
        <f>(C47-MIN($C$2:$C$77))/(MAX($C$2:$C$77)-MIN($C$2:$C$77))</f>
        <v>0.8357664234</v>
      </c>
      <c r="E47" s="8">
        <f t="shared" si="3"/>
        <v>2</v>
      </c>
      <c r="F47" s="9">
        <f t="shared" si="4"/>
        <v>0.4</v>
      </c>
      <c r="G47" s="8">
        <f t="shared" si="5"/>
        <v>20</v>
      </c>
      <c r="H47" s="9">
        <f t="shared" si="6"/>
        <v>0.5517241379</v>
      </c>
      <c r="I47" s="8">
        <f t="shared" si="7"/>
        <v>14</v>
      </c>
      <c r="J47" s="9">
        <f t="shared" si="8"/>
        <v>0.4482758621</v>
      </c>
      <c r="K47" s="10">
        <f t="shared" si="9"/>
        <v>17</v>
      </c>
      <c r="L47" s="9">
        <f t="shared" si="10"/>
        <v>0.455075846</v>
      </c>
      <c r="M47" s="10">
        <f t="shared" si="11"/>
        <v>17</v>
      </c>
      <c r="N47" s="9">
        <f t="shared" si="12"/>
        <v>0</v>
      </c>
      <c r="O47" s="8">
        <f t="shared" si="13"/>
        <v>0</v>
      </c>
      <c r="P47" s="9">
        <f t="shared" si="14"/>
        <v>0.004020029621</v>
      </c>
      <c r="Q47" s="11">
        <f t="shared" si="15"/>
        <v>2.9</v>
      </c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2">
        <v>14.0</v>
      </c>
      <c r="AD47" s="13"/>
      <c r="AE47" s="13"/>
      <c r="AF47" s="13"/>
      <c r="AI47" s="14">
        <v>20.0</v>
      </c>
      <c r="AJ47" s="12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</row>
    <row r="48">
      <c r="A48" s="2" t="s">
        <v>63</v>
      </c>
      <c r="B48" s="5">
        <f t="shared" si="1"/>
        <v>0.02818265283</v>
      </c>
      <c r="C48" s="13"/>
      <c r="D48" s="7"/>
      <c r="E48" s="8">
        <f t="shared" si="3"/>
        <v>5</v>
      </c>
      <c r="F48" s="9">
        <f t="shared" si="4"/>
        <v>0</v>
      </c>
      <c r="G48" s="8">
        <f t="shared" si="5"/>
        <v>30</v>
      </c>
      <c r="H48" s="9">
        <f t="shared" si="6"/>
        <v>0.7586206897</v>
      </c>
      <c r="I48" s="8">
        <f t="shared" si="7"/>
        <v>8</v>
      </c>
      <c r="J48" s="9">
        <f t="shared" si="8"/>
        <v>0.1034482759</v>
      </c>
      <c r="K48" s="10">
        <f t="shared" si="9"/>
        <v>27</v>
      </c>
      <c r="L48" s="9">
        <f t="shared" si="10"/>
        <v>0.2450408401</v>
      </c>
      <c r="M48" s="10">
        <f t="shared" si="11"/>
        <v>23</v>
      </c>
      <c r="N48" s="9">
        <f t="shared" si="12"/>
        <v>0.03333333333</v>
      </c>
      <c r="O48" s="8">
        <f t="shared" si="13"/>
        <v>1</v>
      </c>
      <c r="P48" s="9">
        <f t="shared" si="14"/>
        <v>0.01269483038</v>
      </c>
      <c r="Q48" s="11">
        <f t="shared" si="15"/>
        <v>9.05</v>
      </c>
      <c r="R48" s="13"/>
      <c r="S48" s="13"/>
      <c r="T48" s="12">
        <v>27.0</v>
      </c>
      <c r="U48" s="13"/>
      <c r="V48" s="12">
        <v>8.0</v>
      </c>
      <c r="W48" s="13"/>
      <c r="X48" s="13"/>
      <c r="Y48" s="13"/>
      <c r="Z48" s="13"/>
      <c r="AA48" s="13"/>
      <c r="AB48" s="13"/>
      <c r="AC48" s="13"/>
      <c r="AD48" s="13"/>
      <c r="AE48" s="13"/>
      <c r="AF48" s="12">
        <v>27.0</v>
      </c>
      <c r="AG48" s="14">
        <v>30.0</v>
      </c>
      <c r="AJ48" s="13"/>
      <c r="AK48" s="13"/>
      <c r="AL48" s="13"/>
      <c r="AM48" s="13"/>
      <c r="AN48" s="12">
        <v>23.0</v>
      </c>
      <c r="AO48" s="12"/>
      <c r="AP48" s="12"/>
      <c r="AQ48" s="12"/>
      <c r="AR48" s="12"/>
      <c r="AS48" s="12"/>
      <c r="AT48" s="12"/>
      <c r="AU48" s="12"/>
    </row>
    <row r="49">
      <c r="A49" s="2" t="s">
        <v>64</v>
      </c>
      <c r="B49" s="5">
        <f t="shared" si="1"/>
        <v>0.02403087986</v>
      </c>
      <c r="C49" s="12">
        <v>5.27</v>
      </c>
      <c r="D49" s="7">
        <f t="shared" ref="D49:D52" si="17">(C49-MIN($C$2:$C$77))/(MAX($C$2:$C$77)-MIN($C$2:$C$77))</f>
        <v>0.6003649635</v>
      </c>
      <c r="E49" s="8">
        <f t="shared" si="3"/>
        <v>4</v>
      </c>
      <c r="F49" s="9">
        <f t="shared" si="4"/>
        <v>0.16</v>
      </c>
      <c r="G49" s="8">
        <f t="shared" si="5"/>
        <v>26</v>
      </c>
      <c r="H49" s="9">
        <f t="shared" si="6"/>
        <v>0.4827586207</v>
      </c>
      <c r="I49" s="8">
        <f t="shared" si="7"/>
        <v>16</v>
      </c>
      <c r="J49" s="9">
        <f t="shared" si="8"/>
        <v>0.224137931</v>
      </c>
      <c r="K49" s="10">
        <f t="shared" si="9"/>
        <v>23.5</v>
      </c>
      <c r="L49" s="9">
        <f t="shared" si="10"/>
        <v>0.2712952159</v>
      </c>
      <c r="M49" s="10">
        <f t="shared" si="11"/>
        <v>22.25</v>
      </c>
      <c r="N49" s="9">
        <f t="shared" si="12"/>
        <v>0</v>
      </c>
      <c r="O49" s="8">
        <f t="shared" si="13"/>
        <v>0</v>
      </c>
      <c r="P49" s="9">
        <f t="shared" si="14"/>
        <v>0.004161083292</v>
      </c>
      <c r="Q49" s="11">
        <f t="shared" si="15"/>
        <v>3</v>
      </c>
      <c r="R49" s="13"/>
      <c r="S49" s="13"/>
      <c r="T49" s="12">
        <v>23.0</v>
      </c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I49" s="14">
        <v>26.0</v>
      </c>
      <c r="AJ49" s="13"/>
      <c r="AK49" s="13"/>
      <c r="AL49" s="13"/>
      <c r="AM49" s="13"/>
      <c r="AN49" s="13"/>
      <c r="AO49" s="13"/>
      <c r="AP49" s="13"/>
      <c r="AQ49" s="12">
        <v>24.0</v>
      </c>
      <c r="AR49" s="13"/>
      <c r="AS49" s="13"/>
      <c r="AT49" s="13"/>
      <c r="AU49" s="12">
        <v>16.0</v>
      </c>
    </row>
    <row r="50">
      <c r="A50" s="2" t="s">
        <v>65</v>
      </c>
      <c r="B50" s="5">
        <f t="shared" si="1"/>
        <v>0.02354825524</v>
      </c>
      <c r="C50" s="12">
        <v>4.27</v>
      </c>
      <c r="D50" s="7">
        <f t="shared" si="17"/>
        <v>0.4178832117</v>
      </c>
      <c r="E50" s="8">
        <f t="shared" si="3"/>
        <v>6</v>
      </c>
      <c r="F50" s="9">
        <f t="shared" si="4"/>
        <v>0</v>
      </c>
      <c r="G50" s="8">
        <f t="shared" si="5"/>
        <v>30</v>
      </c>
      <c r="H50" s="9">
        <f t="shared" si="6"/>
        <v>0.3793103448</v>
      </c>
      <c r="I50" s="8">
        <f t="shared" si="7"/>
        <v>19</v>
      </c>
      <c r="J50" s="9">
        <f t="shared" si="8"/>
        <v>0.1551724138</v>
      </c>
      <c r="K50" s="10">
        <f t="shared" si="9"/>
        <v>25.5</v>
      </c>
      <c r="L50" s="9">
        <f t="shared" si="10"/>
        <v>0.1691948658</v>
      </c>
      <c r="M50" s="10">
        <f t="shared" si="11"/>
        <v>25.16666667</v>
      </c>
      <c r="N50" s="9">
        <f t="shared" si="12"/>
        <v>0</v>
      </c>
      <c r="O50" s="8">
        <f t="shared" si="13"/>
        <v>0</v>
      </c>
      <c r="P50" s="9">
        <f t="shared" si="14"/>
        <v>0.003737922279</v>
      </c>
      <c r="Q50" s="11">
        <f t="shared" si="15"/>
        <v>2.7</v>
      </c>
      <c r="R50" s="13"/>
      <c r="S50" s="13"/>
      <c r="T50" s="13"/>
      <c r="U50" s="12">
        <v>19.0</v>
      </c>
      <c r="V50" s="13"/>
      <c r="W50" s="13"/>
      <c r="X50" s="13"/>
      <c r="Y50" s="13"/>
      <c r="Z50" s="13"/>
      <c r="AA50" s="13"/>
      <c r="AB50" s="13"/>
      <c r="AC50" s="13"/>
      <c r="AD50" s="13"/>
      <c r="AE50" s="12">
        <v>21.0</v>
      </c>
      <c r="AF50" s="13"/>
      <c r="AG50" s="14">
        <v>29.0</v>
      </c>
      <c r="AI50" s="14">
        <v>30.0</v>
      </c>
      <c r="AJ50" s="12"/>
      <c r="AK50" s="12">
        <v>22.0</v>
      </c>
      <c r="AL50" s="12"/>
      <c r="AM50" s="12"/>
      <c r="AN50" s="13"/>
      <c r="AO50" s="13"/>
      <c r="AP50" s="13"/>
      <c r="AQ50" s="13"/>
      <c r="AR50" s="12">
        <v>30.0</v>
      </c>
      <c r="AS50" s="13"/>
      <c r="AT50" s="13"/>
      <c r="AU50" s="13"/>
    </row>
    <row r="51">
      <c r="A51" s="2" t="s">
        <v>66</v>
      </c>
      <c r="B51" s="5">
        <f t="shared" si="1"/>
        <v>0.02307399705</v>
      </c>
      <c r="C51" s="12">
        <v>5.01</v>
      </c>
      <c r="D51" s="7">
        <f t="shared" si="17"/>
        <v>0.552919708</v>
      </c>
      <c r="E51" s="8">
        <f t="shared" si="3"/>
        <v>1</v>
      </c>
      <c r="F51" s="9">
        <f t="shared" si="4"/>
        <v>0.4</v>
      </c>
      <c r="G51" s="8">
        <f t="shared" si="5"/>
        <v>20</v>
      </c>
      <c r="H51" s="9">
        <f t="shared" si="6"/>
        <v>0.3448275862</v>
      </c>
      <c r="I51" s="8">
        <f t="shared" si="7"/>
        <v>20</v>
      </c>
      <c r="J51" s="9">
        <f t="shared" si="8"/>
        <v>0.3448275862</v>
      </c>
      <c r="K51" s="10">
        <f t="shared" si="9"/>
        <v>20</v>
      </c>
      <c r="L51" s="9">
        <f t="shared" si="10"/>
        <v>0.3500583431</v>
      </c>
      <c r="M51" s="10">
        <f t="shared" si="11"/>
        <v>20</v>
      </c>
      <c r="N51" s="9">
        <f t="shared" si="12"/>
        <v>0</v>
      </c>
      <c r="O51" s="8">
        <f t="shared" si="13"/>
        <v>0</v>
      </c>
      <c r="P51" s="9">
        <f t="shared" si="14"/>
        <v>0.001198956203</v>
      </c>
      <c r="Q51" s="11">
        <f t="shared" si="15"/>
        <v>0.9</v>
      </c>
      <c r="R51" s="13"/>
      <c r="S51" s="13"/>
      <c r="T51" s="13"/>
      <c r="U51" s="13"/>
      <c r="V51" s="13"/>
      <c r="W51" s="12">
        <v>20.0</v>
      </c>
      <c r="X51" s="13"/>
      <c r="Y51" s="13"/>
      <c r="Z51" s="13"/>
      <c r="AA51" s="13"/>
      <c r="AB51" s="13"/>
      <c r="AC51" s="13"/>
      <c r="AD51" s="13"/>
      <c r="AE51" s="13"/>
      <c r="AF51" s="13"/>
      <c r="AJ51" s="12"/>
      <c r="AK51" s="12"/>
      <c r="AL51" s="12"/>
      <c r="AM51" s="12"/>
      <c r="AN51" s="13"/>
      <c r="AO51" s="13"/>
      <c r="AP51" s="13"/>
      <c r="AQ51" s="13"/>
      <c r="AR51" s="13"/>
      <c r="AS51" s="13"/>
      <c r="AT51" s="13"/>
      <c r="AU51" s="13"/>
    </row>
    <row r="52">
      <c r="A52" s="2" t="s">
        <v>67</v>
      </c>
      <c r="B52" s="5">
        <f t="shared" si="1"/>
        <v>0.02236590362</v>
      </c>
      <c r="C52" s="12">
        <v>5.53</v>
      </c>
      <c r="D52" s="7">
        <f t="shared" si="17"/>
        <v>0.647810219</v>
      </c>
      <c r="E52" s="8">
        <f t="shared" si="3"/>
        <v>5</v>
      </c>
      <c r="F52" s="9">
        <f t="shared" si="4"/>
        <v>0</v>
      </c>
      <c r="G52" s="8">
        <f t="shared" si="5"/>
        <v>30</v>
      </c>
      <c r="H52" s="9">
        <f t="shared" si="6"/>
        <v>0.5517241379</v>
      </c>
      <c r="I52" s="8">
        <f t="shared" si="7"/>
        <v>14</v>
      </c>
      <c r="J52" s="9">
        <f t="shared" si="8"/>
        <v>0.1379310345</v>
      </c>
      <c r="K52" s="10">
        <f t="shared" si="9"/>
        <v>26</v>
      </c>
      <c r="L52" s="9">
        <f t="shared" si="10"/>
        <v>0.1890315053</v>
      </c>
      <c r="M52" s="10">
        <f t="shared" si="11"/>
        <v>24.6</v>
      </c>
      <c r="N52" s="9">
        <f t="shared" si="12"/>
        <v>0</v>
      </c>
      <c r="O52" s="8">
        <f t="shared" si="13"/>
        <v>0</v>
      </c>
      <c r="P52" s="9">
        <f t="shared" si="14"/>
        <v>0.004020029621</v>
      </c>
      <c r="Q52" s="11">
        <f t="shared" si="15"/>
        <v>2.9</v>
      </c>
      <c r="R52" s="13"/>
      <c r="S52" s="13"/>
      <c r="T52" s="13"/>
      <c r="U52" s="13"/>
      <c r="V52" s="13"/>
      <c r="W52" s="13"/>
      <c r="X52" s="12">
        <v>28.0</v>
      </c>
      <c r="Y52" s="13"/>
      <c r="Z52" s="12">
        <v>26.0</v>
      </c>
      <c r="AA52" s="12">
        <v>30.0</v>
      </c>
      <c r="AB52" s="13"/>
      <c r="AC52" s="13"/>
      <c r="AD52" s="13"/>
      <c r="AE52" s="13"/>
      <c r="AF52" s="13"/>
      <c r="AJ52" s="13"/>
      <c r="AK52" s="13"/>
      <c r="AL52" s="13"/>
      <c r="AM52" s="12">
        <v>25.0</v>
      </c>
      <c r="AN52" s="13"/>
      <c r="AO52" s="13"/>
      <c r="AP52" s="13"/>
      <c r="AQ52" s="13"/>
      <c r="AR52" s="12">
        <v>14.0</v>
      </c>
      <c r="AS52" s="13"/>
      <c r="AT52" s="13"/>
      <c r="AU52" s="12"/>
    </row>
    <row r="53">
      <c r="A53" s="2" t="s">
        <v>68</v>
      </c>
      <c r="B53" s="5">
        <f t="shared" si="1"/>
        <v>0.02217367659</v>
      </c>
      <c r="C53" s="13"/>
      <c r="D53" s="7"/>
      <c r="E53" s="8">
        <f t="shared" si="3"/>
        <v>4</v>
      </c>
      <c r="F53" s="9">
        <f t="shared" si="4"/>
        <v>0.04</v>
      </c>
      <c r="G53" s="8">
        <f t="shared" si="5"/>
        <v>29</v>
      </c>
      <c r="H53" s="9">
        <f t="shared" si="6"/>
        <v>0.3448275862</v>
      </c>
      <c r="I53" s="8">
        <f t="shared" si="7"/>
        <v>20</v>
      </c>
      <c r="J53" s="9">
        <f t="shared" si="8"/>
        <v>0.275862069</v>
      </c>
      <c r="K53" s="10">
        <f t="shared" si="9"/>
        <v>22</v>
      </c>
      <c r="L53" s="9">
        <f t="shared" si="10"/>
        <v>0.2362893816</v>
      </c>
      <c r="M53" s="10">
        <f t="shared" si="11"/>
        <v>23.25</v>
      </c>
      <c r="N53" s="9">
        <f t="shared" si="12"/>
        <v>0</v>
      </c>
      <c r="O53" s="8">
        <f t="shared" si="13"/>
        <v>0</v>
      </c>
      <c r="P53" s="9">
        <f t="shared" si="14"/>
        <v>0.003314761267</v>
      </c>
      <c r="Q53" s="11">
        <f t="shared" si="15"/>
        <v>2.4</v>
      </c>
      <c r="R53" s="13"/>
      <c r="S53" s="13"/>
      <c r="T53" s="12">
        <v>20.0</v>
      </c>
      <c r="U53" s="13"/>
      <c r="V53" s="13"/>
      <c r="W53" s="13"/>
      <c r="X53" s="13"/>
      <c r="Y53" s="12">
        <v>29.0</v>
      </c>
      <c r="Z53" s="13"/>
      <c r="AA53" s="13"/>
      <c r="AB53" s="13"/>
      <c r="AC53" s="12">
        <v>23.0</v>
      </c>
      <c r="AD53" s="13"/>
      <c r="AE53" s="13"/>
      <c r="AF53" s="13"/>
      <c r="AJ53" s="13"/>
      <c r="AK53" s="13"/>
      <c r="AL53" s="13"/>
      <c r="AM53" s="13"/>
      <c r="AN53" s="13"/>
      <c r="AO53" s="13"/>
      <c r="AP53" s="13"/>
      <c r="AQ53" s="12">
        <v>21.0</v>
      </c>
      <c r="AR53" s="13"/>
      <c r="AS53" s="13"/>
      <c r="AT53" s="13"/>
      <c r="AU53" s="13"/>
    </row>
    <row r="54">
      <c r="A54" s="2" t="s">
        <v>69</v>
      </c>
      <c r="B54" s="5">
        <f t="shared" si="1"/>
        <v>0.01845285023</v>
      </c>
      <c r="C54" s="12">
        <v>1.98</v>
      </c>
      <c r="D54" s="7">
        <f>(C54-MIN($C$2:$C$77))/(MAX($C$2:$C$77)-MIN($C$2:$C$77))</f>
        <v>0</v>
      </c>
      <c r="E54" s="8">
        <f t="shared" si="3"/>
        <v>1</v>
      </c>
      <c r="F54" s="9">
        <f t="shared" si="4"/>
        <v>0.32</v>
      </c>
      <c r="G54" s="8">
        <f t="shared" si="5"/>
        <v>22</v>
      </c>
      <c r="H54" s="9">
        <f t="shared" si="6"/>
        <v>0.275862069</v>
      </c>
      <c r="I54" s="8">
        <f t="shared" si="7"/>
        <v>22</v>
      </c>
      <c r="J54" s="9">
        <f t="shared" si="8"/>
        <v>0.275862069</v>
      </c>
      <c r="K54" s="10">
        <f t="shared" si="9"/>
        <v>22</v>
      </c>
      <c r="L54" s="9">
        <f t="shared" si="10"/>
        <v>0.2800466744</v>
      </c>
      <c r="M54" s="10">
        <f t="shared" si="11"/>
        <v>22</v>
      </c>
      <c r="N54" s="9">
        <f t="shared" si="12"/>
        <v>0</v>
      </c>
      <c r="O54" s="8">
        <f t="shared" si="13"/>
        <v>0</v>
      </c>
      <c r="P54" s="9">
        <f t="shared" si="14"/>
        <v>0.000916848861</v>
      </c>
      <c r="Q54" s="11">
        <f t="shared" si="15"/>
        <v>0.7</v>
      </c>
      <c r="R54" s="13"/>
      <c r="S54" s="13"/>
      <c r="T54" s="13"/>
      <c r="U54" s="13"/>
      <c r="V54" s="13"/>
      <c r="W54" s="13"/>
      <c r="X54" s="13"/>
      <c r="Y54" s="12">
        <v>22.0</v>
      </c>
      <c r="Z54" s="13"/>
      <c r="AA54" s="13"/>
      <c r="AB54" s="13"/>
      <c r="AC54" s="13"/>
      <c r="AD54" s="13"/>
      <c r="AE54" s="13"/>
      <c r="AF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</row>
    <row r="55">
      <c r="A55" s="2" t="s">
        <v>70</v>
      </c>
      <c r="B55" s="5">
        <f t="shared" si="1"/>
        <v>0.01845285023</v>
      </c>
      <c r="C55" s="13"/>
      <c r="D55" s="7"/>
      <c r="E55" s="8">
        <f t="shared" si="3"/>
        <v>1</v>
      </c>
      <c r="F55" s="9">
        <f t="shared" si="4"/>
        <v>0.32</v>
      </c>
      <c r="G55" s="8">
        <f t="shared" si="5"/>
        <v>22</v>
      </c>
      <c r="H55" s="9">
        <f t="shared" si="6"/>
        <v>0.275862069</v>
      </c>
      <c r="I55" s="8">
        <f t="shared" si="7"/>
        <v>22</v>
      </c>
      <c r="J55" s="9">
        <f t="shared" si="8"/>
        <v>0.275862069</v>
      </c>
      <c r="K55" s="10">
        <f t="shared" si="9"/>
        <v>22</v>
      </c>
      <c r="L55" s="9">
        <f t="shared" si="10"/>
        <v>0.2800466744</v>
      </c>
      <c r="M55" s="10">
        <f t="shared" si="11"/>
        <v>22</v>
      </c>
      <c r="N55" s="9">
        <f t="shared" si="12"/>
        <v>0</v>
      </c>
      <c r="O55" s="8">
        <f t="shared" si="13"/>
        <v>0</v>
      </c>
      <c r="P55" s="9">
        <f t="shared" si="14"/>
        <v>0.000916848861</v>
      </c>
      <c r="Q55" s="11">
        <f t="shared" si="15"/>
        <v>0.7</v>
      </c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2">
        <v>22.0</v>
      </c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</row>
    <row r="56">
      <c r="A56" s="2" t="s">
        <v>71</v>
      </c>
      <c r="B56" s="5">
        <f t="shared" si="1"/>
        <v>0.01745772424</v>
      </c>
      <c r="C56" s="13"/>
      <c r="D56" s="7"/>
      <c r="E56" s="8">
        <f t="shared" si="3"/>
        <v>4</v>
      </c>
      <c r="F56" s="9">
        <f t="shared" si="4"/>
        <v>0</v>
      </c>
      <c r="G56" s="8">
        <f t="shared" si="5"/>
        <v>30</v>
      </c>
      <c r="H56" s="9">
        <f t="shared" si="6"/>
        <v>0.4137931034</v>
      </c>
      <c r="I56" s="8">
        <f t="shared" si="7"/>
        <v>18</v>
      </c>
      <c r="J56" s="9">
        <f t="shared" si="8"/>
        <v>0.1724137931</v>
      </c>
      <c r="K56" s="10">
        <f t="shared" si="9"/>
        <v>25</v>
      </c>
      <c r="L56" s="9">
        <f t="shared" si="10"/>
        <v>0.1925320887</v>
      </c>
      <c r="M56" s="10">
        <f t="shared" si="11"/>
        <v>24.5</v>
      </c>
      <c r="N56" s="9">
        <f t="shared" si="12"/>
        <v>0</v>
      </c>
      <c r="O56" s="8">
        <f t="shared" si="13"/>
        <v>0</v>
      </c>
      <c r="P56" s="9">
        <f t="shared" si="14"/>
        <v>0.002821073418</v>
      </c>
      <c r="Q56" s="11">
        <f t="shared" si="15"/>
        <v>2.05</v>
      </c>
      <c r="R56" s="13"/>
      <c r="S56" s="13"/>
      <c r="T56" s="12">
        <v>26.0</v>
      </c>
      <c r="U56" s="12">
        <v>18.0</v>
      </c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J56" s="13"/>
      <c r="AK56" s="13"/>
      <c r="AL56" s="13"/>
      <c r="AM56" s="13"/>
      <c r="AN56" s="12">
        <v>30.0</v>
      </c>
      <c r="AO56" s="13"/>
      <c r="AP56" s="13"/>
      <c r="AQ56" s="13"/>
      <c r="AR56" s="13"/>
      <c r="AS56" s="13"/>
      <c r="AT56" s="13"/>
      <c r="AU56" s="12">
        <v>24.0</v>
      </c>
    </row>
    <row r="57">
      <c r="A57" s="2" t="s">
        <v>72</v>
      </c>
      <c r="B57" s="5">
        <f t="shared" si="1"/>
        <v>0.0138317034</v>
      </c>
      <c r="C57" s="13"/>
      <c r="D57" s="7"/>
      <c r="E57" s="8">
        <f t="shared" si="3"/>
        <v>1</v>
      </c>
      <c r="F57" s="9">
        <f t="shared" si="4"/>
        <v>0.24</v>
      </c>
      <c r="G57" s="8">
        <f t="shared" si="5"/>
        <v>24</v>
      </c>
      <c r="H57" s="9">
        <f t="shared" si="6"/>
        <v>0.2068965517</v>
      </c>
      <c r="I57" s="8">
        <f t="shared" si="7"/>
        <v>24</v>
      </c>
      <c r="J57" s="9">
        <f t="shared" si="8"/>
        <v>0.2068965517</v>
      </c>
      <c r="K57" s="10">
        <f t="shared" si="9"/>
        <v>24</v>
      </c>
      <c r="L57" s="9">
        <f t="shared" si="10"/>
        <v>0.2100350058</v>
      </c>
      <c r="M57" s="10">
        <f t="shared" si="11"/>
        <v>24</v>
      </c>
      <c r="N57" s="9">
        <f t="shared" si="12"/>
        <v>0</v>
      </c>
      <c r="O57" s="8">
        <f t="shared" si="13"/>
        <v>0</v>
      </c>
      <c r="P57" s="9">
        <f t="shared" si="14"/>
        <v>0.0006347415191</v>
      </c>
      <c r="Q57" s="11">
        <f t="shared" si="15"/>
        <v>0.5</v>
      </c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2">
        <v>24.0</v>
      </c>
      <c r="AM57" s="13"/>
      <c r="AN57" s="13"/>
      <c r="AO57" s="13"/>
      <c r="AP57" s="13"/>
      <c r="AQ57" s="13"/>
      <c r="AR57" s="13"/>
      <c r="AS57" s="13"/>
      <c r="AT57" s="13"/>
      <c r="AU57" s="13"/>
    </row>
    <row r="58">
      <c r="A58" s="2" t="s">
        <v>73</v>
      </c>
      <c r="B58" s="5">
        <f t="shared" si="1"/>
        <v>0.0138317034</v>
      </c>
      <c r="C58" s="13"/>
      <c r="D58" s="7"/>
      <c r="E58" s="8">
        <f t="shared" si="3"/>
        <v>1</v>
      </c>
      <c r="F58" s="9">
        <f t="shared" si="4"/>
        <v>0.24</v>
      </c>
      <c r="G58" s="8">
        <f t="shared" si="5"/>
        <v>24</v>
      </c>
      <c r="H58" s="9">
        <f t="shared" si="6"/>
        <v>0.2068965517</v>
      </c>
      <c r="I58" s="8">
        <f t="shared" si="7"/>
        <v>24</v>
      </c>
      <c r="J58" s="9">
        <f t="shared" si="8"/>
        <v>0.2068965517</v>
      </c>
      <c r="K58" s="10">
        <f t="shared" si="9"/>
        <v>24</v>
      </c>
      <c r="L58" s="9">
        <f t="shared" si="10"/>
        <v>0.2100350058</v>
      </c>
      <c r="M58" s="10">
        <f t="shared" si="11"/>
        <v>24</v>
      </c>
      <c r="N58" s="9">
        <f t="shared" si="12"/>
        <v>0</v>
      </c>
      <c r="O58" s="8">
        <f t="shared" si="13"/>
        <v>0</v>
      </c>
      <c r="P58" s="9">
        <f t="shared" si="14"/>
        <v>0.0006347415191</v>
      </c>
      <c r="Q58" s="11">
        <f t="shared" si="15"/>
        <v>0.5</v>
      </c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2">
        <v>24.0</v>
      </c>
      <c r="AN58" s="13"/>
      <c r="AO58" s="13"/>
      <c r="AP58" s="13"/>
      <c r="AQ58" s="13"/>
      <c r="AR58" s="13"/>
      <c r="AS58" s="13"/>
      <c r="AT58" s="13"/>
      <c r="AU58" s="13"/>
    </row>
    <row r="59">
      <c r="A59" s="2" t="s">
        <v>74</v>
      </c>
      <c r="B59" s="5">
        <f t="shared" si="1"/>
        <v>0.0119616372</v>
      </c>
      <c r="C59" s="13"/>
      <c r="D59" s="7"/>
      <c r="E59" s="8">
        <f t="shared" si="3"/>
        <v>2</v>
      </c>
      <c r="F59" s="9">
        <f t="shared" si="4"/>
        <v>0</v>
      </c>
      <c r="G59" s="8">
        <f t="shared" si="5"/>
        <v>30</v>
      </c>
      <c r="H59" s="9">
        <f t="shared" si="6"/>
        <v>0.3448275862</v>
      </c>
      <c r="I59" s="8">
        <f t="shared" si="7"/>
        <v>20</v>
      </c>
      <c r="J59" s="9">
        <f t="shared" si="8"/>
        <v>0.1724137931</v>
      </c>
      <c r="K59" s="10">
        <f t="shared" si="9"/>
        <v>25</v>
      </c>
      <c r="L59" s="9">
        <f t="shared" si="10"/>
        <v>0.1750291715</v>
      </c>
      <c r="M59" s="10">
        <f t="shared" si="11"/>
        <v>25</v>
      </c>
      <c r="N59" s="9">
        <f t="shared" si="12"/>
        <v>0</v>
      </c>
      <c r="O59" s="8">
        <f t="shared" si="13"/>
        <v>0</v>
      </c>
      <c r="P59" s="9">
        <f t="shared" si="14"/>
        <v>0.001269483038</v>
      </c>
      <c r="Q59" s="11">
        <f t="shared" si="15"/>
        <v>0.95</v>
      </c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2">
        <v>30.0</v>
      </c>
      <c r="AI59" s="13"/>
      <c r="AJ59" s="13"/>
      <c r="AK59" s="13"/>
      <c r="AL59" s="13"/>
      <c r="AM59" s="13"/>
      <c r="AN59" s="13"/>
      <c r="AO59" s="13"/>
      <c r="AP59" s="13"/>
      <c r="AQ59" s="12">
        <v>20.0</v>
      </c>
      <c r="AR59" s="13"/>
      <c r="AS59" s="13"/>
      <c r="AT59" s="13"/>
      <c r="AU59" s="13"/>
    </row>
    <row r="60">
      <c r="A60" s="2" t="s">
        <v>75</v>
      </c>
      <c r="B60" s="5">
        <f t="shared" si="1"/>
        <v>0.01167058978</v>
      </c>
      <c r="C60" s="12">
        <v>5.91</v>
      </c>
      <c r="D60" s="7">
        <f t="shared" ref="D60:D64" si="18">(C60-MIN($C$2:$C$77))/(MAX($C$2:$C$77)-MIN($C$2:$C$77))</f>
        <v>0.7171532847</v>
      </c>
      <c r="E60" s="8">
        <f t="shared" si="3"/>
        <v>2</v>
      </c>
      <c r="F60" s="9">
        <f t="shared" si="4"/>
        <v>0.16</v>
      </c>
      <c r="G60" s="8">
        <f t="shared" si="5"/>
        <v>26</v>
      </c>
      <c r="H60" s="9">
        <f t="shared" si="6"/>
        <v>0.2068965517</v>
      </c>
      <c r="I60" s="8">
        <f t="shared" si="7"/>
        <v>24</v>
      </c>
      <c r="J60" s="9">
        <f t="shared" si="8"/>
        <v>0.1724137931</v>
      </c>
      <c r="K60" s="10">
        <f t="shared" si="9"/>
        <v>25</v>
      </c>
      <c r="L60" s="9">
        <f t="shared" si="10"/>
        <v>0.1750291715</v>
      </c>
      <c r="M60" s="10">
        <f t="shared" si="11"/>
        <v>25</v>
      </c>
      <c r="N60" s="9">
        <f t="shared" si="12"/>
        <v>0</v>
      </c>
      <c r="O60" s="8">
        <f t="shared" si="13"/>
        <v>0</v>
      </c>
      <c r="P60" s="9">
        <f t="shared" si="14"/>
        <v>0.001057902532</v>
      </c>
      <c r="Q60" s="11">
        <f t="shared" si="15"/>
        <v>0.8</v>
      </c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2">
        <v>24.0</v>
      </c>
      <c r="AD60" s="13"/>
      <c r="AE60" s="13"/>
      <c r="AF60" s="13"/>
      <c r="AJ60" s="12">
        <v>26.0</v>
      </c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</row>
    <row r="61">
      <c r="A61" s="2" t="s">
        <v>76</v>
      </c>
      <c r="B61" s="5">
        <f t="shared" si="1"/>
        <v>0.01152112999</v>
      </c>
      <c r="C61" s="12">
        <v>5.82</v>
      </c>
      <c r="D61" s="7">
        <f t="shared" si="18"/>
        <v>0.700729927</v>
      </c>
      <c r="E61" s="8">
        <f t="shared" si="3"/>
        <v>1</v>
      </c>
      <c r="F61" s="9">
        <f t="shared" si="4"/>
        <v>0.2</v>
      </c>
      <c r="G61" s="8">
        <f t="shared" si="5"/>
        <v>25</v>
      </c>
      <c r="H61" s="9">
        <f t="shared" si="6"/>
        <v>0.1724137931</v>
      </c>
      <c r="I61" s="8">
        <f t="shared" si="7"/>
        <v>25</v>
      </c>
      <c r="J61" s="9">
        <f t="shared" si="8"/>
        <v>0.1724137931</v>
      </c>
      <c r="K61" s="10">
        <f t="shared" si="9"/>
        <v>25</v>
      </c>
      <c r="L61" s="9">
        <f t="shared" si="10"/>
        <v>0.1750291715</v>
      </c>
      <c r="M61" s="10">
        <f t="shared" si="11"/>
        <v>25</v>
      </c>
      <c r="N61" s="9">
        <f t="shared" si="12"/>
        <v>0</v>
      </c>
      <c r="O61" s="8">
        <f t="shared" si="13"/>
        <v>0</v>
      </c>
      <c r="P61" s="9">
        <f t="shared" si="14"/>
        <v>0.0004936878482</v>
      </c>
      <c r="Q61" s="11">
        <f t="shared" si="15"/>
        <v>0.4</v>
      </c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2">
        <v>25.0</v>
      </c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2"/>
    </row>
    <row r="62">
      <c r="A62" s="2" t="s">
        <v>77</v>
      </c>
      <c r="B62" s="5">
        <f t="shared" si="1"/>
        <v>0.01102517404</v>
      </c>
      <c r="C62" s="12">
        <v>4.28</v>
      </c>
      <c r="D62" s="7">
        <f t="shared" si="18"/>
        <v>0.4197080292</v>
      </c>
      <c r="E62" s="8">
        <f t="shared" si="3"/>
        <v>4</v>
      </c>
      <c r="F62" s="9">
        <f t="shared" si="4"/>
        <v>0.08</v>
      </c>
      <c r="G62" s="8">
        <f t="shared" si="5"/>
        <v>28</v>
      </c>
      <c r="H62" s="9">
        <f t="shared" si="6"/>
        <v>0.1724137931</v>
      </c>
      <c r="I62" s="8">
        <f t="shared" si="7"/>
        <v>25</v>
      </c>
      <c r="J62" s="9">
        <f t="shared" si="8"/>
        <v>0.1206896552</v>
      </c>
      <c r="K62" s="10">
        <f t="shared" si="9"/>
        <v>26.5</v>
      </c>
      <c r="L62" s="9">
        <f t="shared" si="10"/>
        <v>0.1225204201</v>
      </c>
      <c r="M62" s="10">
        <f t="shared" si="11"/>
        <v>26.5</v>
      </c>
      <c r="N62" s="9">
        <f t="shared" si="12"/>
        <v>0</v>
      </c>
      <c r="O62" s="8">
        <f t="shared" si="13"/>
        <v>0</v>
      </c>
      <c r="P62" s="9">
        <f t="shared" si="14"/>
        <v>0.001410536709</v>
      </c>
      <c r="Q62" s="11">
        <f t="shared" si="15"/>
        <v>1.05</v>
      </c>
      <c r="R62" s="13"/>
      <c r="S62" s="13"/>
      <c r="T62" s="13"/>
      <c r="U62" s="13"/>
      <c r="V62" s="13"/>
      <c r="W62" s="12">
        <v>28.0</v>
      </c>
      <c r="X62" s="13"/>
      <c r="Y62" s="13"/>
      <c r="Z62" s="13"/>
      <c r="AA62" s="13"/>
      <c r="AB62" s="13"/>
      <c r="AC62" s="13"/>
      <c r="AD62" s="13"/>
      <c r="AE62" s="13"/>
      <c r="AF62" s="13"/>
      <c r="AJ62" s="13"/>
      <c r="AK62" s="12">
        <v>27.0</v>
      </c>
      <c r="AL62" s="12"/>
      <c r="AM62" s="12"/>
      <c r="AN62" s="13"/>
      <c r="AO62" s="13"/>
      <c r="AP62" s="12">
        <v>26.0</v>
      </c>
      <c r="AQ62" s="13"/>
      <c r="AR62" s="12">
        <v>25.0</v>
      </c>
      <c r="AS62" s="13"/>
      <c r="AT62" s="13"/>
      <c r="AU62" s="13"/>
    </row>
    <row r="63">
      <c r="A63" s="2" t="s">
        <v>78</v>
      </c>
      <c r="B63" s="5">
        <f t="shared" si="1"/>
        <v>0.009338858314</v>
      </c>
      <c r="C63" s="6">
        <v>5.9</v>
      </c>
      <c r="D63" s="7">
        <f t="shared" si="18"/>
        <v>0.7153284672</v>
      </c>
      <c r="E63" s="8">
        <f t="shared" si="3"/>
        <v>2</v>
      </c>
      <c r="F63" s="9">
        <f t="shared" si="4"/>
        <v>0.12</v>
      </c>
      <c r="G63" s="8">
        <f t="shared" si="5"/>
        <v>27</v>
      </c>
      <c r="H63" s="9">
        <f t="shared" si="6"/>
        <v>0.1724137931</v>
      </c>
      <c r="I63" s="8">
        <f t="shared" si="7"/>
        <v>25</v>
      </c>
      <c r="J63" s="9">
        <f t="shared" si="8"/>
        <v>0.1379310345</v>
      </c>
      <c r="K63" s="10">
        <f t="shared" si="9"/>
        <v>26</v>
      </c>
      <c r="L63" s="9">
        <f t="shared" si="10"/>
        <v>0.1400233372</v>
      </c>
      <c r="M63" s="10">
        <f t="shared" si="11"/>
        <v>26</v>
      </c>
      <c r="N63" s="9">
        <f t="shared" si="12"/>
        <v>0</v>
      </c>
      <c r="O63" s="8">
        <f t="shared" si="13"/>
        <v>0</v>
      </c>
      <c r="P63" s="9">
        <f t="shared" si="14"/>
        <v>0.0007757951901</v>
      </c>
      <c r="Q63" s="11">
        <f t="shared" si="15"/>
        <v>0.6</v>
      </c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2">
        <v>25.0</v>
      </c>
      <c r="AD63" s="13"/>
      <c r="AE63" s="13"/>
      <c r="AF63" s="13"/>
      <c r="AJ63" s="13"/>
      <c r="AK63" s="13"/>
      <c r="AL63" s="12">
        <v>27.0</v>
      </c>
      <c r="AM63" s="13"/>
      <c r="AN63" s="13"/>
      <c r="AO63" s="13"/>
      <c r="AP63" s="13"/>
      <c r="AQ63" s="13"/>
      <c r="AR63" s="13"/>
      <c r="AS63" s="13"/>
      <c r="AT63" s="13"/>
      <c r="AU63" s="13"/>
    </row>
    <row r="64">
      <c r="A64" s="2" t="s">
        <v>79</v>
      </c>
      <c r="B64" s="5">
        <f t="shared" si="1"/>
        <v>0.009210556576</v>
      </c>
      <c r="C64" s="12">
        <v>2.56</v>
      </c>
      <c r="D64" s="7">
        <f t="shared" si="18"/>
        <v>0.1058394161</v>
      </c>
      <c r="E64" s="8">
        <f t="shared" si="3"/>
        <v>1</v>
      </c>
      <c r="F64" s="9">
        <f t="shared" si="4"/>
        <v>0.16</v>
      </c>
      <c r="G64" s="8">
        <f t="shared" si="5"/>
        <v>26</v>
      </c>
      <c r="H64" s="9">
        <f t="shared" si="6"/>
        <v>0.1379310345</v>
      </c>
      <c r="I64" s="8">
        <f t="shared" si="7"/>
        <v>26</v>
      </c>
      <c r="J64" s="9">
        <f t="shared" si="8"/>
        <v>0.1379310345</v>
      </c>
      <c r="K64" s="10">
        <f t="shared" si="9"/>
        <v>26</v>
      </c>
      <c r="L64" s="9">
        <f t="shared" si="10"/>
        <v>0.1400233372</v>
      </c>
      <c r="M64" s="10">
        <f t="shared" si="11"/>
        <v>26</v>
      </c>
      <c r="N64" s="9">
        <f t="shared" si="12"/>
        <v>0</v>
      </c>
      <c r="O64" s="8">
        <f t="shared" si="13"/>
        <v>0</v>
      </c>
      <c r="P64" s="9">
        <f t="shared" si="14"/>
        <v>0.0003526341773</v>
      </c>
      <c r="Q64" s="11">
        <f t="shared" si="15"/>
        <v>0.3</v>
      </c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2">
        <v>26.0</v>
      </c>
      <c r="AL64" s="13"/>
      <c r="AM64" s="13"/>
      <c r="AN64" s="13"/>
      <c r="AO64" s="13"/>
      <c r="AP64" s="13"/>
      <c r="AQ64" s="13"/>
      <c r="AR64" s="13"/>
      <c r="AS64" s="13"/>
      <c r="AT64" s="13"/>
      <c r="AU64" s="13"/>
    </row>
    <row r="65">
      <c r="A65" s="2" t="s">
        <v>80</v>
      </c>
      <c r="B65" s="5">
        <f t="shared" si="1"/>
        <v>0.009210556576</v>
      </c>
      <c r="C65" s="13"/>
      <c r="D65" s="7"/>
      <c r="E65" s="8">
        <f t="shared" si="3"/>
        <v>1</v>
      </c>
      <c r="F65" s="9">
        <f t="shared" si="4"/>
        <v>0.16</v>
      </c>
      <c r="G65" s="8">
        <f t="shared" si="5"/>
        <v>26</v>
      </c>
      <c r="H65" s="9">
        <f t="shared" si="6"/>
        <v>0.1379310345</v>
      </c>
      <c r="I65" s="8">
        <f t="shared" si="7"/>
        <v>26</v>
      </c>
      <c r="J65" s="9">
        <f t="shared" si="8"/>
        <v>0.1379310345</v>
      </c>
      <c r="K65" s="10">
        <f t="shared" si="9"/>
        <v>26</v>
      </c>
      <c r="L65" s="9">
        <f t="shared" si="10"/>
        <v>0.1400233372</v>
      </c>
      <c r="M65" s="10">
        <f t="shared" si="11"/>
        <v>26</v>
      </c>
      <c r="N65" s="9">
        <f t="shared" si="12"/>
        <v>0</v>
      </c>
      <c r="O65" s="8">
        <f t="shared" si="13"/>
        <v>0</v>
      </c>
      <c r="P65" s="9">
        <f t="shared" si="14"/>
        <v>0.0003526341773</v>
      </c>
      <c r="Q65" s="11">
        <f t="shared" si="15"/>
        <v>0.3</v>
      </c>
      <c r="R65" s="13"/>
      <c r="S65" s="13"/>
      <c r="T65" s="13"/>
      <c r="U65" s="13"/>
      <c r="V65" s="13"/>
      <c r="W65" s="13"/>
      <c r="X65" s="13"/>
      <c r="Y65" s="12">
        <v>26.0</v>
      </c>
      <c r="Z65" s="13"/>
      <c r="AA65" s="13"/>
      <c r="AB65" s="13"/>
      <c r="AC65" s="13"/>
      <c r="AD65" s="13"/>
      <c r="AE65" s="13"/>
      <c r="AF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</row>
    <row r="66">
      <c r="A66" s="2" t="s">
        <v>81</v>
      </c>
      <c r="B66" s="5">
        <f t="shared" si="1"/>
        <v>0.008287469874</v>
      </c>
      <c r="C66" s="6">
        <v>5.8</v>
      </c>
      <c r="D66" s="7">
        <f>(C66-MIN($C$2:$C$77))/(MAX($C$2:$C$77)-MIN($C$2:$C$77))</f>
        <v>0.697080292</v>
      </c>
      <c r="E66" s="8">
        <f t="shared" si="3"/>
        <v>3</v>
      </c>
      <c r="F66" s="9">
        <f t="shared" si="4"/>
        <v>0.04</v>
      </c>
      <c r="G66" s="8">
        <f t="shared" si="5"/>
        <v>29</v>
      </c>
      <c r="H66" s="9">
        <f t="shared" si="6"/>
        <v>0.2413793103</v>
      </c>
      <c r="I66" s="8">
        <f t="shared" si="7"/>
        <v>23</v>
      </c>
      <c r="J66" s="9">
        <f t="shared" si="8"/>
        <v>0.1034482759</v>
      </c>
      <c r="K66" s="10">
        <f t="shared" si="9"/>
        <v>27</v>
      </c>
      <c r="L66" s="9">
        <f t="shared" si="10"/>
        <v>0.1283547258</v>
      </c>
      <c r="M66" s="10">
        <f t="shared" si="11"/>
        <v>26.33333333</v>
      </c>
      <c r="N66" s="9">
        <f t="shared" si="12"/>
        <v>0</v>
      </c>
      <c r="O66" s="8">
        <f t="shared" si="13"/>
        <v>0</v>
      </c>
      <c r="P66" s="9">
        <f t="shared" si="14"/>
        <v>0.001198956203</v>
      </c>
      <c r="Q66" s="11">
        <f t="shared" si="15"/>
        <v>0.9</v>
      </c>
      <c r="R66" s="13"/>
      <c r="S66" s="12">
        <v>23.0</v>
      </c>
      <c r="T66" s="13"/>
      <c r="U66" s="12"/>
      <c r="V66" s="12"/>
      <c r="W66" s="12"/>
      <c r="X66" s="13"/>
      <c r="Y66" s="12"/>
      <c r="Z66" s="12">
        <v>27.0</v>
      </c>
      <c r="AA66" s="12"/>
      <c r="AB66" s="12"/>
      <c r="AC66" s="12"/>
      <c r="AD66" s="12"/>
      <c r="AE66" s="12"/>
      <c r="AF66" s="12"/>
      <c r="AJ66" s="13"/>
      <c r="AK66" s="13"/>
      <c r="AL66" s="13"/>
      <c r="AM66" s="13"/>
      <c r="AN66" s="13"/>
      <c r="AO66" s="13"/>
      <c r="AP66" s="13"/>
      <c r="AQ66" s="12">
        <v>29.0</v>
      </c>
      <c r="AR66" s="13"/>
      <c r="AS66" s="13"/>
      <c r="AT66" s="13"/>
      <c r="AU66" s="13"/>
    </row>
    <row r="67">
      <c r="A67" s="2" t="s">
        <v>82</v>
      </c>
      <c r="B67" s="5">
        <f t="shared" si="1"/>
        <v>0.006899983163</v>
      </c>
      <c r="C67" s="13"/>
      <c r="D67" s="7"/>
      <c r="E67" s="8">
        <f t="shared" si="3"/>
        <v>1</v>
      </c>
      <c r="F67" s="9">
        <f t="shared" si="4"/>
        <v>0.12</v>
      </c>
      <c r="G67" s="8">
        <f t="shared" si="5"/>
        <v>27</v>
      </c>
      <c r="H67" s="9">
        <f t="shared" si="6"/>
        <v>0.1034482759</v>
      </c>
      <c r="I67" s="8">
        <f t="shared" si="7"/>
        <v>27</v>
      </c>
      <c r="J67" s="9">
        <f t="shared" si="8"/>
        <v>0.1034482759</v>
      </c>
      <c r="K67" s="10">
        <f t="shared" si="9"/>
        <v>27</v>
      </c>
      <c r="L67" s="9">
        <f t="shared" si="10"/>
        <v>0.1050175029</v>
      </c>
      <c r="M67" s="10">
        <f t="shared" si="11"/>
        <v>27</v>
      </c>
      <c r="N67" s="9">
        <f t="shared" si="12"/>
        <v>0</v>
      </c>
      <c r="O67" s="8">
        <f t="shared" si="13"/>
        <v>0</v>
      </c>
      <c r="P67" s="9">
        <f t="shared" si="14"/>
        <v>0.0002115805064</v>
      </c>
      <c r="Q67" s="11">
        <f t="shared" si="15"/>
        <v>0.2</v>
      </c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2">
        <v>27.0</v>
      </c>
      <c r="AD67" s="13"/>
      <c r="AE67" s="13"/>
      <c r="AF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</row>
    <row r="68">
      <c r="A68" s="2" t="s">
        <v>83</v>
      </c>
      <c r="B68" s="5">
        <f t="shared" si="1"/>
        <v>0.006899983163</v>
      </c>
      <c r="C68" s="13"/>
      <c r="D68" s="7"/>
      <c r="E68" s="8">
        <f t="shared" si="3"/>
        <v>1</v>
      </c>
      <c r="F68" s="9">
        <f t="shared" si="4"/>
        <v>0.12</v>
      </c>
      <c r="G68" s="8">
        <f t="shared" si="5"/>
        <v>27</v>
      </c>
      <c r="H68" s="9">
        <f t="shared" si="6"/>
        <v>0.1034482759</v>
      </c>
      <c r="I68" s="8">
        <f t="shared" si="7"/>
        <v>27</v>
      </c>
      <c r="J68" s="9">
        <f t="shared" si="8"/>
        <v>0.1034482759</v>
      </c>
      <c r="K68" s="10">
        <f t="shared" si="9"/>
        <v>27</v>
      </c>
      <c r="L68" s="9">
        <f t="shared" si="10"/>
        <v>0.1050175029</v>
      </c>
      <c r="M68" s="10">
        <f t="shared" si="11"/>
        <v>27</v>
      </c>
      <c r="N68" s="9">
        <f t="shared" si="12"/>
        <v>0</v>
      </c>
      <c r="O68" s="8">
        <f t="shared" si="13"/>
        <v>0</v>
      </c>
      <c r="P68" s="9">
        <f t="shared" si="14"/>
        <v>0.0002115805064</v>
      </c>
      <c r="Q68" s="11">
        <f t="shared" si="15"/>
        <v>0.2</v>
      </c>
      <c r="R68" s="13"/>
      <c r="S68" s="13"/>
      <c r="T68" s="13"/>
      <c r="U68" s="13"/>
      <c r="V68" s="12">
        <v>27.0</v>
      </c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</row>
    <row r="69">
      <c r="A69" s="2" t="s">
        <v>84</v>
      </c>
      <c r="B69" s="5">
        <f t="shared" si="1"/>
        <v>0.004696553437</v>
      </c>
      <c r="C69" s="13"/>
      <c r="D69" s="7"/>
      <c r="E69" s="8">
        <f t="shared" si="3"/>
        <v>2</v>
      </c>
      <c r="F69" s="9">
        <f t="shared" si="4"/>
        <v>0.04</v>
      </c>
      <c r="G69" s="8">
        <f t="shared" si="5"/>
        <v>29</v>
      </c>
      <c r="H69" s="9">
        <f t="shared" si="6"/>
        <v>0.1034482759</v>
      </c>
      <c r="I69" s="8">
        <f t="shared" si="7"/>
        <v>27</v>
      </c>
      <c r="J69" s="9">
        <f t="shared" si="8"/>
        <v>0.06896551724</v>
      </c>
      <c r="K69" s="10">
        <f t="shared" si="9"/>
        <v>28</v>
      </c>
      <c r="L69" s="9">
        <f t="shared" si="10"/>
        <v>0.07001166861</v>
      </c>
      <c r="M69" s="10">
        <f t="shared" si="11"/>
        <v>28</v>
      </c>
      <c r="N69" s="9">
        <f t="shared" si="12"/>
        <v>0</v>
      </c>
      <c r="O69" s="8">
        <f t="shared" si="13"/>
        <v>0</v>
      </c>
      <c r="P69" s="9">
        <f t="shared" si="14"/>
        <v>0.0003526341773</v>
      </c>
      <c r="Q69" s="11">
        <f t="shared" si="15"/>
        <v>0.3</v>
      </c>
      <c r="R69" s="13"/>
      <c r="S69" s="13"/>
      <c r="T69" s="13"/>
      <c r="U69" s="12">
        <v>27.0</v>
      </c>
      <c r="V69" s="13"/>
      <c r="W69" s="13"/>
      <c r="X69" s="13"/>
      <c r="Y69" s="13"/>
      <c r="Z69" s="13"/>
      <c r="AA69" s="12">
        <v>29.0</v>
      </c>
      <c r="AB69" s="13"/>
      <c r="AC69" s="13"/>
      <c r="AD69" s="13"/>
      <c r="AE69" s="13"/>
      <c r="AF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</row>
    <row r="70">
      <c r="A70" s="2" t="s">
        <v>85</v>
      </c>
      <c r="B70" s="5">
        <f t="shared" si="1"/>
        <v>0.004123312979</v>
      </c>
      <c r="C70" s="12">
        <v>5.71</v>
      </c>
      <c r="D70" s="7">
        <f t="shared" ref="D70:D71" si="19">(C70-MIN($C$2:$C$77))/(MAX($C$2:$C$77)-MIN($C$2:$C$77))</f>
        <v>0.6806569343</v>
      </c>
      <c r="E70" s="8">
        <f t="shared" si="3"/>
        <v>4</v>
      </c>
      <c r="F70" s="9">
        <f t="shared" si="4"/>
        <v>0</v>
      </c>
      <c r="G70" s="8">
        <f t="shared" si="5"/>
        <v>30</v>
      </c>
      <c r="H70" s="9">
        <f t="shared" si="6"/>
        <v>0.06896551724</v>
      </c>
      <c r="I70" s="8">
        <f t="shared" si="7"/>
        <v>28</v>
      </c>
      <c r="J70" s="9">
        <f t="shared" si="8"/>
        <v>0.05172413793</v>
      </c>
      <c r="K70" s="10">
        <f t="shared" si="9"/>
        <v>28.5</v>
      </c>
      <c r="L70" s="9">
        <f t="shared" si="10"/>
        <v>0.04375729288</v>
      </c>
      <c r="M70" s="10">
        <f t="shared" si="11"/>
        <v>28.75</v>
      </c>
      <c r="N70" s="9">
        <f t="shared" si="12"/>
        <v>0</v>
      </c>
      <c r="O70" s="8">
        <f t="shared" si="13"/>
        <v>0</v>
      </c>
      <c r="P70" s="9">
        <f t="shared" si="14"/>
        <v>0.0005642146837</v>
      </c>
      <c r="Q70" s="11">
        <f t="shared" si="15"/>
        <v>0.45</v>
      </c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2">
        <v>30.0</v>
      </c>
      <c r="AC70" s="13"/>
      <c r="AD70" s="13"/>
      <c r="AE70" s="13"/>
      <c r="AF70" s="12">
        <v>28.0</v>
      </c>
      <c r="AG70" s="14">
        <v>28.0</v>
      </c>
      <c r="AI70" s="14">
        <v>29.0</v>
      </c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</row>
    <row r="71">
      <c r="A71" s="2" t="s">
        <v>86</v>
      </c>
      <c r="B71" s="5">
        <f t="shared" si="1"/>
        <v>0.002299994388</v>
      </c>
      <c r="C71" s="12">
        <v>3.23</v>
      </c>
      <c r="D71" s="7">
        <f t="shared" si="19"/>
        <v>0.2281021898</v>
      </c>
      <c r="E71" s="8">
        <f t="shared" si="3"/>
        <v>1</v>
      </c>
      <c r="F71" s="9">
        <f t="shared" si="4"/>
        <v>0.04</v>
      </c>
      <c r="G71" s="8">
        <f t="shared" si="5"/>
        <v>29</v>
      </c>
      <c r="H71" s="9">
        <f t="shared" si="6"/>
        <v>0.03448275862</v>
      </c>
      <c r="I71" s="8">
        <f t="shared" si="7"/>
        <v>29</v>
      </c>
      <c r="J71" s="9">
        <f t="shared" si="8"/>
        <v>0.03448275862</v>
      </c>
      <c r="K71" s="10">
        <f t="shared" si="9"/>
        <v>29</v>
      </c>
      <c r="L71" s="9">
        <f t="shared" si="10"/>
        <v>0.03500583431</v>
      </c>
      <c r="M71" s="10">
        <f t="shared" si="11"/>
        <v>29</v>
      </c>
      <c r="N71" s="9">
        <f t="shared" si="12"/>
        <v>0</v>
      </c>
      <c r="O71" s="8">
        <f t="shared" si="13"/>
        <v>0</v>
      </c>
      <c r="P71" s="9">
        <f t="shared" si="14"/>
        <v>0.00007052683546</v>
      </c>
      <c r="Q71" s="11">
        <f t="shared" si="15"/>
        <v>0.1</v>
      </c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2">
        <v>29.0</v>
      </c>
      <c r="AC71" s="13"/>
      <c r="AD71" s="13"/>
      <c r="AE71" s="13"/>
      <c r="AF71" s="13"/>
      <c r="AJ71" s="12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</row>
    <row r="72">
      <c r="A72" s="2" t="s">
        <v>87</v>
      </c>
      <c r="B72" s="5">
        <f t="shared" si="1"/>
        <v>0.001717482903</v>
      </c>
      <c r="C72" s="13"/>
      <c r="D72" s="7"/>
      <c r="E72" s="8">
        <f t="shared" si="3"/>
        <v>3</v>
      </c>
      <c r="F72" s="9">
        <f t="shared" si="4"/>
        <v>0</v>
      </c>
      <c r="G72" s="8">
        <f t="shared" si="5"/>
        <v>30</v>
      </c>
      <c r="H72" s="9">
        <f t="shared" si="6"/>
        <v>0.1034482759</v>
      </c>
      <c r="I72" s="8">
        <f t="shared" si="7"/>
        <v>27</v>
      </c>
      <c r="J72" s="9">
        <f t="shared" si="8"/>
        <v>0</v>
      </c>
      <c r="K72" s="10">
        <f t="shared" si="9"/>
        <v>30</v>
      </c>
      <c r="L72" s="9">
        <f t="shared" si="10"/>
        <v>0.03500583431</v>
      </c>
      <c r="M72" s="10">
        <f t="shared" si="11"/>
        <v>29</v>
      </c>
      <c r="N72" s="9">
        <f t="shared" si="12"/>
        <v>0</v>
      </c>
      <c r="O72" s="8">
        <f t="shared" si="13"/>
        <v>0</v>
      </c>
      <c r="P72" s="9">
        <f t="shared" si="14"/>
        <v>0.0003526341773</v>
      </c>
      <c r="Q72" s="11">
        <f t="shared" si="15"/>
        <v>0.3</v>
      </c>
      <c r="R72" s="12">
        <v>30.0</v>
      </c>
      <c r="S72" s="13"/>
      <c r="T72" s="13"/>
      <c r="U72" s="13"/>
      <c r="V72" s="13"/>
      <c r="W72" s="13"/>
      <c r="X72" s="12">
        <v>30.0</v>
      </c>
      <c r="Y72" s="13"/>
      <c r="Z72" s="13"/>
      <c r="AA72" s="13"/>
      <c r="AB72" s="13"/>
      <c r="AC72" s="13"/>
      <c r="AD72" s="13"/>
      <c r="AE72" s="13"/>
      <c r="AF72" s="13"/>
      <c r="AI72" s="14">
        <v>27.0</v>
      </c>
      <c r="AJ72" s="13"/>
      <c r="AK72" s="13"/>
      <c r="AL72" s="13"/>
      <c r="AM72" s="13"/>
      <c r="AN72" s="12"/>
      <c r="AO72" s="12"/>
      <c r="AP72" s="12"/>
      <c r="AQ72" s="12"/>
      <c r="AR72" s="12"/>
      <c r="AS72" s="12"/>
      <c r="AT72" s="12"/>
      <c r="AU72" s="13"/>
    </row>
    <row r="73">
      <c r="A73" s="2" t="s">
        <v>88</v>
      </c>
      <c r="B73" s="5">
        <f t="shared" si="1"/>
        <v>0.001198279525</v>
      </c>
      <c r="C73" s="13"/>
      <c r="D73" s="7"/>
      <c r="E73" s="8">
        <f t="shared" si="3"/>
        <v>2</v>
      </c>
      <c r="F73" s="9">
        <f t="shared" si="4"/>
        <v>0</v>
      </c>
      <c r="G73" s="8">
        <f t="shared" si="5"/>
        <v>30</v>
      </c>
      <c r="H73" s="9">
        <f t="shared" si="6"/>
        <v>0.03448275862</v>
      </c>
      <c r="I73" s="8">
        <f t="shared" si="7"/>
        <v>29</v>
      </c>
      <c r="J73" s="9">
        <f t="shared" si="8"/>
        <v>0.01724137931</v>
      </c>
      <c r="K73" s="10">
        <f t="shared" si="9"/>
        <v>29.5</v>
      </c>
      <c r="L73" s="9">
        <f t="shared" si="10"/>
        <v>0.01750291715</v>
      </c>
      <c r="M73" s="10">
        <f t="shared" si="11"/>
        <v>29.5</v>
      </c>
      <c r="N73" s="9">
        <f t="shared" si="12"/>
        <v>0</v>
      </c>
      <c r="O73" s="8">
        <f t="shared" si="13"/>
        <v>0</v>
      </c>
      <c r="P73" s="9">
        <f t="shared" si="14"/>
        <v>0.0001410536709</v>
      </c>
      <c r="Q73" s="11">
        <f t="shared" si="15"/>
        <v>0.15</v>
      </c>
      <c r="R73" s="13"/>
      <c r="S73" s="13"/>
      <c r="T73" s="13"/>
      <c r="U73" s="13"/>
      <c r="V73" s="12">
        <v>29.0</v>
      </c>
      <c r="W73" s="13"/>
      <c r="X73" s="13"/>
      <c r="Y73" s="12">
        <v>30.0</v>
      </c>
      <c r="Z73" s="13"/>
      <c r="AA73" s="13"/>
      <c r="AB73" s="13"/>
      <c r="AC73" s="13"/>
      <c r="AD73" s="13"/>
      <c r="AE73" s="13"/>
      <c r="AF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</row>
    <row r="74">
      <c r="A74" s="2" t="s">
        <v>89</v>
      </c>
      <c r="B74" s="5">
        <f t="shared" si="1"/>
        <v>0.001152041285</v>
      </c>
      <c r="C74" s="6">
        <v>5.8</v>
      </c>
      <c r="D74" s="7">
        <f t="shared" ref="D74:D75" si="20">(C74-MIN($C$2:$C$77))/(MAX($C$2:$C$77)-MIN($C$2:$C$77))</f>
        <v>0.697080292</v>
      </c>
      <c r="E74" s="8">
        <f t="shared" si="3"/>
        <v>3</v>
      </c>
      <c r="F74" s="9">
        <f t="shared" si="4"/>
        <v>0</v>
      </c>
      <c r="G74" s="8">
        <f t="shared" si="5"/>
        <v>30</v>
      </c>
      <c r="H74" s="9">
        <f t="shared" si="6"/>
        <v>0.06896551724</v>
      </c>
      <c r="I74" s="8">
        <f t="shared" si="7"/>
        <v>28</v>
      </c>
      <c r="J74" s="9">
        <f t="shared" si="8"/>
        <v>0</v>
      </c>
      <c r="K74" s="10">
        <f t="shared" si="9"/>
        <v>30</v>
      </c>
      <c r="L74" s="9">
        <f t="shared" si="10"/>
        <v>0.02333722287</v>
      </c>
      <c r="M74" s="10">
        <f t="shared" si="11"/>
        <v>29.33333333</v>
      </c>
      <c r="N74" s="9">
        <f t="shared" si="12"/>
        <v>0</v>
      </c>
      <c r="O74" s="8">
        <f t="shared" si="13"/>
        <v>0</v>
      </c>
      <c r="P74" s="9">
        <f t="shared" si="14"/>
        <v>0.0002821073418</v>
      </c>
      <c r="Q74" s="11">
        <f t="shared" si="15"/>
        <v>0.25</v>
      </c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2">
        <v>28.0</v>
      </c>
      <c r="AK74" s="12">
        <v>30.0</v>
      </c>
      <c r="AL74" s="13"/>
      <c r="AM74" s="13"/>
      <c r="AN74" s="13"/>
      <c r="AO74" s="12">
        <v>30.0</v>
      </c>
      <c r="AP74" s="13"/>
      <c r="AQ74" s="13"/>
      <c r="AR74" s="13"/>
      <c r="AS74" s="13"/>
      <c r="AT74" s="13"/>
      <c r="AU74" s="13"/>
    </row>
    <row r="75">
      <c r="A75" s="2" t="s">
        <v>90</v>
      </c>
      <c r="B75" s="5">
        <f t="shared" si="1"/>
        <v>0</v>
      </c>
      <c r="C75" s="12">
        <v>2.75</v>
      </c>
      <c r="D75" s="7">
        <f t="shared" si="20"/>
        <v>0.1405109489</v>
      </c>
      <c r="E75" s="8">
        <f t="shared" si="3"/>
        <v>1</v>
      </c>
      <c r="F75" s="9">
        <f t="shared" si="4"/>
        <v>0</v>
      </c>
      <c r="G75" s="8">
        <f t="shared" si="5"/>
        <v>30</v>
      </c>
      <c r="H75" s="9">
        <f t="shared" si="6"/>
        <v>0</v>
      </c>
      <c r="I75" s="8">
        <f t="shared" si="7"/>
        <v>30</v>
      </c>
      <c r="J75" s="9">
        <f t="shared" si="8"/>
        <v>0</v>
      </c>
      <c r="K75" s="10">
        <f t="shared" si="9"/>
        <v>30</v>
      </c>
      <c r="L75" s="9">
        <f t="shared" si="10"/>
        <v>0</v>
      </c>
      <c r="M75" s="10">
        <f t="shared" si="11"/>
        <v>30</v>
      </c>
      <c r="N75" s="9">
        <f t="shared" si="12"/>
        <v>0</v>
      </c>
      <c r="O75" s="8">
        <f t="shared" si="13"/>
        <v>0</v>
      </c>
      <c r="P75" s="9">
        <f t="shared" si="14"/>
        <v>0</v>
      </c>
      <c r="Q75" s="11">
        <f t="shared" si="15"/>
        <v>0.05</v>
      </c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2">
        <v>30.0</v>
      </c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</row>
    <row r="76">
      <c r="A76" s="2" t="s">
        <v>91</v>
      </c>
      <c r="B76" s="5">
        <f t="shared" si="1"/>
        <v>0</v>
      </c>
      <c r="C76" s="13"/>
      <c r="D76" s="7"/>
      <c r="E76" s="8">
        <f t="shared" si="3"/>
        <v>1</v>
      </c>
      <c r="F76" s="9">
        <f t="shared" si="4"/>
        <v>0</v>
      </c>
      <c r="G76" s="8">
        <f t="shared" si="5"/>
        <v>30</v>
      </c>
      <c r="H76" s="9">
        <f t="shared" si="6"/>
        <v>0</v>
      </c>
      <c r="I76" s="8">
        <f t="shared" si="7"/>
        <v>30</v>
      </c>
      <c r="J76" s="9">
        <f t="shared" si="8"/>
        <v>0</v>
      </c>
      <c r="K76" s="10">
        <f t="shared" si="9"/>
        <v>30</v>
      </c>
      <c r="L76" s="9">
        <f t="shared" si="10"/>
        <v>0</v>
      </c>
      <c r="M76" s="10">
        <f t="shared" si="11"/>
        <v>30</v>
      </c>
      <c r="N76" s="9">
        <f t="shared" si="12"/>
        <v>0</v>
      </c>
      <c r="O76" s="8">
        <f t="shared" si="13"/>
        <v>0</v>
      </c>
      <c r="P76" s="9">
        <f t="shared" si="14"/>
        <v>0</v>
      </c>
      <c r="Q76" s="11">
        <f t="shared" si="15"/>
        <v>0.05</v>
      </c>
      <c r="R76" s="13"/>
      <c r="S76" s="13"/>
      <c r="T76" s="12">
        <v>30.0</v>
      </c>
      <c r="U76" s="12"/>
      <c r="V76" s="12"/>
      <c r="W76" s="12"/>
      <c r="X76" s="12"/>
      <c r="Y76" s="12"/>
      <c r="Z76" s="12"/>
      <c r="AA76" s="12"/>
      <c r="AB76" s="13"/>
      <c r="AC76" s="12"/>
      <c r="AD76" s="12"/>
      <c r="AE76" s="13"/>
      <c r="AF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</row>
    <row r="77">
      <c r="A77" s="2" t="s">
        <v>92</v>
      </c>
      <c r="B77" s="5">
        <f t="shared" si="1"/>
        <v>0</v>
      </c>
      <c r="C77" s="13"/>
      <c r="D77" s="7"/>
      <c r="E77" s="8">
        <f t="shared" si="3"/>
        <v>1</v>
      </c>
      <c r="F77" s="9">
        <f t="shared" si="4"/>
        <v>0</v>
      </c>
      <c r="G77" s="8">
        <f t="shared" si="5"/>
        <v>30</v>
      </c>
      <c r="H77" s="9">
        <f t="shared" si="6"/>
        <v>0</v>
      </c>
      <c r="I77" s="8">
        <f t="shared" si="7"/>
        <v>30</v>
      </c>
      <c r="J77" s="9">
        <f t="shared" si="8"/>
        <v>0</v>
      </c>
      <c r="K77" s="10">
        <f t="shared" si="9"/>
        <v>30</v>
      </c>
      <c r="L77" s="9">
        <f t="shared" si="10"/>
        <v>0</v>
      </c>
      <c r="M77" s="10">
        <f t="shared" si="11"/>
        <v>30</v>
      </c>
      <c r="N77" s="9">
        <f t="shared" si="12"/>
        <v>0</v>
      </c>
      <c r="O77" s="8">
        <f t="shared" si="13"/>
        <v>0</v>
      </c>
      <c r="P77" s="9">
        <f t="shared" si="14"/>
        <v>0</v>
      </c>
      <c r="Q77" s="11">
        <f t="shared" si="15"/>
        <v>0.05</v>
      </c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2">
        <v>30.0</v>
      </c>
      <c r="AF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</row>
  </sheetData>
  <autoFilter ref="$A$1:$AU$77">
    <sortState ref="A1:AU77">
      <sortCondition descending="1" ref="B1:B77"/>
      <sortCondition descending="1" ref="C1:C77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0.0"/>
    <col customWidth="1" min="2" max="2" width="17.63"/>
    <col customWidth="1" min="3" max="3" width="16.0"/>
    <col customWidth="1" min="4" max="4" width="17.0"/>
    <col customWidth="1" min="5" max="5" width="30.38"/>
    <col customWidth="1" min="6" max="6" width="5.13"/>
    <col customWidth="1" min="7" max="7" width="10.25"/>
    <col customWidth="1" min="8" max="8" width="11.0"/>
    <col customWidth="1" min="9" max="9" width="10.0"/>
    <col customWidth="1" min="10" max="10" width="11.0"/>
    <col customWidth="1" min="11" max="11" width="9.38"/>
  </cols>
  <sheetData>
    <row r="1">
      <c r="A1" s="6" t="s">
        <v>93</v>
      </c>
      <c r="B1" s="15" t="s">
        <v>94</v>
      </c>
      <c r="C1" s="6" t="s">
        <v>95</v>
      </c>
      <c r="D1" s="6" t="s">
        <v>96</v>
      </c>
      <c r="E1" s="6" t="s">
        <v>97</v>
      </c>
      <c r="F1" s="16"/>
      <c r="G1" s="6" t="s">
        <v>98</v>
      </c>
      <c r="H1" s="6" t="s">
        <v>99</v>
      </c>
      <c r="I1" s="6" t="s">
        <v>3</v>
      </c>
      <c r="J1" s="6" t="s">
        <v>100</v>
      </c>
      <c r="K1" s="6" t="s">
        <v>101</v>
      </c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17" t="s">
        <v>102</v>
      </c>
      <c r="B2" s="15">
        <v>17.7</v>
      </c>
      <c r="C2" s="6" t="s">
        <v>103</v>
      </c>
      <c r="D2" s="6" t="s">
        <v>103</v>
      </c>
      <c r="E2" s="6" t="s">
        <v>103</v>
      </c>
      <c r="F2" s="16"/>
      <c r="G2" s="16">
        <f t="shared" ref="G2:G23" si="1">1-(B2-MIN($B$2:$B$23))/
(MAX($B$2:$B$23)-MIN($B$2:$B$23))</f>
        <v>0.006097560976</v>
      </c>
      <c r="H2" s="16">
        <f t="shared" ref="H2:H23" si="2"> 1 + 9 * G2</f>
        <v>1.054878049</v>
      </c>
      <c r="I2" s="16" t="str">
        <f t="shared" ref="I2:I23" si="3"> (E2 - MIN($E$2:$E$23)) / (MAX($E$2:$E$23) - MIN($E$2:$E$23))</f>
        <v>#VALUE!</v>
      </c>
      <c r="J2" s="16" t="str">
        <f t="shared" ref="J2:J23" si="4"> 1 + 9 * I2</f>
        <v>#VALUE!</v>
      </c>
      <c r="K2" s="16" t="str">
        <f t="shared" ref="K2:K23" si="5">ABS(G2-I2)/
(0.05+MIN(G2,1-G2))</f>
        <v>#VALUE!</v>
      </c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>
      <c r="A3" s="18" t="s">
        <v>104</v>
      </c>
      <c r="B3" s="15">
        <v>16.6</v>
      </c>
      <c r="C3" s="6">
        <v>6.11</v>
      </c>
      <c r="D3" s="6">
        <v>5.86</v>
      </c>
      <c r="E3" s="6">
        <v>5.64</v>
      </c>
      <c r="F3" s="16"/>
      <c r="G3" s="16">
        <f t="shared" si="1"/>
        <v>0.07317073171</v>
      </c>
      <c r="H3" s="16">
        <f t="shared" si="2"/>
        <v>1.658536585</v>
      </c>
      <c r="I3" s="16">
        <f t="shared" si="3"/>
        <v>0.5866666667</v>
      </c>
      <c r="J3" s="16">
        <f t="shared" si="4"/>
        <v>6.28</v>
      </c>
      <c r="K3" s="16">
        <f t="shared" si="5"/>
        <v>4.168976898</v>
      </c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>
      <c r="A4" s="18" t="s">
        <v>56</v>
      </c>
      <c r="B4" s="15">
        <v>15.8</v>
      </c>
      <c r="C4" s="6">
        <v>6.39</v>
      </c>
      <c r="D4" s="6">
        <v>6.25</v>
      </c>
      <c r="E4" s="6">
        <v>5.68</v>
      </c>
      <c r="F4" s="16"/>
      <c r="G4" s="16">
        <f t="shared" si="1"/>
        <v>0.1219512195</v>
      </c>
      <c r="H4" s="16">
        <f t="shared" si="2"/>
        <v>2.097560976</v>
      </c>
      <c r="I4" s="16">
        <f t="shared" si="3"/>
        <v>0.5973333333</v>
      </c>
      <c r="J4" s="16">
        <f t="shared" si="4"/>
        <v>6.376</v>
      </c>
      <c r="K4" s="16">
        <f t="shared" si="5"/>
        <v>2.76463357</v>
      </c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>
      <c r="A5" s="18" t="s">
        <v>105</v>
      </c>
      <c r="B5" s="15">
        <v>15.5</v>
      </c>
      <c r="C5" s="6">
        <v>5.53</v>
      </c>
      <c r="D5" s="6">
        <v>5.33</v>
      </c>
      <c r="E5" s="6">
        <v>4.91</v>
      </c>
      <c r="F5" s="16"/>
      <c r="G5" s="16">
        <f t="shared" si="1"/>
        <v>0.1402439024</v>
      </c>
      <c r="H5" s="16">
        <f t="shared" si="2"/>
        <v>2.262195122</v>
      </c>
      <c r="I5" s="16">
        <f t="shared" si="3"/>
        <v>0.392</v>
      </c>
      <c r="J5" s="16">
        <f t="shared" si="4"/>
        <v>4.528</v>
      </c>
      <c r="K5" s="16">
        <f t="shared" si="5"/>
        <v>1.323333333</v>
      </c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>
      <c r="A6" s="18" t="s">
        <v>25</v>
      </c>
      <c r="B6" s="15">
        <v>1.6</v>
      </c>
      <c r="C6" s="6">
        <v>7.06</v>
      </c>
      <c r="D6" s="6">
        <v>7.12</v>
      </c>
      <c r="E6" s="6">
        <v>6.84</v>
      </c>
      <c r="F6" s="16"/>
      <c r="G6" s="16">
        <f t="shared" si="1"/>
        <v>0.987804878</v>
      </c>
      <c r="H6" s="16">
        <f t="shared" si="2"/>
        <v>9.890243902</v>
      </c>
      <c r="I6" s="16">
        <f t="shared" si="3"/>
        <v>0.9066666667</v>
      </c>
      <c r="J6" s="16">
        <f t="shared" si="4"/>
        <v>9.16</v>
      </c>
      <c r="K6" s="16">
        <f t="shared" si="5"/>
        <v>1.304575163</v>
      </c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18" t="s">
        <v>77</v>
      </c>
      <c r="B7" s="15">
        <v>16.3</v>
      </c>
      <c r="C7" s="6">
        <v>4.4</v>
      </c>
      <c r="D7" s="6">
        <v>4.64</v>
      </c>
      <c r="E7" s="6">
        <v>4.28</v>
      </c>
      <c r="F7" s="16"/>
      <c r="G7" s="16">
        <f t="shared" si="1"/>
        <v>0.09146341463</v>
      </c>
      <c r="H7" s="16">
        <f t="shared" si="2"/>
        <v>1.823170732</v>
      </c>
      <c r="I7" s="16">
        <f t="shared" si="3"/>
        <v>0.224</v>
      </c>
      <c r="J7" s="16">
        <f t="shared" si="4"/>
        <v>3.016</v>
      </c>
      <c r="K7" s="16">
        <f t="shared" si="5"/>
        <v>0.9368965517</v>
      </c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18" t="s">
        <v>106</v>
      </c>
      <c r="B8" s="15">
        <v>14.2</v>
      </c>
      <c r="C8" s="6">
        <v>5.62</v>
      </c>
      <c r="D8" s="6">
        <v>5.45</v>
      </c>
      <c r="E8" s="6">
        <v>5.14</v>
      </c>
      <c r="F8" s="16"/>
      <c r="G8" s="16">
        <f t="shared" si="1"/>
        <v>0.2195121951</v>
      </c>
      <c r="H8" s="16">
        <f t="shared" si="2"/>
        <v>2.975609756</v>
      </c>
      <c r="I8" s="16">
        <f t="shared" si="3"/>
        <v>0.4533333333</v>
      </c>
      <c r="J8" s="16">
        <f t="shared" si="4"/>
        <v>5.08</v>
      </c>
      <c r="K8" s="16">
        <f t="shared" si="5"/>
        <v>0.867571644</v>
      </c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18" t="s">
        <v>29</v>
      </c>
      <c r="B9" s="15">
        <v>3.6</v>
      </c>
      <c r="C9" s="6">
        <v>6.84</v>
      </c>
      <c r="D9" s="6">
        <v>6.51</v>
      </c>
      <c r="E9" s="6">
        <v>6.11</v>
      </c>
      <c r="F9" s="16"/>
      <c r="G9" s="16">
        <f t="shared" si="1"/>
        <v>0.8658536585</v>
      </c>
      <c r="H9" s="16">
        <f t="shared" si="2"/>
        <v>8.792682927</v>
      </c>
      <c r="I9" s="16">
        <f t="shared" si="3"/>
        <v>0.712</v>
      </c>
      <c r="J9" s="16">
        <f t="shared" si="4"/>
        <v>7.408</v>
      </c>
      <c r="K9" s="16">
        <f t="shared" si="5"/>
        <v>0.8354966887</v>
      </c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18" t="s">
        <v>57</v>
      </c>
      <c r="B10" s="15">
        <v>13.8</v>
      </c>
      <c r="C10" s="6">
        <v>5.07</v>
      </c>
      <c r="D10" s="6">
        <v>5.48</v>
      </c>
      <c r="E10" s="6">
        <v>5.2</v>
      </c>
      <c r="F10" s="16"/>
      <c r="G10" s="16">
        <f t="shared" si="1"/>
        <v>0.243902439</v>
      </c>
      <c r="H10" s="16">
        <f t="shared" si="2"/>
        <v>3.195121951</v>
      </c>
      <c r="I10" s="16">
        <f t="shared" si="3"/>
        <v>0.4693333333</v>
      </c>
      <c r="J10" s="16">
        <f t="shared" si="4"/>
        <v>5.224</v>
      </c>
      <c r="K10" s="16">
        <f t="shared" si="5"/>
        <v>0.7670262794</v>
      </c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18" t="s">
        <v>107</v>
      </c>
      <c r="B11" s="15">
        <v>11.2</v>
      </c>
      <c r="C11" s="6">
        <v>6.41</v>
      </c>
      <c r="D11" s="6">
        <v>6.0</v>
      </c>
      <c r="E11" s="6">
        <v>6.03</v>
      </c>
      <c r="F11" s="16"/>
      <c r="G11" s="16">
        <f t="shared" si="1"/>
        <v>0.4024390244</v>
      </c>
      <c r="H11" s="16">
        <f t="shared" si="2"/>
        <v>4.62195122</v>
      </c>
      <c r="I11" s="16">
        <f t="shared" si="3"/>
        <v>0.6906666667</v>
      </c>
      <c r="J11" s="16">
        <f t="shared" si="4"/>
        <v>7.216</v>
      </c>
      <c r="K11" s="16">
        <f t="shared" si="5"/>
        <v>0.6370530099</v>
      </c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18" t="s">
        <v>43</v>
      </c>
      <c r="B12" s="15">
        <v>11.3</v>
      </c>
      <c r="C12" s="6">
        <v>6.22</v>
      </c>
      <c r="D12" s="6">
        <v>5.98</v>
      </c>
      <c r="E12" s="6">
        <v>5.98</v>
      </c>
      <c r="F12" s="16"/>
      <c r="G12" s="16">
        <f t="shared" si="1"/>
        <v>0.3963414634</v>
      </c>
      <c r="H12" s="16">
        <f t="shared" si="2"/>
        <v>4.567073171</v>
      </c>
      <c r="I12" s="16">
        <f t="shared" si="3"/>
        <v>0.6773333333</v>
      </c>
      <c r="J12" s="16">
        <f t="shared" si="4"/>
        <v>7.096</v>
      </c>
      <c r="K12" s="16">
        <f t="shared" si="5"/>
        <v>0.6295446266</v>
      </c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18" t="s">
        <v>58</v>
      </c>
      <c r="B13" s="15">
        <v>9.5</v>
      </c>
      <c r="C13" s="6">
        <v>6.31</v>
      </c>
      <c r="D13" s="6">
        <v>6.27</v>
      </c>
      <c r="E13" s="6">
        <v>5.99</v>
      </c>
      <c r="F13" s="16"/>
      <c r="G13" s="16">
        <f t="shared" si="1"/>
        <v>0.506097561</v>
      </c>
      <c r="H13" s="16">
        <f t="shared" si="2"/>
        <v>5.554878049</v>
      </c>
      <c r="I13" s="16">
        <f t="shared" si="3"/>
        <v>0.68</v>
      </c>
      <c r="J13" s="16">
        <f t="shared" si="4"/>
        <v>7.12</v>
      </c>
      <c r="K13" s="16">
        <f t="shared" si="5"/>
        <v>0.3197309417</v>
      </c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18" t="s">
        <v>108</v>
      </c>
      <c r="B14" s="15">
        <v>10.3</v>
      </c>
      <c r="C14" s="6">
        <v>6.49</v>
      </c>
      <c r="D14" s="6">
        <v>6.0</v>
      </c>
      <c r="E14" s="6">
        <v>5.74</v>
      </c>
      <c r="F14" s="16"/>
      <c r="G14" s="16">
        <f t="shared" si="1"/>
        <v>0.4573170732</v>
      </c>
      <c r="H14" s="16">
        <f t="shared" si="2"/>
        <v>5.115853659</v>
      </c>
      <c r="I14" s="16">
        <f t="shared" si="3"/>
        <v>0.6133333333</v>
      </c>
      <c r="J14" s="16">
        <f t="shared" si="4"/>
        <v>6.52</v>
      </c>
      <c r="K14" s="16">
        <f t="shared" si="5"/>
        <v>0.3075320513</v>
      </c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18" t="s">
        <v>109</v>
      </c>
      <c r="B15" s="15">
        <v>9.3</v>
      </c>
      <c r="C15" s="6">
        <v>6.36</v>
      </c>
      <c r="D15" s="6">
        <v>5.99</v>
      </c>
      <c r="E15" s="6">
        <v>5.99</v>
      </c>
      <c r="F15" s="16"/>
      <c r="G15" s="16">
        <f t="shared" si="1"/>
        <v>0.5182926829</v>
      </c>
      <c r="H15" s="16">
        <f t="shared" si="2"/>
        <v>5.664634146</v>
      </c>
      <c r="I15" s="16">
        <f t="shared" si="3"/>
        <v>0.68</v>
      </c>
      <c r="J15" s="16">
        <f t="shared" si="4"/>
        <v>7.12</v>
      </c>
      <c r="K15" s="16">
        <f t="shared" si="5"/>
        <v>0.3041284404</v>
      </c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18" t="s">
        <v>55</v>
      </c>
      <c r="B16" s="15">
        <v>5.2</v>
      </c>
      <c r="C16" s="6">
        <v>7.1</v>
      </c>
      <c r="D16" s="6">
        <v>6.84</v>
      </c>
      <c r="E16" s="6">
        <v>6.61</v>
      </c>
      <c r="F16" s="16"/>
      <c r="G16" s="16">
        <f t="shared" si="1"/>
        <v>0.7682926829</v>
      </c>
      <c r="H16" s="16">
        <f t="shared" si="2"/>
        <v>7.914634146</v>
      </c>
      <c r="I16" s="16">
        <f t="shared" si="3"/>
        <v>0.8453333333</v>
      </c>
      <c r="J16" s="16">
        <f t="shared" si="4"/>
        <v>8.608</v>
      </c>
      <c r="K16" s="16">
        <f t="shared" si="5"/>
        <v>0.2734776335</v>
      </c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18" t="s">
        <v>110</v>
      </c>
      <c r="B17" s="15">
        <v>7.5</v>
      </c>
      <c r="C17" s="6">
        <v>6.5</v>
      </c>
      <c r="D17" s="6">
        <v>6.41</v>
      </c>
      <c r="E17" s="6">
        <v>6.21</v>
      </c>
      <c r="F17" s="16"/>
      <c r="G17" s="16">
        <f t="shared" si="1"/>
        <v>0.6280487805</v>
      </c>
      <c r="H17" s="16">
        <f t="shared" si="2"/>
        <v>6.652439024</v>
      </c>
      <c r="I17" s="16">
        <f t="shared" si="3"/>
        <v>0.7386666667</v>
      </c>
      <c r="J17" s="16">
        <f t="shared" si="4"/>
        <v>7.648</v>
      </c>
      <c r="K17" s="16">
        <f t="shared" si="5"/>
        <v>0.2621579961</v>
      </c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18" t="s">
        <v>44</v>
      </c>
      <c r="B18" s="15">
        <v>7.9</v>
      </c>
      <c r="C18" s="6">
        <v>6.43</v>
      </c>
      <c r="D18" s="6">
        <v>6.36</v>
      </c>
      <c r="E18" s="6">
        <v>6.12</v>
      </c>
      <c r="F18" s="16"/>
      <c r="G18" s="16">
        <f t="shared" si="1"/>
        <v>0.6036585366</v>
      </c>
      <c r="H18" s="16">
        <f t="shared" si="2"/>
        <v>6.432926829</v>
      </c>
      <c r="I18" s="16">
        <f t="shared" si="3"/>
        <v>0.7146666667</v>
      </c>
      <c r="J18" s="16">
        <f t="shared" si="4"/>
        <v>7.432</v>
      </c>
      <c r="K18" s="16">
        <f t="shared" si="5"/>
        <v>0.2487067395</v>
      </c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18" t="s">
        <v>111</v>
      </c>
      <c r="B19" s="15">
        <v>16.2</v>
      </c>
      <c r="C19" s="6">
        <v>3.95</v>
      </c>
      <c r="D19" s="6">
        <v>4.18</v>
      </c>
      <c r="E19" s="6">
        <v>3.93</v>
      </c>
      <c r="F19" s="16"/>
      <c r="G19" s="16">
        <f t="shared" si="1"/>
        <v>0.09756097561</v>
      </c>
      <c r="H19" s="16">
        <f t="shared" si="2"/>
        <v>1.87804878</v>
      </c>
      <c r="I19" s="16">
        <f t="shared" si="3"/>
        <v>0.1306666667</v>
      </c>
      <c r="J19" s="16">
        <f t="shared" si="4"/>
        <v>2.176</v>
      </c>
      <c r="K19" s="16">
        <f t="shared" si="5"/>
        <v>0.2243526171</v>
      </c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18" t="s">
        <v>62</v>
      </c>
      <c r="B20" s="15">
        <v>5.5</v>
      </c>
      <c r="C20" s="6">
        <v>6.7</v>
      </c>
      <c r="D20" s="6">
        <v>6.62</v>
      </c>
      <c r="E20" s="6">
        <v>6.41</v>
      </c>
      <c r="F20" s="16"/>
      <c r="G20" s="16">
        <f t="shared" si="1"/>
        <v>0.75</v>
      </c>
      <c r="H20" s="16">
        <f t="shared" si="2"/>
        <v>7.75</v>
      </c>
      <c r="I20" s="16">
        <f t="shared" si="3"/>
        <v>0.792</v>
      </c>
      <c r="J20" s="16">
        <f t="shared" si="4"/>
        <v>8.128</v>
      </c>
      <c r="K20" s="16">
        <f t="shared" si="5"/>
        <v>0.14</v>
      </c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>
      <c r="A21" s="18" t="s">
        <v>24</v>
      </c>
      <c r="B21" s="15">
        <v>4.0</v>
      </c>
      <c r="C21" s="6">
        <v>6.77</v>
      </c>
      <c r="D21" s="6">
        <v>6.67</v>
      </c>
      <c r="E21" s="6">
        <v>6.51</v>
      </c>
      <c r="F21" s="16"/>
      <c r="G21" s="16">
        <f t="shared" si="1"/>
        <v>0.8414634146</v>
      </c>
      <c r="H21" s="16">
        <f t="shared" si="2"/>
        <v>8.573170732</v>
      </c>
      <c r="I21" s="16">
        <f t="shared" si="3"/>
        <v>0.8186666667</v>
      </c>
      <c r="J21" s="16">
        <f t="shared" si="4"/>
        <v>8.368</v>
      </c>
      <c r="K21" s="16">
        <f t="shared" si="5"/>
        <v>0.1093177388</v>
      </c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>
      <c r="A22" s="18" t="s">
        <v>27</v>
      </c>
      <c r="B22" s="15">
        <v>1.4</v>
      </c>
      <c r="C22" s="6">
        <v>7.23</v>
      </c>
      <c r="D22" s="6">
        <v>7.25</v>
      </c>
      <c r="E22" s="6">
        <v>7.19</v>
      </c>
      <c r="F22" s="16"/>
      <c r="G22" s="16">
        <f t="shared" si="1"/>
        <v>1</v>
      </c>
      <c r="H22" s="16">
        <f t="shared" si="2"/>
        <v>10</v>
      </c>
      <c r="I22" s="16">
        <f t="shared" si="3"/>
        <v>1</v>
      </c>
      <c r="J22" s="16">
        <f t="shared" si="4"/>
        <v>10</v>
      </c>
      <c r="K22" s="16">
        <f t="shared" si="5"/>
        <v>0</v>
      </c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>
      <c r="A23" s="18" t="s">
        <v>112</v>
      </c>
      <c r="B23" s="15">
        <v>17.8</v>
      </c>
      <c r="C23" s="6">
        <v>3.6</v>
      </c>
      <c r="D23" s="6">
        <v>3.75</v>
      </c>
      <c r="E23" s="6">
        <v>3.44</v>
      </c>
      <c r="F23" s="16"/>
      <c r="G23" s="16">
        <f t="shared" si="1"/>
        <v>0</v>
      </c>
      <c r="H23" s="16">
        <f t="shared" si="2"/>
        <v>1</v>
      </c>
      <c r="I23" s="16">
        <f t="shared" si="3"/>
        <v>0</v>
      </c>
      <c r="J23" s="16">
        <f t="shared" si="4"/>
        <v>1</v>
      </c>
      <c r="K23" s="16">
        <f t="shared" si="5"/>
        <v>0</v>
      </c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>
      <c r="A24" s="16"/>
      <c r="B24" s="11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>
      <c r="A25" s="18"/>
      <c r="B25" s="11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>
      <c r="A26" s="18"/>
      <c r="B26" s="11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>
      <c r="A27" s="18"/>
      <c r="B27" s="11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18"/>
      <c r="B28" s="11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16"/>
      <c r="B29" s="11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16"/>
      <c r="B30" s="11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16"/>
      <c r="B31" s="11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16"/>
      <c r="B32" s="11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16"/>
      <c r="B33" s="11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16"/>
      <c r="B34" s="11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16"/>
      <c r="B35" s="11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16"/>
      <c r="B36" s="11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16"/>
      <c r="B37" s="11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16"/>
      <c r="B38" s="11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16"/>
      <c r="B39" s="11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16"/>
      <c r="B40" s="11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16"/>
      <c r="B41" s="11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16"/>
      <c r="B42" s="11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16"/>
      <c r="B43" s="11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16"/>
      <c r="B44" s="11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16"/>
      <c r="B45" s="11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16"/>
      <c r="B46" s="11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16"/>
      <c r="B47" s="11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16"/>
      <c r="B48" s="11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16"/>
      <c r="B49" s="11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16"/>
      <c r="B50" s="11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>
      <c r="A51" s="16"/>
      <c r="B51" s="11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>
      <c r="A52" s="16"/>
      <c r="B52" s="11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>
      <c r="A53" s="16"/>
      <c r="B53" s="11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>
      <c r="A54" s="16"/>
      <c r="B54" s="11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>
      <c r="A55" s="16"/>
      <c r="B55" s="11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16"/>
      <c r="B56" s="11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>
      <c r="A57" s="16"/>
      <c r="B57" s="11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16"/>
      <c r="B58" s="11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16"/>
      <c r="B59" s="11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16"/>
      <c r="B60" s="11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>
      <c r="A61" s="16"/>
      <c r="B61" s="11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>
      <c r="A62" s="16"/>
      <c r="B62" s="11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>
      <c r="A63" s="16"/>
      <c r="B63" s="11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>
      <c r="A64" s="16"/>
      <c r="B64" s="11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>
      <c r="A65" s="16"/>
      <c r="B65" s="11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>
      <c r="A66" s="16"/>
      <c r="B66" s="11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>
      <c r="A67" s="16"/>
      <c r="B67" s="11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>
      <c r="A68" s="16"/>
      <c r="B68" s="11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>
      <c r="A69" s="16"/>
      <c r="B69" s="11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>
      <c r="A70" s="16"/>
      <c r="B70" s="11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>
      <c r="A71" s="16"/>
      <c r="B71" s="11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>
      <c r="A72" s="16"/>
      <c r="B72" s="11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>
      <c r="A73" s="16"/>
      <c r="B73" s="11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>
      <c r="A74" s="16"/>
      <c r="B74" s="11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16"/>
      <c r="B75" s="11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>
      <c r="A76" s="16"/>
      <c r="B76" s="11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>
      <c r="A77" s="16"/>
      <c r="B77" s="11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>
      <c r="A78" s="16"/>
      <c r="B78" s="11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>
      <c r="A79" s="16"/>
      <c r="B79" s="11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>
      <c r="A80" s="16"/>
      <c r="B80" s="11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>
      <c r="A81" s="16"/>
      <c r="B81" s="11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>
      <c r="A82" s="16"/>
      <c r="B82" s="11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>
      <c r="A83" s="16"/>
      <c r="B83" s="11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>
      <c r="A84" s="16"/>
      <c r="B84" s="11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>
      <c r="A85" s="16"/>
      <c r="B85" s="11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>
      <c r="A86" s="16"/>
      <c r="B86" s="11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>
      <c r="A87" s="16"/>
      <c r="B87" s="11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>
      <c r="A88" s="16"/>
      <c r="B88" s="11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>
      <c r="A89" s="16"/>
      <c r="B89" s="11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>
      <c r="A90" s="16"/>
      <c r="B90" s="11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>
      <c r="A91" s="16"/>
      <c r="B91" s="11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>
      <c r="A92" s="16"/>
      <c r="B92" s="11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>
      <c r="A93" s="16"/>
      <c r="B93" s="11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>
      <c r="A94" s="16"/>
      <c r="B94" s="11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>
      <c r="A95" s="16"/>
      <c r="B95" s="11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>
      <c r="A96" s="16"/>
      <c r="B96" s="11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>
      <c r="A97" s="16"/>
      <c r="B97" s="11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>
      <c r="A98" s="16"/>
      <c r="B98" s="11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>
      <c r="A99" s="16"/>
      <c r="B99" s="11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>
      <c r="A100" s="16"/>
      <c r="B100" s="11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>
      <c r="A101" s="16"/>
      <c r="B101" s="11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>
      <c r="A102" s="16"/>
      <c r="B102" s="11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>
      <c r="A103" s="16"/>
      <c r="B103" s="11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>
      <c r="A104" s="16"/>
      <c r="B104" s="11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>
      <c r="A105" s="16"/>
      <c r="B105" s="11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>
      <c r="A106" s="16"/>
      <c r="B106" s="11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>
      <c r="A107" s="16"/>
      <c r="B107" s="11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>
      <c r="A108" s="16"/>
      <c r="B108" s="11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>
      <c r="A109" s="16"/>
      <c r="B109" s="11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>
      <c r="A110" s="16"/>
      <c r="B110" s="11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>
      <c r="A111" s="16"/>
      <c r="B111" s="11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>
      <c r="A112" s="16"/>
      <c r="B112" s="11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>
      <c r="A113" s="16"/>
      <c r="B113" s="11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>
      <c r="A114" s="16"/>
      <c r="B114" s="11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>
      <c r="A115" s="16"/>
      <c r="B115" s="11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>
      <c r="A116" s="16"/>
      <c r="B116" s="11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>
      <c r="A117" s="16"/>
      <c r="B117" s="11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>
      <c r="A118" s="16"/>
      <c r="B118" s="11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>
      <c r="A119" s="16"/>
      <c r="B119" s="11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>
      <c r="A120" s="16"/>
      <c r="B120" s="11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>
      <c r="A121" s="16"/>
      <c r="B121" s="11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>
      <c r="A122" s="16"/>
      <c r="B122" s="11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>
      <c r="A123" s="16"/>
      <c r="B123" s="11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>
      <c r="A124" s="16"/>
      <c r="B124" s="11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>
      <c r="A125" s="16"/>
      <c r="B125" s="11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>
      <c r="A126" s="16"/>
      <c r="B126" s="11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>
      <c r="A127" s="16"/>
      <c r="B127" s="11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>
      <c r="A128" s="16"/>
      <c r="B128" s="11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>
      <c r="A129" s="16"/>
      <c r="B129" s="11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>
      <c r="A130" s="16"/>
      <c r="B130" s="11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>
      <c r="A131" s="16"/>
      <c r="B131" s="11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>
      <c r="A132" s="16"/>
      <c r="B132" s="11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>
      <c r="A133" s="16"/>
      <c r="B133" s="11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>
      <c r="A134" s="16"/>
      <c r="B134" s="11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>
      <c r="A135" s="16"/>
      <c r="B135" s="11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>
      <c r="A136" s="16"/>
      <c r="B136" s="11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>
      <c r="A137" s="16"/>
      <c r="B137" s="11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>
      <c r="A138" s="16"/>
      <c r="B138" s="11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>
      <c r="A139" s="16"/>
      <c r="B139" s="11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>
      <c r="A140" s="16"/>
      <c r="B140" s="11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>
      <c r="A141" s="16"/>
      <c r="B141" s="11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>
      <c r="A142" s="16"/>
      <c r="B142" s="11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>
      <c r="A143" s="16"/>
      <c r="B143" s="11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>
      <c r="A144" s="16"/>
      <c r="B144" s="11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>
      <c r="A145" s="16"/>
      <c r="B145" s="11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>
      <c r="A146" s="16"/>
      <c r="B146" s="11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>
      <c r="A147" s="16"/>
      <c r="B147" s="11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>
      <c r="A148" s="16"/>
      <c r="B148" s="11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>
      <c r="A149" s="16"/>
      <c r="B149" s="11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>
      <c r="A150" s="16"/>
      <c r="B150" s="11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>
      <c r="A151" s="16"/>
      <c r="B151" s="11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>
      <c r="A152" s="16"/>
      <c r="B152" s="11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>
      <c r="A153" s="16"/>
      <c r="B153" s="11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>
      <c r="A154" s="16"/>
      <c r="B154" s="11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>
      <c r="A155" s="16"/>
      <c r="B155" s="11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>
      <c r="A156" s="16"/>
      <c r="B156" s="11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>
      <c r="A157" s="16"/>
      <c r="B157" s="11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>
      <c r="A158" s="16"/>
      <c r="B158" s="11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>
      <c r="A159" s="16"/>
      <c r="B159" s="11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>
      <c r="A160" s="16"/>
      <c r="B160" s="11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>
      <c r="A161" s="16"/>
      <c r="B161" s="11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>
      <c r="A162" s="16"/>
      <c r="B162" s="11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>
      <c r="A163" s="16"/>
      <c r="B163" s="1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>
      <c r="A164" s="16"/>
      <c r="B164" s="11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>
      <c r="A165" s="16"/>
      <c r="B165" s="11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>
      <c r="A166" s="16"/>
      <c r="B166" s="11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>
      <c r="A167" s="16"/>
      <c r="B167" s="11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>
      <c r="A168" s="16"/>
      <c r="B168" s="11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>
      <c r="A169" s="16"/>
      <c r="B169" s="11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>
      <c r="A170" s="16"/>
      <c r="B170" s="11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>
      <c r="A171" s="16"/>
      <c r="B171" s="11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>
      <c r="A172" s="16"/>
      <c r="B172" s="11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>
      <c r="A173" s="16"/>
      <c r="B173" s="11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>
      <c r="A174" s="16"/>
      <c r="B174" s="11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>
      <c r="A175" s="16"/>
      <c r="B175" s="11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>
      <c r="A176" s="16"/>
      <c r="B176" s="11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>
      <c r="A177" s="16"/>
      <c r="B177" s="11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>
      <c r="A178" s="16"/>
      <c r="B178" s="11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>
      <c r="A179" s="16"/>
      <c r="B179" s="11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>
      <c r="A180" s="16"/>
      <c r="B180" s="11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>
      <c r="A181" s="16"/>
      <c r="B181" s="11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>
      <c r="A182" s="16"/>
      <c r="B182" s="11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>
      <c r="A183" s="16"/>
      <c r="B183" s="11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>
      <c r="A184" s="16"/>
      <c r="B184" s="11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>
      <c r="A185" s="16"/>
      <c r="B185" s="11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>
      <c r="A186" s="16"/>
      <c r="B186" s="11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>
      <c r="A187" s="16"/>
      <c r="B187" s="11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>
      <c r="A188" s="16"/>
      <c r="B188" s="11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>
      <c r="A189" s="16"/>
      <c r="B189" s="11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>
      <c r="A190" s="16"/>
      <c r="B190" s="11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>
      <c r="A191" s="16"/>
      <c r="B191" s="11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>
      <c r="A192" s="16"/>
      <c r="B192" s="11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>
      <c r="A193" s="16"/>
      <c r="B193" s="11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>
      <c r="A194" s="16"/>
      <c r="B194" s="11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>
      <c r="A195" s="16"/>
      <c r="B195" s="11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>
      <c r="A196" s="16"/>
      <c r="B196" s="11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>
      <c r="A197" s="16"/>
      <c r="B197" s="11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>
      <c r="A198" s="16"/>
      <c r="B198" s="11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>
      <c r="A199" s="16"/>
      <c r="B199" s="11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>
      <c r="A200" s="16"/>
      <c r="B200" s="11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>
      <c r="A201" s="16"/>
      <c r="B201" s="11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>
      <c r="A202" s="16"/>
      <c r="B202" s="11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>
      <c r="A203" s="16"/>
      <c r="B203" s="11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>
      <c r="A204" s="16"/>
      <c r="B204" s="11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>
      <c r="A205" s="16"/>
      <c r="B205" s="11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>
      <c r="A206" s="16"/>
      <c r="B206" s="11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>
      <c r="A207" s="16"/>
      <c r="B207" s="11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>
      <c r="A208" s="16"/>
      <c r="B208" s="11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>
      <c r="A209" s="16"/>
      <c r="B209" s="11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>
      <c r="A210" s="16"/>
      <c r="B210" s="11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>
      <c r="A211" s="16"/>
      <c r="B211" s="11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>
      <c r="A212" s="16"/>
      <c r="B212" s="11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>
      <c r="A213" s="16"/>
      <c r="B213" s="11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>
      <c r="A214" s="16"/>
      <c r="B214" s="11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>
      <c r="A215" s="16"/>
      <c r="B215" s="11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>
      <c r="A216" s="16"/>
      <c r="B216" s="11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>
      <c r="A217" s="16"/>
      <c r="B217" s="11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>
      <c r="A218" s="16"/>
      <c r="B218" s="11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>
      <c r="A219" s="16"/>
      <c r="B219" s="11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>
      <c r="A220" s="16"/>
      <c r="B220" s="11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>
      <c r="A221" s="16"/>
      <c r="B221" s="11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>
      <c r="A222" s="16"/>
      <c r="B222" s="11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>
      <c r="A223" s="16"/>
      <c r="B223" s="11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>
      <c r="A224" s="16"/>
      <c r="B224" s="11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>
      <c r="A225" s="16"/>
      <c r="B225" s="11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>
      <c r="A226" s="16"/>
      <c r="B226" s="11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>
      <c r="A227" s="16"/>
      <c r="B227" s="11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>
      <c r="A228" s="16"/>
      <c r="B228" s="11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>
      <c r="A229" s="16"/>
      <c r="B229" s="11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>
      <c r="A230" s="16"/>
      <c r="B230" s="11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>
      <c r="A231" s="16"/>
      <c r="B231" s="11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>
      <c r="A232" s="16"/>
      <c r="B232" s="11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>
      <c r="A233" s="16"/>
      <c r="B233" s="11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>
      <c r="A234" s="16"/>
      <c r="B234" s="11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>
      <c r="A235" s="16"/>
      <c r="B235" s="11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>
      <c r="A236" s="16"/>
      <c r="B236" s="11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>
      <c r="A237" s="16"/>
      <c r="B237" s="11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>
      <c r="A238" s="16"/>
      <c r="B238" s="11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>
      <c r="A239" s="16"/>
      <c r="B239" s="11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>
      <c r="A240" s="16"/>
      <c r="B240" s="11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>
      <c r="A241" s="16"/>
      <c r="B241" s="11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>
      <c r="A242" s="16"/>
      <c r="B242" s="11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>
      <c r="A243" s="16"/>
      <c r="B243" s="11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>
      <c r="A244" s="16"/>
      <c r="B244" s="11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>
      <c r="A245" s="16"/>
      <c r="B245" s="11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>
      <c r="A246" s="16"/>
      <c r="B246" s="11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>
      <c r="A247" s="16"/>
      <c r="B247" s="11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>
      <c r="A248" s="16"/>
      <c r="B248" s="11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>
      <c r="A249" s="16"/>
      <c r="B249" s="11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>
      <c r="A250" s="16"/>
      <c r="B250" s="11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>
      <c r="A251" s="16"/>
      <c r="B251" s="11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>
      <c r="A252" s="16"/>
      <c r="B252" s="11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>
      <c r="A253" s="16"/>
      <c r="B253" s="11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>
      <c r="A254" s="16"/>
      <c r="B254" s="11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>
      <c r="A255" s="16"/>
      <c r="B255" s="11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>
      <c r="A256" s="16"/>
      <c r="B256" s="11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>
      <c r="A257" s="16"/>
      <c r="B257" s="11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>
      <c r="A258" s="16"/>
      <c r="B258" s="11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>
      <c r="A259" s="16"/>
      <c r="B259" s="11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>
      <c r="A260" s="16"/>
      <c r="B260" s="11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>
      <c r="A261" s="16"/>
      <c r="B261" s="11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>
      <c r="A262" s="16"/>
      <c r="B262" s="11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>
      <c r="A263" s="16"/>
      <c r="B263" s="11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>
      <c r="A264" s="16"/>
      <c r="B264" s="11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>
      <c r="A265" s="16"/>
      <c r="B265" s="11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>
      <c r="A266" s="16"/>
      <c r="B266" s="11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>
      <c r="A267" s="16"/>
      <c r="B267" s="11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>
      <c r="A268" s="16"/>
      <c r="B268" s="11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>
      <c r="A269" s="16"/>
      <c r="B269" s="11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>
      <c r="A270" s="16"/>
      <c r="B270" s="11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>
      <c r="A271" s="16"/>
      <c r="B271" s="11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>
      <c r="A272" s="16"/>
      <c r="B272" s="11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>
      <c r="A273" s="16"/>
      <c r="B273" s="11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>
      <c r="A274" s="16"/>
      <c r="B274" s="11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>
      <c r="A275" s="16"/>
      <c r="B275" s="11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>
      <c r="A276" s="16"/>
      <c r="B276" s="11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>
      <c r="A277" s="16"/>
      <c r="B277" s="11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>
      <c r="A278" s="16"/>
      <c r="B278" s="11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>
      <c r="A279" s="16"/>
      <c r="B279" s="11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>
      <c r="A280" s="16"/>
      <c r="B280" s="11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>
      <c r="A281" s="16"/>
      <c r="B281" s="11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>
      <c r="A282" s="16"/>
      <c r="B282" s="11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>
      <c r="A283" s="16"/>
      <c r="B283" s="11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>
      <c r="A284" s="16"/>
      <c r="B284" s="11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>
      <c r="A285" s="16"/>
      <c r="B285" s="11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>
      <c r="A286" s="16"/>
      <c r="B286" s="11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>
      <c r="A287" s="16"/>
      <c r="B287" s="11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>
      <c r="A288" s="16"/>
      <c r="B288" s="11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>
      <c r="A289" s="16"/>
      <c r="B289" s="11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>
      <c r="A290" s="16"/>
      <c r="B290" s="11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>
      <c r="A291" s="16"/>
      <c r="B291" s="11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>
      <c r="A292" s="16"/>
      <c r="B292" s="11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>
      <c r="A293" s="16"/>
      <c r="B293" s="11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>
      <c r="A294" s="16"/>
      <c r="B294" s="11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>
      <c r="A295" s="16"/>
      <c r="B295" s="11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>
      <c r="A296" s="16"/>
      <c r="B296" s="11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>
      <c r="A297" s="16"/>
      <c r="B297" s="11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>
      <c r="A298" s="16"/>
      <c r="B298" s="11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>
      <c r="A299" s="16"/>
      <c r="B299" s="11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>
      <c r="A300" s="16"/>
      <c r="B300" s="11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>
      <c r="A301" s="16"/>
      <c r="B301" s="11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>
      <c r="A302" s="16"/>
      <c r="B302" s="11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>
      <c r="A303" s="16"/>
      <c r="B303" s="11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>
      <c r="A304" s="16"/>
      <c r="B304" s="11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>
      <c r="A305" s="16"/>
      <c r="B305" s="11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>
      <c r="A306" s="16"/>
      <c r="B306" s="11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>
      <c r="A307" s="16"/>
      <c r="B307" s="11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>
      <c r="A308" s="16"/>
      <c r="B308" s="11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>
      <c r="A309" s="16"/>
      <c r="B309" s="11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>
      <c r="A310" s="16"/>
      <c r="B310" s="11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>
      <c r="A311" s="16"/>
      <c r="B311" s="11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>
      <c r="A312" s="16"/>
      <c r="B312" s="11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>
      <c r="A313" s="16"/>
      <c r="B313" s="11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>
      <c r="A314" s="16"/>
      <c r="B314" s="11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>
      <c r="A315" s="16"/>
      <c r="B315" s="11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>
      <c r="A316" s="16"/>
      <c r="B316" s="11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>
      <c r="A317" s="16"/>
      <c r="B317" s="11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>
      <c r="A318" s="16"/>
      <c r="B318" s="11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>
      <c r="A319" s="16"/>
      <c r="B319" s="11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>
      <c r="A320" s="16"/>
      <c r="B320" s="11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>
      <c r="A321" s="16"/>
      <c r="B321" s="11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>
      <c r="A322" s="16"/>
      <c r="B322" s="11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>
      <c r="A323" s="16"/>
      <c r="B323" s="11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>
      <c r="A324" s="16"/>
      <c r="B324" s="11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>
      <c r="A325" s="16"/>
      <c r="B325" s="11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>
      <c r="A326" s="16"/>
      <c r="B326" s="11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>
      <c r="A327" s="16"/>
      <c r="B327" s="11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>
      <c r="A328" s="16"/>
      <c r="B328" s="11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>
      <c r="A329" s="16"/>
      <c r="B329" s="11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>
      <c r="A330" s="16"/>
      <c r="B330" s="11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>
      <c r="A331" s="16"/>
      <c r="B331" s="11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>
      <c r="A332" s="16"/>
      <c r="B332" s="11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>
      <c r="A333" s="16"/>
      <c r="B333" s="11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>
      <c r="A334" s="16"/>
      <c r="B334" s="11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>
      <c r="A335" s="16"/>
      <c r="B335" s="11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>
      <c r="A336" s="16"/>
      <c r="B336" s="11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>
      <c r="A337" s="16"/>
      <c r="B337" s="11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>
      <c r="A338" s="16"/>
      <c r="B338" s="11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>
      <c r="A339" s="16"/>
      <c r="B339" s="11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>
      <c r="A340" s="16"/>
      <c r="B340" s="11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>
      <c r="A341" s="16"/>
      <c r="B341" s="11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>
      <c r="A342" s="16"/>
      <c r="B342" s="11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>
      <c r="A343" s="16"/>
      <c r="B343" s="11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>
      <c r="A344" s="16"/>
      <c r="B344" s="11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>
      <c r="A345" s="16"/>
      <c r="B345" s="11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>
      <c r="A346" s="16"/>
      <c r="B346" s="11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>
      <c r="A347" s="16"/>
      <c r="B347" s="11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>
      <c r="A348" s="16"/>
      <c r="B348" s="11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>
      <c r="A349" s="16"/>
      <c r="B349" s="11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>
      <c r="A350" s="16"/>
      <c r="B350" s="11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>
      <c r="A351" s="16"/>
      <c r="B351" s="11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>
      <c r="A352" s="16"/>
      <c r="B352" s="11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>
      <c r="A353" s="16"/>
      <c r="B353" s="11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>
      <c r="A354" s="16"/>
      <c r="B354" s="11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>
      <c r="A355" s="16"/>
      <c r="B355" s="11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>
      <c r="A356" s="16"/>
      <c r="B356" s="11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>
      <c r="A357" s="16"/>
      <c r="B357" s="11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>
      <c r="A358" s="16"/>
      <c r="B358" s="11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>
      <c r="A359" s="16"/>
      <c r="B359" s="11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>
      <c r="A360" s="16"/>
      <c r="B360" s="11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>
      <c r="A361" s="16"/>
      <c r="B361" s="11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>
      <c r="A362" s="16"/>
      <c r="B362" s="11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>
      <c r="A363" s="16"/>
      <c r="B363" s="11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>
      <c r="A364" s="16"/>
      <c r="B364" s="11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>
      <c r="A365" s="16"/>
      <c r="B365" s="11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>
      <c r="A366" s="16"/>
      <c r="B366" s="11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>
      <c r="A367" s="16"/>
      <c r="B367" s="11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>
      <c r="A368" s="16"/>
      <c r="B368" s="11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>
      <c r="A369" s="16"/>
      <c r="B369" s="11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>
      <c r="A370" s="16"/>
      <c r="B370" s="11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>
      <c r="A371" s="16"/>
      <c r="B371" s="11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>
      <c r="A372" s="16"/>
      <c r="B372" s="11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>
      <c r="A373" s="16"/>
      <c r="B373" s="11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>
      <c r="A374" s="16"/>
      <c r="B374" s="11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>
      <c r="A375" s="16"/>
      <c r="B375" s="11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>
      <c r="A376" s="16"/>
      <c r="B376" s="11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>
      <c r="A377" s="16"/>
      <c r="B377" s="11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>
      <c r="A378" s="16"/>
      <c r="B378" s="11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>
      <c r="A379" s="16"/>
      <c r="B379" s="11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>
      <c r="A380" s="16"/>
      <c r="B380" s="11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>
      <c r="A381" s="16"/>
      <c r="B381" s="11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>
      <c r="A382" s="16"/>
      <c r="B382" s="11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>
      <c r="A383" s="16"/>
      <c r="B383" s="11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>
      <c r="A384" s="16"/>
      <c r="B384" s="11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>
      <c r="A385" s="16"/>
      <c r="B385" s="11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>
      <c r="A386" s="16"/>
      <c r="B386" s="11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>
      <c r="A387" s="16"/>
      <c r="B387" s="11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>
      <c r="A388" s="16"/>
      <c r="B388" s="11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>
      <c r="A389" s="16"/>
      <c r="B389" s="11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>
      <c r="A390" s="16"/>
      <c r="B390" s="11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>
      <c r="A391" s="16"/>
      <c r="B391" s="11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>
      <c r="A392" s="16"/>
      <c r="B392" s="11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>
      <c r="A393" s="16"/>
      <c r="B393" s="11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>
      <c r="A394" s="16"/>
      <c r="B394" s="11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>
      <c r="A395" s="16"/>
      <c r="B395" s="11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>
      <c r="A396" s="16"/>
      <c r="B396" s="11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>
      <c r="A397" s="16"/>
      <c r="B397" s="11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>
      <c r="A398" s="16"/>
      <c r="B398" s="11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>
      <c r="A399" s="16"/>
      <c r="B399" s="11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>
      <c r="A400" s="16"/>
      <c r="B400" s="11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>
      <c r="A401" s="16"/>
      <c r="B401" s="11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>
      <c r="A402" s="16"/>
      <c r="B402" s="11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>
      <c r="A403" s="16"/>
      <c r="B403" s="11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>
      <c r="A404" s="16"/>
      <c r="B404" s="11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>
      <c r="A405" s="16"/>
      <c r="B405" s="11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>
      <c r="A406" s="16"/>
      <c r="B406" s="11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>
      <c r="A407" s="16"/>
      <c r="B407" s="11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>
      <c r="A408" s="16"/>
      <c r="B408" s="11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>
      <c r="A409" s="16"/>
      <c r="B409" s="11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>
      <c r="A410" s="16"/>
      <c r="B410" s="11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>
      <c r="A411" s="16"/>
      <c r="B411" s="11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>
      <c r="A412" s="16"/>
      <c r="B412" s="11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>
      <c r="A413" s="16"/>
      <c r="B413" s="11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>
      <c r="A414" s="16"/>
      <c r="B414" s="11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>
      <c r="A415" s="16"/>
      <c r="B415" s="11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>
      <c r="A416" s="16"/>
      <c r="B416" s="11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>
      <c r="A417" s="16"/>
      <c r="B417" s="11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>
      <c r="A418" s="16"/>
      <c r="B418" s="11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>
      <c r="A419" s="16"/>
      <c r="B419" s="11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>
      <c r="A420" s="16"/>
      <c r="B420" s="11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>
      <c r="A421" s="16"/>
      <c r="B421" s="11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>
      <c r="A422" s="16"/>
      <c r="B422" s="11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>
      <c r="A423" s="16"/>
      <c r="B423" s="11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>
      <c r="A424" s="16"/>
      <c r="B424" s="11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>
      <c r="A425" s="16"/>
      <c r="B425" s="11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>
      <c r="A426" s="16"/>
      <c r="B426" s="11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>
      <c r="A427" s="16"/>
      <c r="B427" s="11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>
      <c r="A428" s="16"/>
      <c r="B428" s="11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>
      <c r="A429" s="16"/>
      <c r="B429" s="11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>
      <c r="A430" s="16"/>
      <c r="B430" s="11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>
      <c r="A431" s="16"/>
      <c r="B431" s="11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>
      <c r="A432" s="16"/>
      <c r="B432" s="11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>
      <c r="A433" s="16"/>
      <c r="B433" s="11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>
      <c r="A434" s="16"/>
      <c r="B434" s="11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>
      <c r="A435" s="16"/>
      <c r="B435" s="11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>
      <c r="A436" s="16"/>
      <c r="B436" s="11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>
      <c r="A437" s="16"/>
      <c r="B437" s="11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>
      <c r="A438" s="16"/>
      <c r="B438" s="11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>
      <c r="A439" s="16"/>
      <c r="B439" s="11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>
      <c r="A440" s="16"/>
      <c r="B440" s="11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>
      <c r="A441" s="16"/>
      <c r="B441" s="11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>
      <c r="A442" s="16"/>
      <c r="B442" s="11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>
      <c r="A443" s="16"/>
      <c r="B443" s="11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>
      <c r="A444" s="16"/>
      <c r="B444" s="11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>
      <c r="A445" s="16"/>
      <c r="B445" s="11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>
      <c r="A446" s="16"/>
      <c r="B446" s="11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>
      <c r="A447" s="16"/>
      <c r="B447" s="11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>
      <c r="A448" s="16"/>
      <c r="B448" s="11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>
      <c r="A449" s="16"/>
      <c r="B449" s="11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>
      <c r="A450" s="16"/>
      <c r="B450" s="11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>
      <c r="A451" s="16"/>
      <c r="B451" s="11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>
      <c r="A452" s="16"/>
      <c r="B452" s="11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>
      <c r="A453" s="16"/>
      <c r="B453" s="11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>
      <c r="A454" s="16"/>
      <c r="B454" s="11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>
      <c r="A455" s="16"/>
      <c r="B455" s="11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>
      <c r="A456" s="16"/>
      <c r="B456" s="11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>
      <c r="A457" s="16"/>
      <c r="B457" s="11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>
      <c r="A458" s="16"/>
      <c r="B458" s="11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>
      <c r="A459" s="16"/>
      <c r="B459" s="11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>
      <c r="A460" s="16"/>
      <c r="B460" s="11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>
      <c r="A461" s="16"/>
      <c r="B461" s="11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>
      <c r="A462" s="16"/>
      <c r="B462" s="11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>
      <c r="A463" s="16"/>
      <c r="B463" s="11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>
      <c r="A464" s="16"/>
      <c r="B464" s="11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>
      <c r="A465" s="16"/>
      <c r="B465" s="11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>
      <c r="A466" s="16"/>
      <c r="B466" s="11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>
      <c r="A467" s="16"/>
      <c r="B467" s="11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>
      <c r="A468" s="16"/>
      <c r="B468" s="11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>
      <c r="A469" s="16"/>
      <c r="B469" s="11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>
      <c r="A470" s="16"/>
      <c r="B470" s="11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>
      <c r="A471" s="16"/>
      <c r="B471" s="11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>
      <c r="A472" s="16"/>
      <c r="B472" s="11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>
      <c r="A473" s="16"/>
      <c r="B473" s="11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>
      <c r="A474" s="16"/>
      <c r="B474" s="11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>
      <c r="A475" s="16"/>
      <c r="B475" s="11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>
      <c r="A476" s="16"/>
      <c r="B476" s="11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>
      <c r="A477" s="16"/>
      <c r="B477" s="11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>
      <c r="A478" s="16"/>
      <c r="B478" s="11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>
      <c r="A479" s="16"/>
      <c r="B479" s="11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>
      <c r="A480" s="16"/>
      <c r="B480" s="11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>
      <c r="A481" s="16"/>
      <c r="B481" s="11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>
      <c r="A482" s="16"/>
      <c r="B482" s="11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>
      <c r="A483" s="16"/>
      <c r="B483" s="11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>
      <c r="A484" s="16"/>
      <c r="B484" s="11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>
      <c r="A485" s="16"/>
      <c r="B485" s="11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>
      <c r="A486" s="16"/>
      <c r="B486" s="11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>
      <c r="A487" s="16"/>
      <c r="B487" s="11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>
      <c r="A488" s="16"/>
      <c r="B488" s="11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>
      <c r="A489" s="16"/>
      <c r="B489" s="11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>
      <c r="A490" s="16"/>
      <c r="B490" s="11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>
      <c r="A491" s="16"/>
      <c r="B491" s="11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>
      <c r="A492" s="16"/>
      <c r="B492" s="11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>
      <c r="A493" s="16"/>
      <c r="B493" s="11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>
      <c r="A494" s="16"/>
      <c r="B494" s="11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>
      <c r="A495" s="16"/>
      <c r="B495" s="11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>
      <c r="A496" s="16"/>
      <c r="B496" s="11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>
      <c r="A497" s="16"/>
      <c r="B497" s="11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>
      <c r="A498" s="16"/>
      <c r="B498" s="11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>
      <c r="A499" s="16"/>
      <c r="B499" s="11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>
      <c r="A500" s="16"/>
      <c r="B500" s="11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>
      <c r="A501" s="16"/>
      <c r="B501" s="11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>
      <c r="A502" s="16"/>
      <c r="B502" s="11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>
      <c r="A503" s="16"/>
      <c r="B503" s="11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>
      <c r="A504" s="16"/>
      <c r="B504" s="11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>
      <c r="A505" s="16"/>
      <c r="B505" s="11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>
      <c r="A506" s="16"/>
      <c r="B506" s="11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>
      <c r="A507" s="16"/>
      <c r="B507" s="11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>
      <c r="A508" s="16"/>
      <c r="B508" s="11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>
      <c r="A509" s="16"/>
      <c r="B509" s="11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>
      <c r="A510" s="16"/>
      <c r="B510" s="11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>
      <c r="A511" s="16"/>
      <c r="B511" s="11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>
      <c r="A512" s="16"/>
      <c r="B512" s="11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>
      <c r="A513" s="16"/>
      <c r="B513" s="11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>
      <c r="A514" s="16"/>
      <c r="B514" s="11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>
      <c r="A515" s="16"/>
      <c r="B515" s="11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>
      <c r="A516" s="16"/>
      <c r="B516" s="11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>
      <c r="A517" s="16"/>
      <c r="B517" s="11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>
      <c r="A518" s="16"/>
      <c r="B518" s="11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>
      <c r="A519" s="16"/>
      <c r="B519" s="11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>
      <c r="A520" s="16"/>
      <c r="B520" s="11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>
      <c r="A521" s="16"/>
      <c r="B521" s="11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>
      <c r="A522" s="16"/>
      <c r="B522" s="11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>
      <c r="A523" s="16"/>
      <c r="B523" s="11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>
      <c r="A524" s="16"/>
      <c r="B524" s="11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>
      <c r="A525" s="16"/>
      <c r="B525" s="11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>
      <c r="A526" s="16"/>
      <c r="B526" s="11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>
      <c r="A527" s="16"/>
      <c r="B527" s="11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>
      <c r="A528" s="16"/>
      <c r="B528" s="11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>
      <c r="A529" s="16"/>
      <c r="B529" s="11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>
      <c r="A530" s="16"/>
      <c r="B530" s="11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>
      <c r="A531" s="16"/>
      <c r="B531" s="11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>
      <c r="A532" s="16"/>
      <c r="B532" s="11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>
      <c r="A533" s="16"/>
      <c r="B533" s="11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>
      <c r="A534" s="16"/>
      <c r="B534" s="11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>
      <c r="A535" s="16"/>
      <c r="B535" s="11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>
      <c r="A536" s="16"/>
      <c r="B536" s="11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>
      <c r="A537" s="16"/>
      <c r="B537" s="11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>
      <c r="A538" s="16"/>
      <c r="B538" s="11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>
      <c r="A539" s="16"/>
      <c r="B539" s="11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>
      <c r="A540" s="16"/>
      <c r="B540" s="11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>
      <c r="A541" s="16"/>
      <c r="B541" s="11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>
      <c r="A542" s="16"/>
      <c r="B542" s="11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>
      <c r="A543" s="16"/>
      <c r="B543" s="11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>
      <c r="A544" s="16"/>
      <c r="B544" s="11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>
      <c r="A545" s="16"/>
      <c r="B545" s="11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>
      <c r="A546" s="16"/>
      <c r="B546" s="11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>
      <c r="A547" s="16"/>
      <c r="B547" s="11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>
      <c r="A548" s="16"/>
      <c r="B548" s="11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>
      <c r="A549" s="16"/>
      <c r="B549" s="11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>
      <c r="A550" s="16"/>
      <c r="B550" s="11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>
      <c r="A551" s="16"/>
      <c r="B551" s="11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>
      <c r="A552" s="16"/>
      <c r="B552" s="11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>
      <c r="A553" s="16"/>
      <c r="B553" s="11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>
      <c r="A554" s="16"/>
      <c r="B554" s="11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>
      <c r="A555" s="16"/>
      <c r="B555" s="11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>
      <c r="A556" s="16"/>
      <c r="B556" s="11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>
      <c r="A557" s="16"/>
      <c r="B557" s="11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>
      <c r="A558" s="16"/>
      <c r="B558" s="11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>
      <c r="A559" s="16"/>
      <c r="B559" s="11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>
      <c r="A560" s="16"/>
      <c r="B560" s="11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>
      <c r="A561" s="16"/>
      <c r="B561" s="11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>
      <c r="A562" s="16"/>
      <c r="B562" s="11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>
      <c r="A563" s="16"/>
      <c r="B563" s="11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>
      <c r="A564" s="16"/>
      <c r="B564" s="11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>
      <c r="A565" s="16"/>
      <c r="B565" s="11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>
      <c r="A566" s="16"/>
      <c r="B566" s="11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>
      <c r="A567" s="16"/>
      <c r="B567" s="11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>
      <c r="A568" s="16"/>
      <c r="B568" s="11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>
      <c r="A569" s="16"/>
      <c r="B569" s="11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>
      <c r="A570" s="16"/>
      <c r="B570" s="11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>
      <c r="A571" s="16"/>
      <c r="B571" s="11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>
      <c r="A572" s="16"/>
      <c r="B572" s="11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>
      <c r="A573" s="16"/>
      <c r="B573" s="11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>
      <c r="A574" s="16"/>
      <c r="B574" s="11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>
      <c r="A575" s="16"/>
      <c r="B575" s="11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>
      <c r="A576" s="16"/>
      <c r="B576" s="11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>
      <c r="A577" s="16"/>
      <c r="B577" s="11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>
      <c r="A578" s="16"/>
      <c r="B578" s="11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>
      <c r="A579" s="16"/>
      <c r="B579" s="11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>
      <c r="A580" s="16"/>
      <c r="B580" s="11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>
      <c r="A581" s="16"/>
      <c r="B581" s="11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>
      <c r="A582" s="16"/>
      <c r="B582" s="11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>
      <c r="A583" s="16"/>
      <c r="B583" s="11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>
      <c r="A584" s="16"/>
      <c r="B584" s="11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>
      <c r="A585" s="16"/>
      <c r="B585" s="11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>
      <c r="A586" s="16"/>
      <c r="B586" s="11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>
      <c r="A587" s="16"/>
      <c r="B587" s="11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>
      <c r="A588" s="16"/>
      <c r="B588" s="11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>
      <c r="A589" s="16"/>
      <c r="B589" s="11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>
      <c r="A590" s="16"/>
      <c r="B590" s="11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>
      <c r="A591" s="16"/>
      <c r="B591" s="11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>
      <c r="A592" s="16"/>
      <c r="B592" s="11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>
      <c r="A593" s="16"/>
      <c r="B593" s="11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>
      <c r="A594" s="16"/>
      <c r="B594" s="11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>
      <c r="A595" s="16"/>
      <c r="B595" s="11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>
      <c r="A596" s="16"/>
      <c r="B596" s="11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>
      <c r="A597" s="16"/>
      <c r="B597" s="11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>
      <c r="A598" s="16"/>
      <c r="B598" s="11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>
      <c r="A599" s="16"/>
      <c r="B599" s="11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>
      <c r="A600" s="16"/>
      <c r="B600" s="11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>
      <c r="A601" s="16"/>
      <c r="B601" s="11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>
      <c r="A602" s="16"/>
      <c r="B602" s="11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>
      <c r="A603" s="16"/>
      <c r="B603" s="11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>
      <c r="A604" s="16"/>
      <c r="B604" s="11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>
      <c r="A605" s="16"/>
      <c r="B605" s="11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>
      <c r="A606" s="16"/>
      <c r="B606" s="11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>
      <c r="A607" s="16"/>
      <c r="B607" s="11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>
      <c r="A608" s="16"/>
      <c r="B608" s="11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>
      <c r="A609" s="16"/>
      <c r="B609" s="11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>
      <c r="A610" s="16"/>
      <c r="B610" s="11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>
      <c r="A611" s="16"/>
      <c r="B611" s="11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>
      <c r="A612" s="16"/>
      <c r="B612" s="11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>
      <c r="A613" s="16"/>
      <c r="B613" s="11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>
      <c r="A614" s="16"/>
      <c r="B614" s="11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>
      <c r="A615" s="16"/>
      <c r="B615" s="11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>
      <c r="A616" s="16"/>
      <c r="B616" s="11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>
      <c r="A617" s="16"/>
      <c r="B617" s="11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>
      <c r="A618" s="16"/>
      <c r="B618" s="11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>
      <c r="A619" s="16"/>
      <c r="B619" s="11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>
      <c r="A620" s="16"/>
      <c r="B620" s="11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>
      <c r="A621" s="16"/>
      <c r="B621" s="11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>
      <c r="A622" s="16"/>
      <c r="B622" s="11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>
      <c r="A623" s="16"/>
      <c r="B623" s="11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>
      <c r="A624" s="16"/>
      <c r="B624" s="11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>
      <c r="A625" s="16"/>
      <c r="B625" s="11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>
      <c r="A626" s="16"/>
      <c r="B626" s="11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>
      <c r="A627" s="16"/>
      <c r="B627" s="11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>
      <c r="A628" s="16"/>
      <c r="B628" s="11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>
      <c r="A629" s="16"/>
      <c r="B629" s="11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>
      <c r="A630" s="16"/>
      <c r="B630" s="11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>
      <c r="A631" s="16"/>
      <c r="B631" s="11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>
      <c r="A632" s="16"/>
      <c r="B632" s="11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>
      <c r="A633" s="16"/>
      <c r="B633" s="11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>
      <c r="A634" s="16"/>
      <c r="B634" s="11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>
      <c r="A635" s="16"/>
      <c r="B635" s="11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>
      <c r="A636" s="16"/>
      <c r="B636" s="11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>
      <c r="A637" s="16"/>
      <c r="B637" s="11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>
      <c r="A638" s="16"/>
      <c r="B638" s="11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>
      <c r="A639" s="16"/>
      <c r="B639" s="11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>
      <c r="A640" s="16"/>
      <c r="B640" s="11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>
      <c r="A641" s="16"/>
      <c r="B641" s="11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>
      <c r="A642" s="16"/>
      <c r="B642" s="11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>
      <c r="A643" s="16"/>
      <c r="B643" s="11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>
      <c r="A644" s="16"/>
      <c r="B644" s="11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>
      <c r="A645" s="16"/>
      <c r="B645" s="11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>
      <c r="A646" s="16"/>
      <c r="B646" s="11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>
      <c r="A647" s="16"/>
      <c r="B647" s="11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>
      <c r="A648" s="16"/>
      <c r="B648" s="11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>
      <c r="A649" s="16"/>
      <c r="B649" s="11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>
      <c r="A650" s="16"/>
      <c r="B650" s="11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>
      <c r="A651" s="16"/>
      <c r="B651" s="11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>
      <c r="A652" s="16"/>
      <c r="B652" s="11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>
      <c r="A653" s="16"/>
      <c r="B653" s="11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>
      <c r="A654" s="16"/>
      <c r="B654" s="11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>
      <c r="A655" s="16"/>
      <c r="B655" s="11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>
      <c r="A656" s="16"/>
      <c r="B656" s="11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>
      <c r="A657" s="16"/>
      <c r="B657" s="11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>
      <c r="A658" s="16"/>
      <c r="B658" s="11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>
      <c r="A659" s="16"/>
      <c r="B659" s="11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>
      <c r="A660" s="16"/>
      <c r="B660" s="11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>
      <c r="A661" s="16"/>
      <c r="B661" s="11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>
      <c r="A662" s="16"/>
      <c r="B662" s="11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>
      <c r="A663" s="16"/>
      <c r="B663" s="11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>
      <c r="A664" s="16"/>
      <c r="B664" s="11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>
      <c r="A665" s="16"/>
      <c r="B665" s="11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>
      <c r="A666" s="16"/>
      <c r="B666" s="11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>
      <c r="A667" s="16"/>
      <c r="B667" s="11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>
      <c r="A668" s="16"/>
      <c r="B668" s="11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>
      <c r="A669" s="16"/>
      <c r="B669" s="11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>
      <c r="A670" s="16"/>
      <c r="B670" s="11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>
      <c r="A671" s="16"/>
      <c r="B671" s="11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>
      <c r="A672" s="16"/>
      <c r="B672" s="11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>
      <c r="A673" s="16"/>
      <c r="B673" s="11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>
      <c r="A674" s="16"/>
      <c r="B674" s="11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>
      <c r="A675" s="16"/>
      <c r="B675" s="11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>
      <c r="A676" s="16"/>
      <c r="B676" s="11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>
      <c r="A677" s="16"/>
      <c r="B677" s="11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>
      <c r="A678" s="16"/>
      <c r="B678" s="11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>
      <c r="A679" s="16"/>
      <c r="B679" s="11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>
      <c r="A680" s="16"/>
      <c r="B680" s="11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>
      <c r="A681" s="16"/>
      <c r="B681" s="11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>
      <c r="A682" s="16"/>
      <c r="B682" s="11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>
      <c r="A683" s="16"/>
      <c r="B683" s="11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>
      <c r="A684" s="16"/>
      <c r="B684" s="11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>
      <c r="A685" s="16"/>
      <c r="B685" s="11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>
      <c r="A686" s="16"/>
      <c r="B686" s="11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>
      <c r="A687" s="16"/>
      <c r="B687" s="11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>
      <c r="A688" s="16"/>
      <c r="B688" s="11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>
      <c r="A689" s="16"/>
      <c r="B689" s="11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>
      <c r="A690" s="16"/>
      <c r="B690" s="11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>
      <c r="A691" s="16"/>
      <c r="B691" s="11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>
      <c r="A692" s="16"/>
      <c r="B692" s="11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>
      <c r="A693" s="16"/>
      <c r="B693" s="11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>
      <c r="A694" s="16"/>
      <c r="B694" s="11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>
      <c r="A695" s="16"/>
      <c r="B695" s="11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>
      <c r="A696" s="16"/>
      <c r="B696" s="11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>
      <c r="A697" s="16"/>
      <c r="B697" s="11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>
      <c r="A698" s="16"/>
      <c r="B698" s="11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>
      <c r="A699" s="16"/>
      <c r="B699" s="11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>
      <c r="A700" s="16"/>
      <c r="B700" s="11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>
      <c r="A701" s="16"/>
      <c r="B701" s="11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>
      <c r="A702" s="16"/>
      <c r="B702" s="11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>
      <c r="A703" s="16"/>
      <c r="B703" s="11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>
      <c r="A704" s="16"/>
      <c r="B704" s="11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>
      <c r="A705" s="16"/>
      <c r="B705" s="11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>
      <c r="A706" s="16"/>
      <c r="B706" s="11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>
      <c r="A707" s="16"/>
      <c r="B707" s="11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>
      <c r="A708" s="16"/>
      <c r="B708" s="11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>
      <c r="A709" s="16"/>
      <c r="B709" s="11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>
      <c r="A710" s="16"/>
      <c r="B710" s="11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>
      <c r="A711" s="16"/>
      <c r="B711" s="11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>
      <c r="A712" s="16"/>
      <c r="B712" s="11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>
      <c r="A713" s="16"/>
      <c r="B713" s="11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>
      <c r="A714" s="16"/>
      <c r="B714" s="11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>
      <c r="A715" s="16"/>
      <c r="B715" s="11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>
      <c r="A716" s="16"/>
      <c r="B716" s="11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>
      <c r="A717" s="16"/>
      <c r="B717" s="11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>
      <c r="A718" s="16"/>
      <c r="B718" s="11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>
      <c r="A719" s="16"/>
      <c r="B719" s="11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>
      <c r="A720" s="16"/>
      <c r="B720" s="11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>
      <c r="A721" s="16"/>
      <c r="B721" s="11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>
      <c r="A722" s="16"/>
      <c r="B722" s="11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>
      <c r="A723" s="16"/>
      <c r="B723" s="11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>
      <c r="A724" s="16"/>
      <c r="B724" s="11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>
      <c r="A725" s="16"/>
      <c r="B725" s="11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>
      <c r="A726" s="16"/>
      <c r="B726" s="11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>
      <c r="A727" s="16"/>
      <c r="B727" s="11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>
      <c r="A728" s="16"/>
      <c r="B728" s="11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>
      <c r="A729" s="16"/>
      <c r="B729" s="11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>
      <c r="A730" s="16"/>
      <c r="B730" s="11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>
      <c r="A731" s="16"/>
      <c r="B731" s="11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>
      <c r="A732" s="16"/>
      <c r="B732" s="11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>
      <c r="A733" s="16"/>
      <c r="B733" s="11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>
      <c r="A734" s="16"/>
      <c r="B734" s="11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>
      <c r="A735" s="16"/>
      <c r="B735" s="11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>
      <c r="A736" s="16"/>
      <c r="B736" s="11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>
      <c r="A737" s="16"/>
      <c r="B737" s="11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>
      <c r="A738" s="16"/>
      <c r="B738" s="11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>
      <c r="A739" s="16"/>
      <c r="B739" s="11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>
      <c r="A740" s="16"/>
      <c r="B740" s="11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>
      <c r="A741" s="16"/>
      <c r="B741" s="11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>
      <c r="A742" s="16"/>
      <c r="B742" s="11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>
      <c r="A743" s="16"/>
      <c r="B743" s="11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>
      <c r="A744" s="16"/>
      <c r="B744" s="11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>
      <c r="A745" s="16"/>
      <c r="B745" s="11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>
      <c r="A746" s="16"/>
      <c r="B746" s="11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>
      <c r="A747" s="16"/>
      <c r="B747" s="11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>
      <c r="A748" s="16"/>
      <c r="B748" s="11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>
      <c r="A749" s="16"/>
      <c r="B749" s="11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>
      <c r="A750" s="16"/>
      <c r="B750" s="11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>
      <c r="A751" s="16"/>
      <c r="B751" s="11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>
      <c r="A752" s="16"/>
      <c r="B752" s="11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>
      <c r="A753" s="16"/>
      <c r="B753" s="11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>
      <c r="A754" s="16"/>
      <c r="B754" s="11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>
      <c r="A755" s="16"/>
      <c r="B755" s="11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>
      <c r="A756" s="16"/>
      <c r="B756" s="11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>
      <c r="A757" s="16"/>
      <c r="B757" s="11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>
      <c r="A758" s="16"/>
      <c r="B758" s="11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>
      <c r="A759" s="16"/>
      <c r="B759" s="11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>
      <c r="A760" s="16"/>
      <c r="B760" s="11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>
      <c r="A761" s="16"/>
      <c r="B761" s="11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>
      <c r="A762" s="16"/>
      <c r="B762" s="11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>
      <c r="A763" s="16"/>
      <c r="B763" s="11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>
      <c r="A764" s="16"/>
      <c r="B764" s="11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>
      <c r="A765" s="16"/>
      <c r="B765" s="11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>
      <c r="A766" s="16"/>
      <c r="B766" s="11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>
      <c r="A767" s="16"/>
      <c r="B767" s="11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>
      <c r="A768" s="16"/>
      <c r="B768" s="11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>
      <c r="A769" s="16"/>
      <c r="B769" s="11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>
      <c r="A770" s="16"/>
      <c r="B770" s="11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>
      <c r="A771" s="16"/>
      <c r="B771" s="11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>
      <c r="A772" s="16"/>
      <c r="B772" s="11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>
      <c r="A773" s="16"/>
      <c r="B773" s="11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>
      <c r="A774" s="16"/>
      <c r="B774" s="11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>
      <c r="A775" s="16"/>
      <c r="B775" s="11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>
      <c r="A776" s="16"/>
      <c r="B776" s="11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>
      <c r="A777" s="16"/>
      <c r="B777" s="11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>
      <c r="A778" s="16"/>
      <c r="B778" s="11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>
      <c r="A779" s="16"/>
      <c r="B779" s="11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>
      <c r="A780" s="16"/>
      <c r="B780" s="11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>
      <c r="A781" s="16"/>
      <c r="B781" s="11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>
      <c r="A782" s="16"/>
      <c r="B782" s="11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>
      <c r="A783" s="16"/>
      <c r="B783" s="11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>
      <c r="A784" s="16"/>
      <c r="B784" s="11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>
      <c r="A785" s="16"/>
      <c r="B785" s="11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>
      <c r="A786" s="16"/>
      <c r="B786" s="11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>
      <c r="A787" s="16"/>
      <c r="B787" s="11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>
      <c r="A788" s="16"/>
      <c r="B788" s="11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>
      <c r="A789" s="16"/>
      <c r="B789" s="11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>
      <c r="A790" s="16"/>
      <c r="B790" s="11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>
      <c r="A791" s="16"/>
      <c r="B791" s="11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>
      <c r="A792" s="16"/>
      <c r="B792" s="11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>
      <c r="A793" s="16"/>
      <c r="B793" s="11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>
      <c r="A794" s="16"/>
      <c r="B794" s="11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>
      <c r="A795" s="16"/>
      <c r="B795" s="11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>
      <c r="A796" s="16"/>
      <c r="B796" s="11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>
      <c r="A797" s="16"/>
      <c r="B797" s="11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>
      <c r="A798" s="16"/>
      <c r="B798" s="11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>
      <c r="A799" s="16"/>
      <c r="B799" s="11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>
      <c r="A800" s="16"/>
      <c r="B800" s="11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>
      <c r="A801" s="16"/>
      <c r="B801" s="11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>
      <c r="A802" s="16"/>
      <c r="B802" s="11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>
      <c r="A803" s="16"/>
      <c r="B803" s="11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>
      <c r="A804" s="16"/>
      <c r="B804" s="11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>
      <c r="A805" s="16"/>
      <c r="B805" s="11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>
      <c r="A806" s="16"/>
      <c r="B806" s="11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>
      <c r="A807" s="16"/>
      <c r="B807" s="11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>
      <c r="A808" s="16"/>
      <c r="B808" s="11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>
      <c r="A809" s="16"/>
      <c r="B809" s="11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>
      <c r="A810" s="16"/>
      <c r="B810" s="11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>
      <c r="A811" s="16"/>
      <c r="B811" s="11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>
      <c r="A812" s="16"/>
      <c r="B812" s="11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>
      <c r="A813" s="16"/>
      <c r="B813" s="11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>
      <c r="A814" s="16"/>
      <c r="B814" s="11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>
      <c r="A815" s="16"/>
      <c r="B815" s="11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>
      <c r="A816" s="16"/>
      <c r="B816" s="11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>
      <c r="A817" s="16"/>
      <c r="B817" s="11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>
      <c r="A818" s="16"/>
      <c r="B818" s="11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>
      <c r="A819" s="16"/>
      <c r="B819" s="11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>
      <c r="A820" s="16"/>
      <c r="B820" s="11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>
      <c r="A821" s="16"/>
      <c r="B821" s="11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>
      <c r="A822" s="16"/>
      <c r="B822" s="11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>
      <c r="A823" s="16"/>
      <c r="B823" s="11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>
      <c r="A824" s="16"/>
      <c r="B824" s="11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>
      <c r="A825" s="16"/>
      <c r="B825" s="11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>
      <c r="A826" s="16"/>
      <c r="B826" s="11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>
      <c r="A827" s="16"/>
      <c r="B827" s="11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>
      <c r="A828" s="16"/>
      <c r="B828" s="11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>
      <c r="A829" s="16"/>
      <c r="B829" s="11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>
      <c r="A830" s="16"/>
      <c r="B830" s="11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>
      <c r="A831" s="16"/>
      <c r="B831" s="11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>
      <c r="A832" s="16"/>
      <c r="B832" s="11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>
      <c r="A833" s="16"/>
      <c r="B833" s="11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>
      <c r="A834" s="16"/>
      <c r="B834" s="11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>
      <c r="A835" s="16"/>
      <c r="B835" s="11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>
      <c r="A836" s="16"/>
      <c r="B836" s="11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>
      <c r="A837" s="16"/>
      <c r="B837" s="11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>
      <c r="A838" s="16"/>
      <c r="B838" s="11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>
      <c r="A839" s="16"/>
      <c r="B839" s="11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>
      <c r="A840" s="16"/>
      <c r="B840" s="11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>
      <c r="A841" s="16"/>
      <c r="B841" s="11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>
      <c r="A842" s="16"/>
      <c r="B842" s="11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>
      <c r="A843" s="16"/>
      <c r="B843" s="11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>
      <c r="A844" s="16"/>
      <c r="B844" s="11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>
      <c r="A845" s="16"/>
      <c r="B845" s="11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>
      <c r="A846" s="16"/>
      <c r="B846" s="11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>
      <c r="A847" s="16"/>
      <c r="B847" s="11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>
      <c r="A848" s="16"/>
      <c r="B848" s="11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>
      <c r="A849" s="16"/>
      <c r="B849" s="11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>
      <c r="A850" s="16"/>
      <c r="B850" s="11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>
      <c r="A851" s="16"/>
      <c r="B851" s="11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>
      <c r="A852" s="16"/>
      <c r="B852" s="11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>
      <c r="A853" s="16"/>
      <c r="B853" s="11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>
      <c r="A854" s="16"/>
      <c r="B854" s="11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>
      <c r="A855" s="16"/>
      <c r="B855" s="11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>
      <c r="A856" s="16"/>
      <c r="B856" s="11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>
      <c r="A857" s="16"/>
      <c r="B857" s="11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>
      <c r="A858" s="16"/>
      <c r="B858" s="11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>
      <c r="A859" s="16"/>
      <c r="B859" s="11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>
      <c r="A860" s="16"/>
      <c r="B860" s="11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>
      <c r="A861" s="16"/>
      <c r="B861" s="11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>
      <c r="A862" s="16"/>
      <c r="B862" s="11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>
      <c r="A863" s="16"/>
      <c r="B863" s="11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>
      <c r="A864" s="16"/>
      <c r="B864" s="11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>
      <c r="A865" s="16"/>
      <c r="B865" s="11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>
      <c r="A866" s="16"/>
      <c r="B866" s="11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>
      <c r="A867" s="16"/>
      <c r="B867" s="11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>
      <c r="A868" s="16"/>
      <c r="B868" s="11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>
      <c r="A869" s="16"/>
      <c r="B869" s="11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>
      <c r="A870" s="16"/>
      <c r="B870" s="11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>
      <c r="A871" s="16"/>
      <c r="B871" s="11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>
      <c r="A872" s="16"/>
      <c r="B872" s="11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>
      <c r="A873" s="16"/>
      <c r="B873" s="11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>
      <c r="A874" s="16"/>
      <c r="B874" s="11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>
      <c r="A875" s="16"/>
      <c r="B875" s="11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>
      <c r="A876" s="16"/>
      <c r="B876" s="11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>
      <c r="A877" s="16"/>
      <c r="B877" s="11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>
      <c r="A878" s="16"/>
      <c r="B878" s="11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>
      <c r="A879" s="16"/>
      <c r="B879" s="11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>
      <c r="A880" s="16"/>
      <c r="B880" s="11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>
      <c r="A881" s="16"/>
      <c r="B881" s="11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>
      <c r="A882" s="16"/>
      <c r="B882" s="11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>
      <c r="A883" s="16"/>
      <c r="B883" s="11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>
      <c r="A884" s="16"/>
      <c r="B884" s="11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>
      <c r="A885" s="16"/>
      <c r="B885" s="11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>
      <c r="A886" s="16"/>
      <c r="B886" s="11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>
      <c r="A887" s="16"/>
      <c r="B887" s="11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>
      <c r="A888" s="16"/>
      <c r="B888" s="11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>
      <c r="A889" s="16"/>
      <c r="B889" s="11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>
      <c r="A890" s="16"/>
      <c r="B890" s="11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>
      <c r="A891" s="16"/>
      <c r="B891" s="11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>
      <c r="A892" s="16"/>
      <c r="B892" s="11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>
      <c r="A893" s="16"/>
      <c r="B893" s="11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>
      <c r="A894" s="16"/>
      <c r="B894" s="11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>
      <c r="A895" s="16"/>
      <c r="B895" s="11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>
      <c r="A896" s="16"/>
      <c r="B896" s="11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>
      <c r="A897" s="16"/>
      <c r="B897" s="11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>
      <c r="A898" s="16"/>
      <c r="B898" s="11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>
      <c r="A899" s="16"/>
      <c r="B899" s="11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>
      <c r="A900" s="16"/>
      <c r="B900" s="11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>
      <c r="A901" s="16"/>
      <c r="B901" s="11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>
      <c r="A902" s="16"/>
      <c r="B902" s="11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>
      <c r="A903" s="16"/>
      <c r="B903" s="11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>
      <c r="A904" s="16"/>
      <c r="B904" s="11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>
      <c r="A905" s="16"/>
      <c r="B905" s="11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>
      <c r="A906" s="16"/>
      <c r="B906" s="11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>
      <c r="A907" s="16"/>
      <c r="B907" s="11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>
      <c r="A908" s="16"/>
      <c r="B908" s="11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>
      <c r="A909" s="16"/>
      <c r="B909" s="11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>
      <c r="A910" s="16"/>
      <c r="B910" s="11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>
      <c r="A911" s="16"/>
      <c r="B911" s="11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>
      <c r="A912" s="16"/>
      <c r="B912" s="11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>
      <c r="A913" s="16"/>
      <c r="B913" s="11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>
      <c r="A914" s="16"/>
      <c r="B914" s="11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>
      <c r="A915" s="16"/>
      <c r="B915" s="11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>
      <c r="A916" s="16"/>
      <c r="B916" s="11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>
      <c r="A917" s="16"/>
      <c r="B917" s="11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>
      <c r="A918" s="16"/>
      <c r="B918" s="11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>
      <c r="A919" s="16"/>
      <c r="B919" s="11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>
      <c r="A920" s="16"/>
      <c r="B920" s="11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>
      <c r="A921" s="16"/>
      <c r="B921" s="11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>
      <c r="A922" s="16"/>
      <c r="B922" s="11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>
      <c r="A923" s="16"/>
      <c r="B923" s="11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>
      <c r="A924" s="16"/>
      <c r="B924" s="11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>
      <c r="A925" s="16"/>
      <c r="B925" s="11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>
      <c r="A926" s="16"/>
      <c r="B926" s="11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>
      <c r="A927" s="16"/>
      <c r="B927" s="11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>
      <c r="A928" s="16"/>
      <c r="B928" s="11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>
      <c r="A929" s="16"/>
      <c r="B929" s="11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>
      <c r="A930" s="16"/>
      <c r="B930" s="11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>
      <c r="A931" s="16"/>
      <c r="B931" s="11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>
      <c r="A932" s="16"/>
      <c r="B932" s="11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>
      <c r="A933" s="16"/>
      <c r="B933" s="11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>
      <c r="A934" s="16"/>
      <c r="B934" s="11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>
      <c r="A935" s="16"/>
      <c r="B935" s="11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>
      <c r="A936" s="16"/>
      <c r="B936" s="11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>
      <c r="A937" s="16"/>
      <c r="B937" s="11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>
      <c r="A938" s="16"/>
      <c r="B938" s="11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>
      <c r="A939" s="16"/>
      <c r="B939" s="11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>
      <c r="A940" s="16"/>
      <c r="B940" s="11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>
      <c r="A941" s="16"/>
      <c r="B941" s="11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>
      <c r="A942" s="16"/>
      <c r="B942" s="11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>
      <c r="A943" s="16"/>
      <c r="B943" s="11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>
      <c r="A944" s="16"/>
      <c r="B944" s="11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>
      <c r="A945" s="16"/>
      <c r="B945" s="11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>
      <c r="A946" s="16"/>
      <c r="B946" s="11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>
      <c r="A947" s="16"/>
      <c r="B947" s="11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>
      <c r="A948" s="16"/>
      <c r="B948" s="11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>
      <c r="A949" s="16"/>
      <c r="B949" s="11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>
      <c r="A950" s="16"/>
      <c r="B950" s="11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>
      <c r="A951" s="16"/>
      <c r="B951" s="11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>
      <c r="A952" s="16"/>
      <c r="B952" s="11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>
      <c r="A953" s="16"/>
      <c r="B953" s="11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>
      <c r="A954" s="16"/>
      <c r="B954" s="11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>
      <c r="A955" s="16"/>
      <c r="B955" s="11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>
      <c r="A956" s="16"/>
      <c r="B956" s="11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>
      <c r="A957" s="16"/>
      <c r="B957" s="11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>
      <c r="A958" s="16"/>
      <c r="B958" s="11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>
      <c r="A959" s="16"/>
      <c r="B959" s="11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>
      <c r="A960" s="16"/>
      <c r="B960" s="11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>
      <c r="A961" s="16"/>
      <c r="B961" s="11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>
      <c r="A962" s="16"/>
      <c r="B962" s="11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>
      <c r="A963" s="16"/>
      <c r="B963" s="11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>
      <c r="A964" s="16"/>
      <c r="B964" s="11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>
      <c r="A965" s="16"/>
      <c r="B965" s="11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>
      <c r="A966" s="16"/>
      <c r="B966" s="11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>
      <c r="A967" s="16"/>
      <c r="B967" s="11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>
      <c r="A968" s="16"/>
      <c r="B968" s="11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>
      <c r="A969" s="16"/>
      <c r="B969" s="11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>
      <c r="A970" s="16"/>
      <c r="B970" s="11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>
      <c r="A971" s="16"/>
      <c r="B971" s="11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>
      <c r="A972" s="16"/>
      <c r="B972" s="11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>
      <c r="A973" s="16"/>
      <c r="B973" s="11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>
      <c r="A974" s="16"/>
      <c r="B974" s="11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>
      <c r="A975" s="16"/>
      <c r="B975" s="11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>
      <c r="A976" s="16"/>
      <c r="B976" s="11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>
      <c r="A977" s="16"/>
      <c r="B977" s="11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>
      <c r="A978" s="16"/>
      <c r="B978" s="11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>
      <c r="A979" s="16"/>
      <c r="B979" s="11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>
      <c r="A980" s="16"/>
      <c r="B980" s="11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>
      <c r="A981" s="16"/>
      <c r="B981" s="11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>
      <c r="A982" s="16"/>
      <c r="B982" s="11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>
      <c r="A983" s="16"/>
      <c r="B983" s="11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>
      <c r="A984" s="16"/>
      <c r="B984" s="11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>
      <c r="A985" s="16"/>
      <c r="B985" s="11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>
      <c r="A986" s="16"/>
      <c r="B986" s="11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>
      <c r="A987" s="16"/>
      <c r="B987" s="11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>
      <c r="A988" s="16"/>
      <c r="B988" s="11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>
      <c r="A989" s="16"/>
      <c r="B989" s="11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>
      <c r="A990" s="16"/>
      <c r="B990" s="11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>
      <c r="A991" s="16"/>
      <c r="B991" s="11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>
      <c r="A992" s="16"/>
      <c r="B992" s="11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>
      <c r="A993" s="16"/>
      <c r="B993" s="11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>
      <c r="A994" s="16"/>
      <c r="B994" s="11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>
      <c r="A995" s="16"/>
      <c r="B995" s="11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>
      <c r="A996" s="16"/>
      <c r="B996" s="11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>
      <c r="A997" s="16"/>
      <c r="B997" s="11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>
      <c r="A998" s="16"/>
      <c r="B998" s="11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>
      <c r="A999" s="16"/>
      <c r="B999" s="11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>
      <c r="A1000" s="16"/>
      <c r="B1000" s="11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autoFilter ref="$A$1:$K$23">
    <sortState ref="A1:K23">
      <sortCondition descending="1" ref="K1:K23"/>
      <sortCondition ref="B1:B23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2.0"/>
    <col customWidth="1" min="2" max="3" width="5.25"/>
    <col customWidth="1" min="4" max="4" width="7.13"/>
    <col customWidth="1" min="5" max="5" width="7.5"/>
    <col customWidth="1" min="6" max="29" width="2.88"/>
  </cols>
  <sheetData>
    <row r="1">
      <c r="A1" s="1" t="s">
        <v>0</v>
      </c>
      <c r="B1" s="2" t="s">
        <v>113</v>
      </c>
      <c r="C1" s="2" t="s">
        <v>114</v>
      </c>
      <c r="D1" s="2" t="s">
        <v>2</v>
      </c>
      <c r="E1" s="2" t="s">
        <v>12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</row>
    <row r="2">
      <c r="A2" s="1" t="s">
        <v>22</v>
      </c>
      <c r="B2" s="7">
        <f t="shared" ref="B2:B21" si="1">(D2-MIN($D$2:$D$21))/(MAX($D$2:$D$21)-MIN($D$2:$D$21))</f>
        <v>1</v>
      </c>
      <c r="C2" s="7">
        <f t="shared" ref="C2:C21" si="2">1-(E2-MIN($E$2:$E$21))/(MAX($E$2:$E$21)-MIN($E$2:$E$21))</f>
        <v>1</v>
      </c>
      <c r="D2" s="6">
        <v>7.38</v>
      </c>
      <c r="E2" s="11">
        <f t="shared" ref="E2:E21" si="3">AVERAGE(F2:AC2)</f>
        <v>1.875</v>
      </c>
      <c r="F2" s="12">
        <v>3.0</v>
      </c>
      <c r="G2" s="12">
        <v>1.0</v>
      </c>
      <c r="H2" s="12">
        <v>1.0</v>
      </c>
      <c r="I2" s="12">
        <v>2.0</v>
      </c>
      <c r="J2" s="12">
        <v>4.0</v>
      </c>
      <c r="K2" s="12">
        <v>2.0</v>
      </c>
      <c r="L2" s="12">
        <v>2.0</v>
      </c>
      <c r="M2" s="12">
        <v>2.0</v>
      </c>
      <c r="N2" s="12">
        <v>2.0</v>
      </c>
      <c r="O2" s="12">
        <v>1.0</v>
      </c>
      <c r="P2" s="12">
        <v>2.0</v>
      </c>
      <c r="Q2" s="12">
        <v>2.0</v>
      </c>
      <c r="R2" s="12">
        <v>1.0</v>
      </c>
      <c r="S2" s="12">
        <v>2.0</v>
      </c>
      <c r="T2" s="12">
        <v>2.0</v>
      </c>
      <c r="U2" s="12">
        <v>1.0</v>
      </c>
      <c r="V2" s="12">
        <v>2.0</v>
      </c>
      <c r="W2" s="12">
        <v>1.0</v>
      </c>
      <c r="X2" s="12">
        <v>2.0</v>
      </c>
      <c r="Y2" s="12">
        <v>1.0</v>
      </c>
      <c r="Z2" s="12">
        <v>3.0</v>
      </c>
      <c r="AA2" s="12">
        <v>2.0</v>
      </c>
      <c r="AB2" s="12">
        <v>1.0</v>
      </c>
      <c r="AC2" s="12">
        <v>3.0</v>
      </c>
    </row>
    <row r="3">
      <c r="A3" s="1" t="s">
        <v>32</v>
      </c>
      <c r="B3" s="7">
        <f t="shared" si="1"/>
        <v>0.8997995992</v>
      </c>
      <c r="C3" s="7">
        <f t="shared" si="2"/>
        <v>0.9871944121</v>
      </c>
      <c r="D3" s="6">
        <v>6.88</v>
      </c>
      <c r="E3" s="11">
        <f t="shared" si="3"/>
        <v>2.333333333</v>
      </c>
      <c r="F3" s="12">
        <v>5.0</v>
      </c>
      <c r="G3" s="12">
        <v>2.0</v>
      </c>
      <c r="H3" s="12">
        <v>2.0</v>
      </c>
      <c r="I3" s="12">
        <v>1.0</v>
      </c>
      <c r="J3" s="12">
        <v>3.0</v>
      </c>
      <c r="K3" s="12">
        <v>4.0</v>
      </c>
      <c r="L3" s="12">
        <v>4.0</v>
      </c>
      <c r="M3" s="12">
        <v>4.0</v>
      </c>
      <c r="N3" s="12">
        <v>1.0</v>
      </c>
      <c r="O3" s="12">
        <v>2.0</v>
      </c>
      <c r="P3" s="12">
        <v>1.0</v>
      </c>
      <c r="Q3" s="12">
        <v>1.0</v>
      </c>
      <c r="R3" s="12">
        <v>3.0</v>
      </c>
      <c r="S3" s="12">
        <v>1.0</v>
      </c>
      <c r="T3" s="12">
        <v>1.0</v>
      </c>
      <c r="U3" s="12">
        <v>2.0</v>
      </c>
      <c r="V3" s="12">
        <v>1.0</v>
      </c>
      <c r="W3" s="12">
        <v>2.0</v>
      </c>
      <c r="X3" s="12">
        <v>1.0</v>
      </c>
      <c r="Y3" s="12">
        <v>2.0</v>
      </c>
      <c r="Z3" s="12">
        <v>4.0</v>
      </c>
      <c r="AA3" s="12">
        <v>1.0</v>
      </c>
      <c r="AB3" s="12">
        <v>4.0</v>
      </c>
      <c r="AC3" s="12">
        <v>4.0</v>
      </c>
    </row>
    <row r="4">
      <c r="A4" s="1" t="s">
        <v>21</v>
      </c>
      <c r="B4" s="7">
        <f t="shared" si="1"/>
        <v>0.8977955912</v>
      </c>
      <c r="C4" s="7">
        <f t="shared" si="2"/>
        <v>0.9650756694</v>
      </c>
      <c r="D4" s="6">
        <v>6.87</v>
      </c>
      <c r="E4" s="11">
        <f t="shared" si="3"/>
        <v>3.125</v>
      </c>
      <c r="F4" s="12">
        <v>2.0</v>
      </c>
      <c r="G4" s="12">
        <v>6.0</v>
      </c>
      <c r="H4" s="12">
        <v>7.0</v>
      </c>
      <c r="I4" s="12">
        <v>3.0</v>
      </c>
      <c r="J4" s="12">
        <v>1.0</v>
      </c>
      <c r="K4" s="12">
        <v>1.0</v>
      </c>
      <c r="L4" s="12">
        <v>1.0</v>
      </c>
      <c r="M4" s="12">
        <v>1.0</v>
      </c>
      <c r="N4" s="12">
        <v>4.0</v>
      </c>
      <c r="O4" s="12">
        <v>4.0</v>
      </c>
      <c r="P4" s="12">
        <v>3.0</v>
      </c>
      <c r="Q4" s="12">
        <v>4.0</v>
      </c>
      <c r="R4" s="12">
        <v>2.0</v>
      </c>
      <c r="S4" s="12">
        <v>3.0</v>
      </c>
      <c r="T4" s="12">
        <v>4.0</v>
      </c>
      <c r="U4" s="12">
        <v>4.0</v>
      </c>
      <c r="V4" s="12">
        <v>3.0</v>
      </c>
      <c r="W4" s="12">
        <v>3.0</v>
      </c>
      <c r="X4" s="12">
        <v>8.0</v>
      </c>
      <c r="Y4" s="12">
        <v>3.0</v>
      </c>
      <c r="Z4" s="12">
        <v>1.0</v>
      </c>
      <c r="AA4" s="12">
        <v>3.0</v>
      </c>
      <c r="AB4" s="12">
        <v>2.0</v>
      </c>
      <c r="AC4" s="12">
        <v>2.0</v>
      </c>
    </row>
    <row r="5">
      <c r="A5" s="1" t="s">
        <v>18</v>
      </c>
      <c r="B5" s="7">
        <f t="shared" si="1"/>
        <v>0.9759519038</v>
      </c>
      <c r="C5" s="7">
        <f t="shared" si="2"/>
        <v>0.963911525</v>
      </c>
      <c r="D5" s="6">
        <v>7.26</v>
      </c>
      <c r="E5" s="11">
        <f t="shared" si="3"/>
        <v>3.166666667</v>
      </c>
      <c r="F5" s="12">
        <v>1.0</v>
      </c>
      <c r="G5" s="12">
        <v>3.0</v>
      </c>
      <c r="H5" s="12">
        <v>3.0</v>
      </c>
      <c r="I5" s="12">
        <v>5.0</v>
      </c>
      <c r="J5" s="12">
        <v>2.0</v>
      </c>
      <c r="K5" s="12">
        <v>3.0</v>
      </c>
      <c r="L5" s="12">
        <v>3.0</v>
      </c>
      <c r="M5" s="12">
        <v>3.0</v>
      </c>
      <c r="N5" s="12">
        <v>3.0</v>
      </c>
      <c r="O5" s="12">
        <v>3.0</v>
      </c>
      <c r="P5" s="12">
        <v>4.0</v>
      </c>
      <c r="Q5" s="12">
        <v>3.0</v>
      </c>
      <c r="R5" s="12">
        <v>4.0</v>
      </c>
      <c r="S5" s="12">
        <v>4.0</v>
      </c>
      <c r="T5" s="12">
        <v>3.0</v>
      </c>
      <c r="U5" s="12">
        <v>3.0</v>
      </c>
      <c r="V5" s="12">
        <v>4.0</v>
      </c>
      <c r="W5" s="12">
        <v>4.0</v>
      </c>
      <c r="X5" s="12">
        <v>3.0</v>
      </c>
      <c r="Y5" s="12">
        <v>4.0</v>
      </c>
      <c r="Z5" s="12">
        <v>2.0</v>
      </c>
      <c r="AA5" s="12">
        <v>5.0</v>
      </c>
      <c r="AB5" s="12">
        <v>3.0</v>
      </c>
      <c r="AC5" s="12">
        <v>1.0</v>
      </c>
    </row>
    <row r="6">
      <c r="A6" s="1" t="s">
        <v>23</v>
      </c>
      <c r="B6" s="7">
        <f t="shared" si="1"/>
        <v>0.9258517034</v>
      </c>
      <c r="C6" s="7">
        <f t="shared" si="2"/>
        <v>0.9150174622</v>
      </c>
      <c r="D6" s="6">
        <v>7.01</v>
      </c>
      <c r="E6" s="11">
        <f t="shared" si="3"/>
        <v>4.916666667</v>
      </c>
      <c r="F6" s="12">
        <v>4.0</v>
      </c>
      <c r="G6" s="12">
        <v>4.0</v>
      </c>
      <c r="H6" s="12">
        <v>6.0</v>
      </c>
      <c r="I6" s="12">
        <v>4.0</v>
      </c>
      <c r="J6" s="12">
        <v>5.0</v>
      </c>
      <c r="K6" s="12">
        <v>5.0</v>
      </c>
      <c r="L6" s="12">
        <v>5.0</v>
      </c>
      <c r="M6" s="12">
        <v>5.0</v>
      </c>
      <c r="N6" s="12">
        <v>5.0</v>
      </c>
      <c r="O6" s="12">
        <v>5.0</v>
      </c>
      <c r="P6" s="12">
        <v>5.0</v>
      </c>
      <c r="Q6" s="12">
        <v>6.0</v>
      </c>
      <c r="R6" s="12">
        <v>5.0</v>
      </c>
      <c r="S6" s="12">
        <v>5.0</v>
      </c>
      <c r="T6" s="12">
        <v>5.0</v>
      </c>
      <c r="U6" s="12">
        <v>5.0</v>
      </c>
      <c r="V6" s="12">
        <v>5.0</v>
      </c>
      <c r="W6" s="12">
        <v>5.0</v>
      </c>
      <c r="X6" s="12">
        <v>4.0</v>
      </c>
      <c r="Y6" s="12">
        <v>6.0</v>
      </c>
      <c r="Z6" s="12">
        <v>5.0</v>
      </c>
      <c r="AA6" s="12">
        <v>4.0</v>
      </c>
      <c r="AB6" s="12">
        <v>5.0</v>
      </c>
      <c r="AC6" s="12">
        <v>5.0</v>
      </c>
    </row>
    <row r="7">
      <c r="A7" s="1" t="s">
        <v>41</v>
      </c>
      <c r="B7" s="7">
        <f t="shared" si="1"/>
        <v>0.7194388778</v>
      </c>
      <c r="C7" s="7">
        <f t="shared" si="2"/>
        <v>0.8405122235</v>
      </c>
      <c r="D7" s="6">
        <v>5.98</v>
      </c>
      <c r="E7" s="11">
        <f t="shared" si="3"/>
        <v>7.583333333</v>
      </c>
      <c r="F7" s="12">
        <v>9.0</v>
      </c>
      <c r="G7" s="12">
        <v>7.0</v>
      </c>
      <c r="H7" s="12">
        <v>9.0</v>
      </c>
      <c r="I7" s="12">
        <v>6.0</v>
      </c>
      <c r="J7" s="12">
        <v>7.0</v>
      </c>
      <c r="K7" s="12">
        <v>6.0</v>
      </c>
      <c r="L7" s="12">
        <v>7.0</v>
      </c>
      <c r="M7" s="12">
        <v>8.0</v>
      </c>
      <c r="N7" s="12">
        <v>6.0</v>
      </c>
      <c r="O7" s="12">
        <v>8.0</v>
      </c>
      <c r="P7" s="12">
        <v>8.0</v>
      </c>
      <c r="Q7" s="12">
        <v>7.0</v>
      </c>
      <c r="R7" s="12">
        <v>7.0</v>
      </c>
      <c r="S7" s="12">
        <v>8.0</v>
      </c>
      <c r="T7" s="12">
        <v>7.0</v>
      </c>
      <c r="U7" s="12">
        <v>7.0</v>
      </c>
      <c r="V7" s="12">
        <v>7.0</v>
      </c>
      <c r="W7" s="12">
        <v>8.0</v>
      </c>
      <c r="X7" s="12">
        <v>6.0</v>
      </c>
      <c r="Y7" s="12">
        <v>8.0</v>
      </c>
      <c r="Z7" s="12">
        <v>8.0</v>
      </c>
      <c r="AA7" s="12">
        <v>10.0</v>
      </c>
      <c r="AB7" s="12">
        <v>8.0</v>
      </c>
      <c r="AC7" s="12">
        <v>10.0</v>
      </c>
    </row>
    <row r="8">
      <c r="A8" s="1" t="s">
        <v>42</v>
      </c>
      <c r="B8" s="7">
        <f t="shared" si="1"/>
        <v>0.6092184369</v>
      </c>
      <c r="C8" s="7">
        <f t="shared" si="2"/>
        <v>0.8346915017</v>
      </c>
      <c r="D8" s="6">
        <v>5.43</v>
      </c>
      <c r="E8" s="11">
        <f t="shared" si="3"/>
        <v>7.791666667</v>
      </c>
      <c r="F8" s="12">
        <v>10.0</v>
      </c>
      <c r="G8" s="12">
        <v>8.0</v>
      </c>
      <c r="H8" s="12">
        <v>4.0</v>
      </c>
      <c r="I8" s="12">
        <v>7.0</v>
      </c>
      <c r="J8" s="12">
        <v>6.0</v>
      </c>
      <c r="K8" s="12">
        <v>7.0</v>
      </c>
      <c r="L8" s="12">
        <v>6.0</v>
      </c>
      <c r="M8" s="12">
        <v>7.0</v>
      </c>
      <c r="N8" s="12">
        <v>8.0</v>
      </c>
      <c r="O8" s="12">
        <v>7.0</v>
      </c>
      <c r="P8" s="12">
        <v>7.0</v>
      </c>
      <c r="Q8" s="12">
        <v>5.0</v>
      </c>
      <c r="R8" s="12">
        <v>8.0</v>
      </c>
      <c r="S8" s="12">
        <v>7.0</v>
      </c>
      <c r="T8" s="12">
        <v>8.0</v>
      </c>
      <c r="U8" s="12">
        <v>9.0</v>
      </c>
      <c r="V8" s="12">
        <v>8.0</v>
      </c>
      <c r="W8" s="12">
        <v>7.0</v>
      </c>
      <c r="X8" s="12">
        <v>14.0</v>
      </c>
      <c r="Y8" s="12">
        <v>9.0</v>
      </c>
      <c r="Z8" s="12">
        <v>10.0</v>
      </c>
      <c r="AA8" s="12">
        <v>7.0</v>
      </c>
      <c r="AB8" s="12">
        <v>7.0</v>
      </c>
      <c r="AC8" s="12">
        <v>11.0</v>
      </c>
    </row>
    <row r="9">
      <c r="A9" s="1" t="s">
        <v>39</v>
      </c>
      <c r="B9" s="7">
        <f t="shared" si="1"/>
        <v>0.74749499</v>
      </c>
      <c r="C9" s="7">
        <f t="shared" si="2"/>
        <v>0.8225209017</v>
      </c>
      <c r="D9" s="6">
        <v>6.12</v>
      </c>
      <c r="E9" s="11">
        <f t="shared" si="3"/>
        <v>8.227272727</v>
      </c>
      <c r="F9" s="12">
        <v>7.0</v>
      </c>
      <c r="G9" s="12">
        <v>5.0</v>
      </c>
      <c r="H9" s="12">
        <v>8.0</v>
      </c>
      <c r="I9" s="12">
        <v>11.0</v>
      </c>
      <c r="J9" s="13"/>
      <c r="K9" s="12">
        <v>13.0</v>
      </c>
      <c r="L9" s="12">
        <v>12.0</v>
      </c>
      <c r="M9" s="12">
        <v>6.0</v>
      </c>
      <c r="N9" s="12">
        <v>7.0</v>
      </c>
      <c r="O9" s="12">
        <v>9.0</v>
      </c>
      <c r="P9" s="12">
        <v>11.0</v>
      </c>
      <c r="Q9" s="13"/>
      <c r="R9" s="12">
        <v>6.0</v>
      </c>
      <c r="S9" s="12">
        <v>6.0</v>
      </c>
      <c r="T9" s="12">
        <v>6.0</v>
      </c>
      <c r="U9" s="12">
        <v>8.0</v>
      </c>
      <c r="V9" s="12">
        <v>6.0</v>
      </c>
      <c r="W9" s="12">
        <v>6.0</v>
      </c>
      <c r="X9" s="12">
        <v>7.0</v>
      </c>
      <c r="Y9" s="12">
        <v>7.0</v>
      </c>
      <c r="Z9" s="12">
        <v>6.0</v>
      </c>
      <c r="AA9" s="12">
        <v>6.0</v>
      </c>
      <c r="AB9" s="12">
        <v>21.0</v>
      </c>
      <c r="AC9" s="12">
        <v>7.0</v>
      </c>
    </row>
    <row r="10">
      <c r="A10" s="1" t="s">
        <v>36</v>
      </c>
      <c r="B10" s="7">
        <f t="shared" si="1"/>
        <v>0.8196392786</v>
      </c>
      <c r="C10" s="7">
        <f t="shared" si="2"/>
        <v>0.8065192084</v>
      </c>
      <c r="D10" s="6">
        <v>6.48</v>
      </c>
      <c r="E10" s="11">
        <f t="shared" si="3"/>
        <v>8.8</v>
      </c>
      <c r="F10" s="12">
        <v>6.0</v>
      </c>
      <c r="G10" s="13"/>
      <c r="H10" s="13"/>
      <c r="I10" s="12">
        <v>8.0</v>
      </c>
      <c r="J10" s="13"/>
      <c r="K10" s="13"/>
      <c r="L10" s="13"/>
      <c r="M10" s="13"/>
      <c r="N10" s="12">
        <v>11.0</v>
      </c>
      <c r="O10" s="13"/>
      <c r="P10" s="12">
        <v>9.0</v>
      </c>
      <c r="Q10" s="13"/>
      <c r="R10" s="12">
        <v>10.0</v>
      </c>
      <c r="S10" s="13"/>
      <c r="T10" s="12">
        <v>11.0</v>
      </c>
      <c r="U10" s="12">
        <v>6.0</v>
      </c>
      <c r="V10" s="12">
        <v>9.0</v>
      </c>
      <c r="W10" s="12">
        <v>11.0</v>
      </c>
      <c r="X10" s="12">
        <v>5.0</v>
      </c>
      <c r="Y10" s="12">
        <v>5.0</v>
      </c>
      <c r="Z10" s="12">
        <v>7.0</v>
      </c>
      <c r="AA10" s="12">
        <v>14.0</v>
      </c>
      <c r="AB10" s="12">
        <v>12.0</v>
      </c>
      <c r="AC10" s="12">
        <v>8.0</v>
      </c>
    </row>
    <row r="11">
      <c r="A11" s="1" t="s">
        <v>50</v>
      </c>
      <c r="B11" s="7">
        <f t="shared" si="1"/>
        <v>0.8156312625</v>
      </c>
      <c r="C11" s="7">
        <f t="shared" si="2"/>
        <v>0.791070328</v>
      </c>
      <c r="D11" s="6">
        <v>6.46</v>
      </c>
      <c r="E11" s="11">
        <f t="shared" si="3"/>
        <v>9.352941176</v>
      </c>
      <c r="F11" s="13"/>
      <c r="G11" s="13"/>
      <c r="H11" s="12">
        <v>10.0</v>
      </c>
      <c r="I11" s="12">
        <v>9.0</v>
      </c>
      <c r="J11" s="13"/>
      <c r="K11" s="12">
        <v>8.0</v>
      </c>
      <c r="L11" s="12">
        <v>10.0</v>
      </c>
      <c r="M11" s="12">
        <v>16.0</v>
      </c>
      <c r="N11" s="13"/>
      <c r="O11" s="12">
        <v>6.0</v>
      </c>
      <c r="P11" s="12">
        <v>6.0</v>
      </c>
      <c r="Q11" s="12">
        <v>10.0</v>
      </c>
      <c r="R11" s="13"/>
      <c r="S11" s="13"/>
      <c r="T11" s="12">
        <v>12.0</v>
      </c>
      <c r="U11" s="13"/>
      <c r="V11" s="12">
        <v>12.0</v>
      </c>
      <c r="W11" s="12">
        <v>9.0</v>
      </c>
      <c r="X11" s="12">
        <v>9.0</v>
      </c>
      <c r="Y11" s="12">
        <v>13.0</v>
      </c>
      <c r="Z11" s="12">
        <v>9.0</v>
      </c>
      <c r="AA11" s="12">
        <v>8.0</v>
      </c>
      <c r="AB11" s="12">
        <v>6.0</v>
      </c>
      <c r="AC11" s="12">
        <v>6.0</v>
      </c>
    </row>
    <row r="12">
      <c r="A12" s="1" t="s">
        <v>115</v>
      </c>
      <c r="B12" s="7">
        <f t="shared" si="1"/>
        <v>0.6573146293</v>
      </c>
      <c r="C12" s="7">
        <f t="shared" si="2"/>
        <v>0.7066356228</v>
      </c>
      <c r="D12" s="6">
        <v>5.67</v>
      </c>
      <c r="E12" s="11">
        <f t="shared" si="3"/>
        <v>12.375</v>
      </c>
      <c r="F12" s="12">
        <v>12.0</v>
      </c>
      <c r="G12" s="12">
        <v>11.0</v>
      </c>
      <c r="H12" s="12">
        <v>11.0</v>
      </c>
      <c r="I12" s="12">
        <v>18.0</v>
      </c>
      <c r="J12" s="12">
        <v>8.0</v>
      </c>
      <c r="K12" s="12">
        <v>12.0</v>
      </c>
      <c r="L12" s="12">
        <v>15.0</v>
      </c>
      <c r="M12" s="12">
        <v>11.0</v>
      </c>
      <c r="N12" s="12">
        <v>12.0</v>
      </c>
      <c r="O12" s="12">
        <v>18.0</v>
      </c>
      <c r="P12" s="12">
        <v>10.0</v>
      </c>
      <c r="Q12" s="12">
        <v>15.0</v>
      </c>
      <c r="R12" s="12">
        <v>11.0</v>
      </c>
      <c r="S12" s="12">
        <v>10.0</v>
      </c>
      <c r="T12" s="12">
        <v>10.0</v>
      </c>
      <c r="U12" s="12">
        <v>13.0</v>
      </c>
      <c r="V12" s="12">
        <v>11.0</v>
      </c>
      <c r="W12" s="12">
        <v>11.0</v>
      </c>
      <c r="X12" s="12">
        <v>15.0</v>
      </c>
      <c r="Y12" s="12">
        <v>12.0</v>
      </c>
      <c r="Z12" s="12">
        <v>12.0</v>
      </c>
      <c r="AA12" s="12">
        <v>9.0</v>
      </c>
      <c r="AB12" s="12">
        <v>17.0</v>
      </c>
      <c r="AC12" s="12">
        <v>13.0</v>
      </c>
    </row>
    <row r="13">
      <c r="A13" s="1" t="s">
        <v>47</v>
      </c>
      <c r="B13" s="7">
        <f t="shared" si="1"/>
        <v>0.5170340681</v>
      </c>
      <c r="C13" s="7">
        <f t="shared" si="2"/>
        <v>0.6833527357</v>
      </c>
      <c r="D13" s="6">
        <v>4.97</v>
      </c>
      <c r="E13" s="11">
        <f t="shared" si="3"/>
        <v>13.20833333</v>
      </c>
      <c r="F13" s="12">
        <v>17.0</v>
      </c>
      <c r="G13" s="12">
        <v>12.0</v>
      </c>
      <c r="H13" s="12">
        <v>15.0</v>
      </c>
      <c r="I13" s="12">
        <v>13.0</v>
      </c>
      <c r="J13" s="12">
        <v>11.0</v>
      </c>
      <c r="K13" s="12">
        <v>14.0</v>
      </c>
      <c r="L13" s="12">
        <v>14.0</v>
      </c>
      <c r="M13" s="12">
        <v>12.0</v>
      </c>
      <c r="N13" s="12">
        <v>10.0</v>
      </c>
      <c r="O13" s="12">
        <v>11.0</v>
      </c>
      <c r="P13" s="12">
        <v>16.0</v>
      </c>
      <c r="Q13" s="12">
        <v>14.0</v>
      </c>
      <c r="R13" s="12">
        <v>17.0</v>
      </c>
      <c r="S13" s="12">
        <v>13.0</v>
      </c>
      <c r="T13" s="12">
        <v>13.0</v>
      </c>
      <c r="U13" s="12">
        <v>12.0</v>
      </c>
      <c r="V13" s="12">
        <v>10.0</v>
      </c>
      <c r="W13" s="12">
        <v>17.0</v>
      </c>
      <c r="X13" s="12">
        <v>10.0</v>
      </c>
      <c r="Y13" s="12">
        <v>14.0</v>
      </c>
      <c r="Z13" s="12">
        <v>11.0</v>
      </c>
      <c r="AA13" s="12">
        <v>11.0</v>
      </c>
      <c r="AB13" s="12">
        <v>14.0</v>
      </c>
      <c r="AC13" s="12">
        <v>16.0</v>
      </c>
    </row>
    <row r="14">
      <c r="A14" s="1" t="s">
        <v>76</v>
      </c>
      <c r="B14" s="7">
        <f t="shared" si="1"/>
        <v>0.6873747495</v>
      </c>
      <c r="C14" s="7">
        <f t="shared" si="2"/>
        <v>0.6752037253</v>
      </c>
      <c r="D14" s="6">
        <v>5.82</v>
      </c>
      <c r="E14" s="11">
        <f t="shared" si="3"/>
        <v>13.5</v>
      </c>
      <c r="F14" s="13"/>
      <c r="G14" s="13"/>
      <c r="H14" s="12">
        <v>13.0</v>
      </c>
      <c r="I14" s="12">
        <v>10.0</v>
      </c>
      <c r="J14" s="12">
        <v>9.0</v>
      </c>
      <c r="K14" s="13"/>
      <c r="L14" s="13"/>
      <c r="M14" s="12">
        <v>14.0</v>
      </c>
      <c r="N14" s="13"/>
      <c r="O14" s="13"/>
      <c r="P14" s="13"/>
      <c r="Q14" s="12">
        <v>11.0</v>
      </c>
      <c r="R14" s="12">
        <v>9.0</v>
      </c>
      <c r="S14" s="12">
        <v>9.0</v>
      </c>
      <c r="T14" s="13"/>
      <c r="U14" s="12">
        <v>14.0</v>
      </c>
      <c r="V14" s="12">
        <v>21.0</v>
      </c>
      <c r="W14" s="12">
        <v>10.0</v>
      </c>
      <c r="X14" s="12">
        <v>23.0</v>
      </c>
      <c r="Y14" s="12">
        <v>14.0</v>
      </c>
      <c r="Z14" s="12">
        <v>15.0</v>
      </c>
      <c r="AA14" s="12">
        <v>20.0</v>
      </c>
      <c r="AB14" s="12">
        <v>10.0</v>
      </c>
      <c r="AC14" s="12">
        <v>14.0</v>
      </c>
    </row>
    <row r="15">
      <c r="A15" s="1" t="s">
        <v>116</v>
      </c>
      <c r="B15" s="7">
        <f t="shared" si="1"/>
        <v>0.6553106212</v>
      </c>
      <c r="C15" s="7">
        <f t="shared" si="2"/>
        <v>0.6572426409</v>
      </c>
      <c r="D15" s="6">
        <v>5.66</v>
      </c>
      <c r="E15" s="11">
        <f t="shared" si="3"/>
        <v>14.14285714</v>
      </c>
      <c r="F15" s="12">
        <v>15.0</v>
      </c>
      <c r="G15" s="12">
        <v>14.0</v>
      </c>
      <c r="H15" s="12">
        <v>16.0</v>
      </c>
      <c r="I15" s="13"/>
      <c r="J15" s="12">
        <v>10.0</v>
      </c>
      <c r="K15" s="12">
        <v>10.0</v>
      </c>
      <c r="L15" s="12">
        <v>8.0</v>
      </c>
      <c r="M15" s="12">
        <v>13.0</v>
      </c>
      <c r="N15" s="12">
        <v>9.0</v>
      </c>
      <c r="O15" s="12">
        <v>10.0</v>
      </c>
      <c r="P15" s="12">
        <v>13.0</v>
      </c>
      <c r="Q15" s="12">
        <v>12.0</v>
      </c>
      <c r="R15" s="12">
        <v>13.0</v>
      </c>
      <c r="S15" s="12">
        <v>12.0</v>
      </c>
      <c r="T15" s="13"/>
      <c r="U15" s="13"/>
      <c r="V15" s="12">
        <v>22.0</v>
      </c>
      <c r="W15" s="12">
        <v>38.0</v>
      </c>
      <c r="X15" s="12">
        <v>13.0</v>
      </c>
      <c r="Y15" s="12">
        <v>17.0</v>
      </c>
      <c r="Z15" s="12">
        <v>13.0</v>
      </c>
      <c r="AA15" s="12">
        <v>15.0</v>
      </c>
      <c r="AB15" s="12">
        <v>9.0</v>
      </c>
      <c r="AC15" s="12">
        <v>15.0</v>
      </c>
    </row>
    <row r="16">
      <c r="A16" s="1" t="s">
        <v>54</v>
      </c>
      <c r="B16" s="7">
        <f t="shared" si="1"/>
        <v>0.7575150301</v>
      </c>
      <c r="C16" s="7">
        <f t="shared" si="2"/>
        <v>0.6548841147</v>
      </c>
      <c r="D16" s="6">
        <v>6.17</v>
      </c>
      <c r="E16" s="11">
        <f t="shared" si="3"/>
        <v>14.22727273</v>
      </c>
      <c r="F16" s="12">
        <v>8.0</v>
      </c>
      <c r="G16" s="12">
        <v>9.0</v>
      </c>
      <c r="H16" s="12">
        <v>5.0</v>
      </c>
      <c r="I16" s="12">
        <v>16.0</v>
      </c>
      <c r="J16" s="12">
        <v>13.0</v>
      </c>
      <c r="K16" s="12">
        <v>9.0</v>
      </c>
      <c r="L16" s="12">
        <v>9.0</v>
      </c>
      <c r="M16" s="12">
        <v>17.0</v>
      </c>
      <c r="N16" s="13"/>
      <c r="O16" s="12">
        <v>20.0</v>
      </c>
      <c r="P16" s="12">
        <v>15.0</v>
      </c>
      <c r="Q16" s="12">
        <v>9.0</v>
      </c>
      <c r="R16" s="12">
        <v>16.0</v>
      </c>
      <c r="S16" s="13"/>
      <c r="T16" s="12">
        <v>9.0</v>
      </c>
      <c r="U16" s="12">
        <v>10.0</v>
      </c>
      <c r="V16" s="12">
        <v>23.0</v>
      </c>
      <c r="W16" s="12">
        <v>31.0</v>
      </c>
      <c r="X16" s="12">
        <v>17.0</v>
      </c>
      <c r="Y16" s="12">
        <v>10.0</v>
      </c>
      <c r="Z16" s="12">
        <v>12.0</v>
      </c>
      <c r="AA16" s="12">
        <v>9.0</v>
      </c>
      <c r="AB16" s="12">
        <v>37.0</v>
      </c>
      <c r="AC16" s="12">
        <v>9.0</v>
      </c>
    </row>
    <row r="17">
      <c r="A17" s="1" t="s">
        <v>64</v>
      </c>
      <c r="B17" s="7">
        <f t="shared" si="1"/>
        <v>0.5771543086</v>
      </c>
      <c r="C17" s="7">
        <f t="shared" si="2"/>
        <v>0.6320797692</v>
      </c>
      <c r="D17" s="6">
        <v>5.27</v>
      </c>
      <c r="E17" s="11">
        <f t="shared" si="3"/>
        <v>15.04347826</v>
      </c>
      <c r="F17" s="12">
        <v>18.0</v>
      </c>
      <c r="G17" s="12">
        <v>13.0</v>
      </c>
      <c r="H17" s="12">
        <v>19.0</v>
      </c>
      <c r="I17" s="12">
        <v>14.0</v>
      </c>
      <c r="J17" s="12">
        <v>17.0</v>
      </c>
      <c r="K17" s="12">
        <v>11.0</v>
      </c>
      <c r="L17" s="13"/>
      <c r="M17" s="12">
        <v>15.0</v>
      </c>
      <c r="N17" s="12">
        <v>13.0</v>
      </c>
      <c r="O17" s="12">
        <v>12.0</v>
      </c>
      <c r="P17" s="12">
        <v>19.0</v>
      </c>
      <c r="Q17" s="12">
        <v>13.0</v>
      </c>
      <c r="R17" s="12">
        <v>12.0</v>
      </c>
      <c r="S17" s="12">
        <v>11.0</v>
      </c>
      <c r="T17" s="12">
        <v>15.0</v>
      </c>
      <c r="U17" s="12">
        <v>15.0</v>
      </c>
      <c r="V17" s="12">
        <v>17.0</v>
      </c>
      <c r="W17" s="12">
        <v>18.0</v>
      </c>
      <c r="X17" s="12">
        <v>12.0</v>
      </c>
      <c r="Y17" s="12">
        <v>22.0</v>
      </c>
      <c r="Z17" s="12">
        <v>18.0</v>
      </c>
      <c r="AA17" s="12">
        <v>12.0</v>
      </c>
      <c r="AB17" s="12">
        <v>11.0</v>
      </c>
      <c r="AC17" s="12">
        <v>19.0</v>
      </c>
    </row>
    <row r="18">
      <c r="A18" s="1" t="s">
        <v>38</v>
      </c>
      <c r="B18" s="7">
        <f t="shared" si="1"/>
        <v>0.5531062124</v>
      </c>
      <c r="C18" s="7">
        <f t="shared" si="2"/>
        <v>0.6253118244</v>
      </c>
      <c r="D18" s="6">
        <v>5.15</v>
      </c>
      <c r="E18" s="11">
        <f t="shared" si="3"/>
        <v>15.28571429</v>
      </c>
      <c r="F18" s="12">
        <v>16.0</v>
      </c>
      <c r="G18" s="13"/>
      <c r="H18" s="13"/>
      <c r="I18" s="12">
        <v>19.0</v>
      </c>
      <c r="J18" s="12">
        <v>18.0</v>
      </c>
      <c r="K18" s="13"/>
      <c r="L18" s="12">
        <v>18.0</v>
      </c>
      <c r="M18" s="12">
        <v>9.0</v>
      </c>
      <c r="N18" s="12">
        <v>14.0</v>
      </c>
      <c r="O18" s="12">
        <v>17.0</v>
      </c>
      <c r="P18" s="12">
        <v>12.0</v>
      </c>
      <c r="Q18" s="12">
        <v>16.0</v>
      </c>
      <c r="R18" s="12">
        <v>20.0</v>
      </c>
      <c r="S18" s="12">
        <v>14.0</v>
      </c>
      <c r="T18" s="12">
        <v>16.0</v>
      </c>
      <c r="U18" s="12">
        <v>16.0</v>
      </c>
      <c r="V18" s="12">
        <v>13.0</v>
      </c>
      <c r="W18" s="12">
        <v>16.0</v>
      </c>
      <c r="X18" s="12">
        <v>11.0</v>
      </c>
      <c r="Y18" s="12">
        <v>16.0</v>
      </c>
      <c r="Z18" s="12">
        <v>14.0</v>
      </c>
      <c r="AA18" s="12">
        <v>16.0</v>
      </c>
      <c r="AB18" s="12">
        <v>13.0</v>
      </c>
      <c r="AC18" s="12">
        <v>17.0</v>
      </c>
    </row>
    <row r="19">
      <c r="A19" s="1" t="s">
        <v>66</v>
      </c>
      <c r="B19" s="7">
        <f t="shared" si="1"/>
        <v>0.5250501002</v>
      </c>
      <c r="C19" s="7">
        <f t="shared" si="2"/>
        <v>0.6000332613</v>
      </c>
      <c r="D19" s="6">
        <v>5.01</v>
      </c>
      <c r="E19" s="11">
        <f t="shared" si="3"/>
        <v>16.19047619</v>
      </c>
      <c r="F19" s="12">
        <v>13.0</v>
      </c>
      <c r="G19" s="12">
        <v>10.0</v>
      </c>
      <c r="H19" s="12">
        <v>12.0</v>
      </c>
      <c r="I19" s="12">
        <v>15.0</v>
      </c>
      <c r="J19" s="12">
        <v>12.0</v>
      </c>
      <c r="K19" s="13"/>
      <c r="L19" s="12">
        <v>13.0</v>
      </c>
      <c r="M19" s="12">
        <v>10.0</v>
      </c>
      <c r="N19" s="13"/>
      <c r="O19" s="12">
        <v>16.0</v>
      </c>
      <c r="P19" s="12">
        <v>14.0</v>
      </c>
      <c r="Q19" s="12">
        <v>8.0</v>
      </c>
      <c r="R19" s="12">
        <v>21.0</v>
      </c>
      <c r="S19" s="13"/>
      <c r="T19" s="12">
        <v>14.0</v>
      </c>
      <c r="U19" s="12">
        <v>11.0</v>
      </c>
      <c r="V19" s="12">
        <v>24.0</v>
      </c>
      <c r="W19" s="12">
        <v>38.0</v>
      </c>
      <c r="X19" s="12">
        <v>16.0</v>
      </c>
      <c r="Y19" s="12">
        <v>11.0</v>
      </c>
      <c r="Z19" s="12">
        <v>24.0</v>
      </c>
      <c r="AA19" s="12">
        <v>13.0</v>
      </c>
      <c r="AB19" s="12">
        <v>33.0</v>
      </c>
      <c r="AC19" s="12">
        <v>12.0</v>
      </c>
    </row>
    <row r="20">
      <c r="A20" s="1" t="s">
        <v>117</v>
      </c>
      <c r="B20" s="7">
        <f t="shared" si="1"/>
        <v>0.1783567134</v>
      </c>
      <c r="C20" s="7">
        <f t="shared" si="2"/>
        <v>0.481833221</v>
      </c>
      <c r="D20" s="6">
        <v>3.28</v>
      </c>
      <c r="E20" s="11">
        <f t="shared" si="3"/>
        <v>20.42105263</v>
      </c>
      <c r="F20" s="13"/>
      <c r="G20" s="12">
        <v>16.0</v>
      </c>
      <c r="H20" s="12">
        <v>18.0</v>
      </c>
      <c r="I20" s="12">
        <v>20.0</v>
      </c>
      <c r="J20" s="12">
        <v>19.0</v>
      </c>
      <c r="K20" s="12">
        <v>16.0</v>
      </c>
      <c r="L20" s="12">
        <v>16.0</v>
      </c>
      <c r="M20" s="12">
        <v>19.0</v>
      </c>
      <c r="N20" s="12">
        <v>19.0</v>
      </c>
      <c r="O20" s="12">
        <v>19.0</v>
      </c>
      <c r="P20" s="13"/>
      <c r="Q20" s="12">
        <v>17.0</v>
      </c>
      <c r="R20" s="12">
        <v>19.0</v>
      </c>
      <c r="S20" s="13"/>
      <c r="T20" s="13"/>
      <c r="U20" s="13"/>
      <c r="V20" s="12">
        <v>25.0</v>
      </c>
      <c r="W20" s="12">
        <v>24.0</v>
      </c>
      <c r="X20" s="12">
        <v>25.0</v>
      </c>
      <c r="Y20" s="12">
        <v>24.0</v>
      </c>
      <c r="Z20" s="12">
        <v>29.0</v>
      </c>
      <c r="AA20" s="12">
        <v>22.0</v>
      </c>
      <c r="AB20" s="12">
        <v>23.0</v>
      </c>
      <c r="AC20" s="12">
        <v>18.0</v>
      </c>
    </row>
    <row r="21">
      <c r="A21" s="1" t="s">
        <v>118</v>
      </c>
      <c r="B21" s="7">
        <f t="shared" si="1"/>
        <v>0</v>
      </c>
      <c r="C21" s="7">
        <f t="shared" si="2"/>
        <v>0</v>
      </c>
      <c r="D21" s="6">
        <v>2.39</v>
      </c>
      <c r="E21" s="11">
        <f t="shared" si="3"/>
        <v>37.66666667</v>
      </c>
      <c r="F21" s="13"/>
      <c r="G21" s="12">
        <v>18.0</v>
      </c>
      <c r="H21" s="13"/>
      <c r="I21" s="13"/>
      <c r="J21" s="13"/>
      <c r="K21" s="13"/>
      <c r="L21" s="13"/>
      <c r="M21" s="13"/>
      <c r="N21" s="13"/>
      <c r="O21" s="13"/>
      <c r="P21" s="13"/>
      <c r="Q21" s="12">
        <v>20.0</v>
      </c>
      <c r="R21" s="13"/>
      <c r="S21" s="13"/>
      <c r="T21" s="13"/>
      <c r="U21" s="13"/>
      <c r="V21" s="12">
        <v>26.0</v>
      </c>
      <c r="W21" s="12">
        <v>90.0</v>
      </c>
      <c r="X21" s="12">
        <v>60.0</v>
      </c>
      <c r="Y21" s="12">
        <v>27.0</v>
      </c>
      <c r="Z21" s="13"/>
      <c r="AA21" s="12">
        <v>28.0</v>
      </c>
      <c r="AB21" s="12">
        <v>50.0</v>
      </c>
      <c r="AC21" s="12">
        <v>20.0</v>
      </c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</row>
  </sheetData>
  <drawing r:id="rId1"/>
</worksheet>
</file>