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-60" windowWidth="28620" windowHeight="1291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H15" i="4" l="1"/>
  <c r="H14" i="4"/>
  <c r="H13" i="4"/>
  <c r="H12" i="4"/>
  <c r="H11" i="4"/>
  <c r="H10" i="4"/>
  <c r="H9" i="4"/>
  <c r="H8" i="4"/>
  <c r="H7" i="4"/>
  <c r="H6" i="4"/>
  <c r="H5" i="4"/>
  <c r="G15" i="4"/>
  <c r="G14" i="4"/>
  <c r="G13" i="4"/>
  <c r="G12" i="4"/>
  <c r="G11" i="4"/>
  <c r="G10" i="4"/>
  <c r="G9" i="4"/>
  <c r="G8" i="4"/>
  <c r="G7" i="4"/>
  <c r="G6" i="4"/>
  <c r="G5" i="4"/>
  <c r="F15" i="4"/>
  <c r="F8" i="4"/>
  <c r="F9" i="4" s="1"/>
  <c r="F10" i="4" s="1"/>
  <c r="F11" i="4" s="1"/>
  <c r="F12" i="4" s="1"/>
  <c r="F13" i="4" s="1"/>
  <c r="F14" i="4" s="1"/>
  <c r="F7" i="4"/>
  <c r="F6" i="4"/>
  <c r="F5" i="4"/>
  <c r="D33" i="3"/>
  <c r="D31" i="3"/>
  <c r="K27" i="3"/>
  <c r="K26" i="3"/>
  <c r="F10" i="3"/>
  <c r="K25" i="3"/>
  <c r="D23" i="3"/>
  <c r="D22" i="3"/>
  <c r="E15" i="3"/>
  <c r="E7" i="3"/>
  <c r="E10" i="3"/>
  <c r="E13" i="3"/>
  <c r="M12" i="3"/>
  <c r="M11" i="3"/>
  <c r="L11" i="3"/>
  <c r="K11" i="3"/>
  <c r="I20" i="3"/>
  <c r="H20" i="3"/>
  <c r="N15" i="2"/>
  <c r="N18" i="2"/>
  <c r="N17" i="2"/>
  <c r="N16" i="2"/>
  <c r="I17" i="2"/>
  <c r="I15" i="2"/>
  <c r="F16" i="2"/>
  <c r="F22" i="2"/>
  <c r="F21" i="2"/>
  <c r="J8" i="2" l="1"/>
  <c r="K8" i="2" s="1"/>
  <c r="L8" i="2" s="1"/>
  <c r="M8" i="2" s="1"/>
  <c r="H8" i="2"/>
  <c r="G8" i="2"/>
  <c r="F21" i="1"/>
  <c r="F20" i="1"/>
  <c r="F19" i="1"/>
  <c r="H40" i="1"/>
  <c r="G40" i="1"/>
  <c r="G39" i="1"/>
  <c r="D9" i="1"/>
  <c r="D8" i="1"/>
  <c r="N7" i="1"/>
  <c r="O10" i="1"/>
  <c r="N10" i="1"/>
  <c r="N8" i="1"/>
  <c r="R29" i="1"/>
  <c r="R28" i="1"/>
  <c r="R27" i="1"/>
  <c r="R26" i="1"/>
  <c r="R25" i="1"/>
  <c r="R22" i="1"/>
  <c r="R21" i="1"/>
  <c r="R20" i="1"/>
  <c r="R19" i="1"/>
  <c r="R18" i="1"/>
  <c r="C18" i="1"/>
  <c r="O27" i="1"/>
  <c r="O26" i="1"/>
  <c r="O25" i="1"/>
  <c r="O24" i="1"/>
  <c r="O23" i="1"/>
  <c r="M30" i="1"/>
  <c r="K32" i="1"/>
  <c r="K31" i="1"/>
  <c r="K30" i="1"/>
  <c r="K28" i="1"/>
  <c r="L18" i="1"/>
  <c r="J13" i="1" l="1"/>
</calcChain>
</file>

<file path=xl/sharedStrings.xml><?xml version="1.0" encoding="utf-8"?>
<sst xmlns="http://schemas.openxmlformats.org/spreadsheetml/2006/main" count="7" uniqueCount="7">
  <si>
    <t>nsec</t>
  </si>
  <si>
    <t>mpps</t>
  </si>
  <si>
    <t>average</t>
  </si>
  <si>
    <t>gb</t>
  </si>
  <si>
    <t xml:space="preserve">total </t>
  </si>
  <si>
    <t>Gb/core</t>
  </si>
  <si>
    <t>msec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</si>
</sst>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0333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40"/>
  <sheetViews>
    <sheetView workbookViewId="0">
      <selection activeCell="F21" sqref="F21"/>
    </sheetView>
  </sheetViews>
  <sheetFormatPr defaultRowHeight="15" x14ac:dyDescent="0.25"/>
  <cols>
    <col min="6" max="6" width="13.28515625" bestFit="1" customWidth="1"/>
    <col min="18" max="18" width="12" bestFit="1" customWidth="1"/>
  </cols>
  <sheetData>
    <row r="6" spans="4:15" x14ac:dyDescent="0.25">
      <c r="D6">
        <v>5000000</v>
      </c>
    </row>
    <row r="7" spans="4:15" x14ac:dyDescent="0.25">
      <c r="D7">
        <v>100</v>
      </c>
      <c r="N7">
        <f>LN(5000)/10</f>
        <v>0.8517193191416238</v>
      </c>
    </row>
    <row r="8" spans="4:15" x14ac:dyDescent="0.25">
      <c r="D8">
        <f>D6/D7</f>
        <v>50000</v>
      </c>
      <c r="N8">
        <f>EXP(N7)</f>
        <v>2.3436729115920998</v>
      </c>
    </row>
    <row r="9" spans="4:15" x14ac:dyDescent="0.25">
      <c r="D9">
        <f>LN(D8)/10</f>
        <v>1.0819778284410284</v>
      </c>
    </row>
    <row r="10" spans="4:15" x14ac:dyDescent="0.25">
      <c r="N10">
        <f>N8^10</f>
        <v>5000.0000000000082</v>
      </c>
      <c r="O10">
        <f>N10*100</f>
        <v>500000.00000000081</v>
      </c>
    </row>
    <row r="13" spans="4:15" x14ac:dyDescent="0.25">
      <c r="H13">
        <v>10000</v>
      </c>
      <c r="I13">
        <v>20</v>
      </c>
      <c r="J13">
        <f>H13/I13</f>
        <v>500</v>
      </c>
    </row>
    <row r="16" spans="4:15" x14ac:dyDescent="0.25">
      <c r="L16">
        <v>5000000</v>
      </c>
    </row>
    <row r="17" spans="3:18" x14ac:dyDescent="0.25">
      <c r="L17">
        <v>100</v>
      </c>
    </row>
    <row r="18" spans="3:18" x14ac:dyDescent="0.25">
      <c r="C18">
        <f>LN(100)</f>
        <v>4.6051701859880918</v>
      </c>
      <c r="L18">
        <f>L16/L17</f>
        <v>50000</v>
      </c>
      <c r="R18">
        <f>LN(5000)</f>
        <v>8.5171931914162382</v>
      </c>
    </row>
    <row r="19" spans="3:18" x14ac:dyDescent="0.25">
      <c r="F19">
        <f>3.09</f>
        <v>3.09</v>
      </c>
      <c r="R19">
        <f>EXP(R18)</f>
        <v>5000.0000000000036</v>
      </c>
    </row>
    <row r="20" spans="3:18" x14ac:dyDescent="0.25">
      <c r="F20">
        <f>F19^10</f>
        <v>79356.918283891049</v>
      </c>
      <c r="R20">
        <f>LN(5000)</f>
        <v>8.5171931914162382</v>
      </c>
    </row>
    <row r="21" spans="3:18" x14ac:dyDescent="0.25">
      <c r="F21" s="1">
        <f>F20*100</f>
        <v>7935691.8283891045</v>
      </c>
      <c r="R21">
        <f>R20/10</f>
        <v>0.8517193191416238</v>
      </c>
    </row>
    <row r="22" spans="3:18" x14ac:dyDescent="0.25">
      <c r="R22">
        <f>EXP(R21)</f>
        <v>2.3436729115920998</v>
      </c>
    </row>
    <row r="23" spans="3:18" x14ac:dyDescent="0.25">
      <c r="O23">
        <f>LOG(5000)</f>
        <v>3.6989700043360187</v>
      </c>
    </row>
    <row r="24" spans="3:18" x14ac:dyDescent="0.25">
      <c r="O24">
        <f>10</f>
        <v>10</v>
      </c>
    </row>
    <row r="25" spans="3:18" x14ac:dyDescent="0.25">
      <c r="O25">
        <f>O23/O24</f>
        <v>0.36989700043360185</v>
      </c>
      <c r="R25">
        <f>EXP(1)</f>
        <v>2.7182818284590451</v>
      </c>
    </row>
    <row r="26" spans="3:18" x14ac:dyDescent="0.25">
      <c r="O26">
        <f>EXP(O25)</f>
        <v>1.4475855063049345</v>
      </c>
      <c r="R26">
        <f>EXP(2)</f>
        <v>7.3890560989306504</v>
      </c>
    </row>
    <row r="27" spans="3:18" x14ac:dyDescent="0.25">
      <c r="O27">
        <f>O26^10</f>
        <v>40.40566525968444</v>
      </c>
      <c r="R27">
        <f>EXP(3)</f>
        <v>20.085536923187668</v>
      </c>
    </row>
    <row r="28" spans="3:18" x14ac:dyDescent="0.25">
      <c r="K28">
        <f>LOG(5000)</f>
        <v>3.6989700043360187</v>
      </c>
      <c r="R28">
        <f>R25^3</f>
        <v>20.085536923187664</v>
      </c>
    </row>
    <row r="29" spans="3:18" x14ac:dyDescent="0.25">
      <c r="K29">
        <v>100</v>
      </c>
      <c r="R29">
        <f>LN(R27)</f>
        <v>3</v>
      </c>
    </row>
    <row r="30" spans="3:18" x14ac:dyDescent="0.25">
      <c r="K30">
        <f>K28/K29</f>
        <v>3.6989700043360191E-2</v>
      </c>
      <c r="M30">
        <f>100*K31^10</f>
        <v>144.75855063049357</v>
      </c>
    </row>
    <row r="31" spans="3:18" x14ac:dyDescent="0.25">
      <c r="K31">
        <f>EXP(K30)</f>
        <v>1.0376823327000808</v>
      </c>
    </row>
    <row r="32" spans="3:18" x14ac:dyDescent="0.25">
      <c r="K32">
        <f>100^K31</f>
        <v>118.95005998983331</v>
      </c>
    </row>
    <row r="39" spans="7:9" x14ac:dyDescent="0.25">
      <c r="G39">
        <f>30</f>
        <v>30</v>
      </c>
    </row>
    <row r="40" spans="7:9" x14ac:dyDescent="0.25">
      <c r="G40">
        <f>1/G39</f>
        <v>3.3333333333333333E-2</v>
      </c>
      <c r="H40">
        <f>G40*1000</f>
        <v>33.333333333333336</v>
      </c>
      <c r="I4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N22"/>
  <sheetViews>
    <sheetView workbookViewId="0">
      <selection activeCell="G35" sqref="G35"/>
    </sheetView>
  </sheetViews>
  <sheetFormatPr defaultRowHeight="15" x14ac:dyDescent="0.25"/>
  <sheetData>
    <row r="7" spans="4:14" x14ac:dyDescent="0.25">
      <c r="D7" t="s">
        <v>1</v>
      </c>
      <c r="I7" t="s">
        <v>2</v>
      </c>
      <c r="K7" t="s">
        <v>3</v>
      </c>
      <c r="L7" t="s">
        <v>4</v>
      </c>
      <c r="M7" t="s">
        <v>5</v>
      </c>
    </row>
    <row r="8" spans="4:14" x14ac:dyDescent="0.25">
      <c r="D8" s="2">
        <v>30</v>
      </c>
      <c r="E8" s="2">
        <v>41</v>
      </c>
      <c r="F8" s="2">
        <v>14</v>
      </c>
      <c r="G8" s="2">
        <f>D8*100/E8</f>
        <v>73.170731707317074</v>
      </c>
      <c r="H8" s="4">
        <f>G8/F8</f>
        <v>5.2264808362369335</v>
      </c>
      <c r="I8" s="2">
        <v>600</v>
      </c>
      <c r="J8" s="2">
        <f>I8*8</f>
        <v>4800</v>
      </c>
      <c r="K8" s="2">
        <f>J8*D8/1000</f>
        <v>144</v>
      </c>
      <c r="L8" s="2">
        <f>K8*100/E8</f>
        <v>351.21951219512198</v>
      </c>
      <c r="M8" s="3">
        <f>L8/14</f>
        <v>25.087108013937286</v>
      </c>
    </row>
    <row r="15" spans="4:14" x14ac:dyDescent="0.25">
      <c r="I15">
        <f>5*32</f>
        <v>160</v>
      </c>
      <c r="L15">
        <v>11.2</v>
      </c>
      <c r="M15">
        <v>37.5</v>
      </c>
      <c r="N15" s="5">
        <f>L15*100/M15</f>
        <v>29.866666666666667</v>
      </c>
    </row>
    <row r="16" spans="4:14" x14ac:dyDescent="0.25">
      <c r="F16">
        <f>16*32</f>
        <v>512</v>
      </c>
      <c r="I16">
        <v>144</v>
      </c>
      <c r="L16">
        <v>0.9</v>
      </c>
      <c r="M16">
        <v>8</v>
      </c>
      <c r="N16" s="5">
        <f>L16*100/M16</f>
        <v>11.25</v>
      </c>
    </row>
    <row r="17" spans="6:14" x14ac:dyDescent="0.25">
      <c r="I17">
        <f>I15-I16</f>
        <v>16</v>
      </c>
      <c r="L17">
        <v>0.31</v>
      </c>
      <c r="M17">
        <v>3.9</v>
      </c>
      <c r="N17" s="5">
        <f>L17*100/M17</f>
        <v>7.9487179487179489</v>
      </c>
    </row>
    <row r="18" spans="6:14" x14ac:dyDescent="0.25">
      <c r="L18">
        <v>0.7</v>
      </c>
      <c r="M18">
        <v>9.4</v>
      </c>
      <c r="N18" s="5">
        <f>L18*100/M18</f>
        <v>7.4468085106382977</v>
      </c>
    </row>
    <row r="21" spans="6:14" x14ac:dyDescent="0.25">
      <c r="F21">
        <f>32*32</f>
        <v>1024</v>
      </c>
    </row>
    <row r="22" spans="6:14" x14ac:dyDescent="0.25">
      <c r="F22">
        <f>33*32</f>
        <v>1056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M34"/>
  <sheetViews>
    <sheetView topLeftCell="A13" workbookViewId="0">
      <selection activeCell="H30" sqref="H30:H32"/>
    </sheetView>
  </sheetViews>
  <sheetFormatPr defaultRowHeight="15" x14ac:dyDescent="0.25"/>
  <cols>
    <col min="9" max="9" width="11.28515625" customWidth="1"/>
  </cols>
  <sheetData>
    <row r="7" spans="5:13" x14ac:dyDescent="0.25">
      <c r="E7">
        <f>5/E10</f>
        <v>2.0000000000000002E-5</v>
      </c>
    </row>
    <row r="10" spans="5:13" x14ac:dyDescent="0.25">
      <c r="E10">
        <f>E11*20</f>
        <v>250000</v>
      </c>
      <c r="F10">
        <f>E10/1000</f>
        <v>250</v>
      </c>
    </row>
    <row r="11" spans="5:13" x14ac:dyDescent="0.25">
      <c r="E11">
        <v>12500</v>
      </c>
      <c r="I11">
        <v>4.4730000000000004E-3</v>
      </c>
      <c r="J11">
        <v>55570</v>
      </c>
      <c r="K11">
        <f>I11*1000000</f>
        <v>4473</v>
      </c>
      <c r="L11">
        <f>K11/J11</f>
        <v>8.0493071801331653E-2</v>
      </c>
      <c r="M11">
        <f>L11*1000</f>
        <v>80.493071801331652</v>
      </c>
    </row>
    <row r="12" spans="5:13" x14ac:dyDescent="0.25">
      <c r="M12">
        <f>1000/30</f>
        <v>33.333333333333336</v>
      </c>
    </row>
    <row r="13" spans="5:13" x14ac:dyDescent="0.25">
      <c r="E13">
        <f>1024</f>
        <v>1024</v>
      </c>
    </row>
    <row r="15" spans="5:13" x14ac:dyDescent="0.25">
      <c r="E15">
        <f>E11/E13</f>
        <v>12.20703125</v>
      </c>
    </row>
    <row r="18" spans="4:11" x14ac:dyDescent="0.25">
      <c r="H18">
        <v>20</v>
      </c>
      <c r="I18">
        <v>1</v>
      </c>
    </row>
    <row r="19" spans="4:11" x14ac:dyDescent="0.25">
      <c r="H19">
        <v>1024</v>
      </c>
      <c r="I19">
        <v>1024</v>
      </c>
    </row>
    <row r="20" spans="4:11" x14ac:dyDescent="0.25">
      <c r="H20">
        <f>H19*H18</f>
        <v>20480</v>
      </c>
      <c r="I20">
        <f>I19*I18</f>
        <v>1024</v>
      </c>
    </row>
    <row r="22" spans="4:11" x14ac:dyDescent="0.25">
      <c r="D22">
        <f>16/8</f>
        <v>2</v>
      </c>
    </row>
    <row r="23" spans="4:11" x14ac:dyDescent="0.25">
      <c r="D23">
        <f>2*250/1000</f>
        <v>0.5</v>
      </c>
    </row>
    <row r="24" spans="4:11" x14ac:dyDescent="0.25">
      <c r="D24">
        <v>500000</v>
      </c>
      <c r="K24">
        <v>2</v>
      </c>
    </row>
    <row r="25" spans="4:11" x14ac:dyDescent="0.25">
      <c r="K25">
        <f>K24/8</f>
        <v>0.25</v>
      </c>
    </row>
    <row r="26" spans="4:11" x14ac:dyDescent="0.25">
      <c r="K26">
        <f>K25/4</f>
        <v>6.25E-2</v>
      </c>
    </row>
    <row r="27" spans="4:11" x14ac:dyDescent="0.25">
      <c r="K27">
        <f>K26*1000</f>
        <v>62.5</v>
      </c>
    </row>
    <row r="31" spans="4:11" x14ac:dyDescent="0.25">
      <c r="D31">
        <f>1.77</f>
        <v>1.77</v>
      </c>
    </row>
    <row r="32" spans="4:11" x14ac:dyDescent="0.25">
      <c r="D32">
        <v>2</v>
      </c>
    </row>
    <row r="33" spans="4:4" x14ac:dyDescent="0.25">
      <c r="D33">
        <f>D31/D32</f>
        <v>0.88500000000000001</v>
      </c>
    </row>
    <row r="34" spans="4:4" x14ac:dyDescent="0.25">
      <c r="D34" s="6">
        <v>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0"/>
  <sheetViews>
    <sheetView tabSelected="1" workbookViewId="0">
      <selection activeCell="B15" sqref="B15"/>
    </sheetView>
  </sheetViews>
  <sheetFormatPr defaultRowHeight="15" x14ac:dyDescent="0.25"/>
  <cols>
    <col min="4" max="4" width="12.28515625" customWidth="1"/>
  </cols>
  <sheetData>
    <row r="4" spans="4:8" x14ac:dyDescent="0.25">
      <c r="G4" t="s">
        <v>6</v>
      </c>
    </row>
    <row r="5" spans="4:8" x14ac:dyDescent="0.25">
      <c r="D5" s="7">
        <v>256</v>
      </c>
      <c r="E5">
        <v>45.34</v>
      </c>
      <c r="F5">
        <f>E5</f>
        <v>45.34</v>
      </c>
      <c r="G5">
        <f>D5*20/1000</f>
        <v>5.12</v>
      </c>
      <c r="H5">
        <f>100-F5</f>
        <v>54.66</v>
      </c>
    </row>
    <row r="6" spans="4:8" x14ac:dyDescent="0.25">
      <c r="D6" s="2">
        <v>512</v>
      </c>
      <c r="E6">
        <v>6.05</v>
      </c>
      <c r="F6">
        <f>E6+F5</f>
        <v>51.39</v>
      </c>
      <c r="G6">
        <f>D6*20/1000</f>
        <v>10.24</v>
      </c>
      <c r="H6">
        <f t="shared" ref="H6:H15" si="0">100-F6</f>
        <v>48.61</v>
      </c>
    </row>
    <row r="7" spans="4:8" x14ac:dyDescent="0.25">
      <c r="D7" s="2">
        <v>1024</v>
      </c>
      <c r="E7">
        <v>35.85</v>
      </c>
      <c r="F7">
        <f>E7+F6</f>
        <v>87.240000000000009</v>
      </c>
      <c r="G7">
        <f>D7*20/1000</f>
        <v>20.48</v>
      </c>
      <c r="H7">
        <f t="shared" si="0"/>
        <v>12.759999999999991</v>
      </c>
    </row>
    <row r="8" spans="4:8" x14ac:dyDescent="0.25">
      <c r="D8" s="2">
        <v>2048</v>
      </c>
      <c r="E8">
        <v>6.63</v>
      </c>
      <c r="F8">
        <f t="shared" ref="F8:F15" si="1">E8+F7</f>
        <v>93.87</v>
      </c>
      <c r="G8">
        <f t="shared" ref="G8:G15" si="2">D8*20/1000</f>
        <v>40.96</v>
      </c>
      <c r="H8">
        <f t="shared" si="0"/>
        <v>6.1299999999999955</v>
      </c>
    </row>
    <row r="9" spans="4:8" x14ac:dyDescent="0.25">
      <c r="D9" s="2">
        <v>4096</v>
      </c>
      <c r="E9">
        <v>4.6900000000000004</v>
      </c>
      <c r="F9">
        <f t="shared" si="1"/>
        <v>98.56</v>
      </c>
      <c r="G9">
        <f t="shared" si="2"/>
        <v>81.92</v>
      </c>
      <c r="H9">
        <f t="shared" si="0"/>
        <v>1.4399999999999977</v>
      </c>
    </row>
    <row r="10" spans="4:8" x14ac:dyDescent="0.25">
      <c r="D10" s="2">
        <v>8192</v>
      </c>
      <c r="E10">
        <v>0.32</v>
      </c>
      <c r="F10">
        <f t="shared" si="1"/>
        <v>98.88</v>
      </c>
      <c r="G10">
        <f t="shared" si="2"/>
        <v>163.84</v>
      </c>
      <c r="H10">
        <f t="shared" si="0"/>
        <v>1.1200000000000045</v>
      </c>
    </row>
    <row r="11" spans="4:8" x14ac:dyDescent="0.25">
      <c r="D11" s="2">
        <v>16384</v>
      </c>
      <c r="E11">
        <v>0.96</v>
      </c>
      <c r="F11">
        <f t="shared" si="1"/>
        <v>99.839999999999989</v>
      </c>
      <c r="G11">
        <f t="shared" si="2"/>
        <v>327.68</v>
      </c>
      <c r="H11">
        <f t="shared" si="0"/>
        <v>0.1600000000000108</v>
      </c>
    </row>
    <row r="12" spans="4:8" x14ac:dyDescent="0.25">
      <c r="D12" s="2">
        <v>32768</v>
      </c>
      <c r="E12">
        <v>0.06</v>
      </c>
      <c r="F12">
        <f t="shared" si="1"/>
        <v>99.899999999999991</v>
      </c>
      <c r="G12">
        <f t="shared" si="2"/>
        <v>655.36</v>
      </c>
      <c r="H12">
        <f t="shared" si="0"/>
        <v>0.10000000000000853</v>
      </c>
    </row>
    <row r="13" spans="4:8" x14ac:dyDescent="0.25">
      <c r="D13" s="2">
        <v>65536</v>
      </c>
      <c r="E13">
        <v>0.08</v>
      </c>
      <c r="F13">
        <f t="shared" si="1"/>
        <v>99.97999999999999</v>
      </c>
      <c r="G13">
        <f t="shared" si="2"/>
        <v>1310.72</v>
      </c>
      <c r="H13">
        <f t="shared" si="0"/>
        <v>2.0000000000010232E-2</v>
      </c>
    </row>
    <row r="14" spans="4:8" x14ac:dyDescent="0.25">
      <c r="D14" s="2">
        <v>131072</v>
      </c>
      <c r="E14">
        <v>0.01</v>
      </c>
      <c r="F14">
        <f t="shared" si="1"/>
        <v>99.99</v>
      </c>
      <c r="G14">
        <f t="shared" si="2"/>
        <v>2621.44</v>
      </c>
      <c r="H14">
        <f t="shared" si="0"/>
        <v>1.0000000000005116E-2</v>
      </c>
    </row>
    <row r="15" spans="4:8" x14ac:dyDescent="0.25">
      <c r="D15" s="2">
        <v>1048576</v>
      </c>
      <c r="E15">
        <v>0</v>
      </c>
      <c r="F15">
        <f t="shared" si="1"/>
        <v>99.99</v>
      </c>
      <c r="G15">
        <f t="shared" si="2"/>
        <v>20971.52</v>
      </c>
      <c r="H15">
        <f t="shared" si="0"/>
        <v>1.0000000000005116E-2</v>
      </c>
    </row>
    <row r="20" spans="6:6" x14ac:dyDescent="0.25">
      <c r="F20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Cisco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hhaim</dc:creator>
  <cp:lastModifiedBy>hhaim</cp:lastModifiedBy>
  <dcterms:created xsi:type="dcterms:W3CDTF">2016-12-24T20:54:59Z</dcterms:created>
  <dcterms:modified xsi:type="dcterms:W3CDTF">2017-01-02T11:56:33Z</dcterms:modified>
</cp:coreProperties>
</file>