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ernin\Documents\PhDProject.git\CBS\"/>
    </mc:Choice>
  </mc:AlternateContent>
  <bookViews>
    <workbookView xWindow="13665" yWindow="1200" windowWidth="23220" windowHeight="16320" activeTab="1"/>
  </bookViews>
  <sheets>
    <sheet name="Sheet1" sheetId="1" r:id="rId1"/>
    <sheet name="MoCA" sheetId="2" r:id="rId2"/>
    <sheet name="MMSE - Severity" sheetId="3" r:id="rId3"/>
  </sheets>
  <definedNames>
    <definedName name="_xlnm._FilterDatabase" localSheetId="0" hidden="1">Sheet1!$E$1:$E$40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6" i="2" l="1"/>
  <c r="V56" i="2"/>
  <c r="W56" i="2"/>
  <c r="X56" i="2"/>
  <c r="Y56" i="2"/>
  <c r="Z56" i="2"/>
  <c r="AA56" i="2"/>
  <c r="AB56" i="2"/>
  <c r="AC56" i="2"/>
  <c r="AD56" i="2"/>
  <c r="AE56" i="2"/>
  <c r="T56" i="2"/>
  <c r="U55" i="2"/>
  <c r="V55" i="2"/>
  <c r="W55" i="2"/>
  <c r="X55" i="2"/>
  <c r="Y55" i="2"/>
  <c r="Z55" i="2"/>
  <c r="AA55" i="2"/>
  <c r="AB55" i="2"/>
  <c r="AC55" i="2"/>
  <c r="AD55" i="2"/>
  <c r="AE55" i="2"/>
  <c r="T55" i="2"/>
  <c r="T54" i="2"/>
  <c r="U37" i="2"/>
  <c r="V37" i="2"/>
  <c r="W37" i="2"/>
  <c r="X37" i="2"/>
  <c r="Y37" i="2"/>
  <c r="Z37" i="2"/>
  <c r="AA37" i="2"/>
  <c r="AB37" i="2"/>
  <c r="AC37" i="2"/>
  <c r="AD37" i="2"/>
  <c r="AE37" i="2"/>
  <c r="U38" i="2"/>
  <c r="V38" i="2"/>
  <c r="W38" i="2"/>
  <c r="X38" i="2"/>
  <c r="Y38" i="2"/>
  <c r="Z38" i="2"/>
  <c r="AA38" i="2"/>
  <c r="AB38" i="2"/>
  <c r="AC38" i="2"/>
  <c r="AD38" i="2"/>
  <c r="AE38" i="2"/>
  <c r="T38" i="2"/>
  <c r="T37" i="2"/>
  <c r="U33" i="2"/>
  <c r="V33" i="2"/>
  <c r="W33" i="2"/>
  <c r="X33" i="2"/>
  <c r="Y33" i="2"/>
  <c r="Z33" i="2"/>
  <c r="AA33" i="2"/>
  <c r="AB33" i="2"/>
  <c r="AC33" i="2"/>
  <c r="AD33" i="2"/>
  <c r="AE33" i="2"/>
  <c r="T33" i="2"/>
  <c r="U30" i="2"/>
  <c r="V30" i="2"/>
  <c r="W30" i="2"/>
  <c r="X30" i="2"/>
  <c r="Y30" i="2"/>
  <c r="Z30" i="2"/>
  <c r="AA30" i="2"/>
  <c r="AB30" i="2"/>
  <c r="AC30" i="2"/>
  <c r="AD30" i="2"/>
  <c r="AE30" i="2"/>
  <c r="T30" i="2"/>
  <c r="U20" i="2"/>
  <c r="V20" i="2"/>
  <c r="W20" i="2"/>
  <c r="X20" i="2"/>
  <c r="Y20" i="2"/>
  <c r="Z20" i="2"/>
  <c r="AA20" i="2"/>
  <c r="AB20" i="2"/>
  <c r="AC20" i="2"/>
  <c r="AD20" i="2"/>
  <c r="AE20" i="2"/>
  <c r="T20" i="2"/>
  <c r="AE35" i="2"/>
  <c r="AD35" i="2"/>
  <c r="AC35" i="2"/>
  <c r="AB35" i="2"/>
  <c r="AA35" i="2"/>
  <c r="Z35" i="2"/>
  <c r="Y35" i="2"/>
  <c r="X35" i="2"/>
  <c r="W35" i="2"/>
  <c r="V35" i="2"/>
  <c r="U35" i="2"/>
  <c r="T35" i="2"/>
  <c r="AE34" i="2"/>
  <c r="AD34" i="2"/>
  <c r="AC34" i="2"/>
  <c r="AB34" i="2"/>
  <c r="AA34" i="2"/>
  <c r="Z34" i="2"/>
  <c r="Y34" i="2"/>
  <c r="X34" i="2"/>
  <c r="W34" i="2"/>
  <c r="V34" i="2"/>
  <c r="U34" i="2"/>
  <c r="T34" i="2"/>
  <c r="AE32" i="2"/>
  <c r="AD32" i="2"/>
  <c r="AC32" i="2"/>
  <c r="AB32" i="2"/>
  <c r="AA32" i="2"/>
  <c r="Z32" i="2"/>
  <c r="Y32" i="2"/>
  <c r="X32" i="2"/>
  <c r="W32" i="2"/>
  <c r="V32" i="2"/>
  <c r="U32" i="2"/>
  <c r="T32" i="2"/>
  <c r="AE31" i="2"/>
  <c r="AD31" i="2"/>
  <c r="AC31" i="2"/>
  <c r="AB31" i="2"/>
  <c r="AA31" i="2"/>
  <c r="Z31" i="2"/>
  <c r="Y31" i="2"/>
  <c r="X31" i="2"/>
  <c r="W31" i="2"/>
  <c r="V31" i="2"/>
  <c r="U31" i="2"/>
  <c r="T31" i="2"/>
  <c r="AE29" i="2"/>
  <c r="AD29" i="2"/>
  <c r="AC29" i="2"/>
  <c r="AB29" i="2"/>
  <c r="AA29" i="2"/>
  <c r="Z29" i="2"/>
  <c r="Y29" i="2"/>
  <c r="X29" i="2"/>
  <c r="W29" i="2"/>
  <c r="V29" i="2"/>
  <c r="U29" i="2"/>
  <c r="T29" i="2"/>
  <c r="AE28" i="2"/>
  <c r="AD28" i="2"/>
  <c r="AC28" i="2"/>
  <c r="AB28" i="2"/>
  <c r="AA28" i="2"/>
  <c r="Z28" i="2"/>
  <c r="Y28" i="2"/>
  <c r="X28" i="2"/>
  <c r="W28" i="2"/>
  <c r="V28" i="2"/>
  <c r="U28" i="2"/>
  <c r="T28" i="2"/>
  <c r="AE27" i="2"/>
  <c r="AD27" i="2"/>
  <c r="AC27" i="2"/>
  <c r="AB27" i="2"/>
  <c r="AA27" i="2"/>
  <c r="Z27" i="2"/>
  <c r="Y27" i="2"/>
  <c r="X27" i="2"/>
  <c r="W27" i="2"/>
  <c r="V27" i="2"/>
  <c r="U27" i="2"/>
  <c r="T27" i="2"/>
  <c r="AE26" i="2"/>
  <c r="AD26" i="2"/>
  <c r="AC26" i="2"/>
  <c r="AB26" i="2"/>
  <c r="AA26" i="2"/>
  <c r="Z26" i="2"/>
  <c r="Y26" i="2"/>
  <c r="X26" i="2"/>
  <c r="W26" i="2"/>
  <c r="V26" i="2"/>
  <c r="U26" i="2"/>
  <c r="T26" i="2"/>
  <c r="AE25" i="2"/>
  <c r="AD25" i="2"/>
  <c r="AC25" i="2"/>
  <c r="AB25" i="2"/>
  <c r="AA25" i="2"/>
  <c r="Z25" i="2"/>
  <c r="Y25" i="2"/>
  <c r="X25" i="2"/>
  <c r="W25" i="2"/>
  <c r="V25" i="2"/>
  <c r="U25" i="2"/>
  <c r="T25" i="2"/>
  <c r="AE24" i="2"/>
  <c r="AD24" i="2"/>
  <c r="AC24" i="2"/>
  <c r="AB24" i="2"/>
  <c r="AA24" i="2"/>
  <c r="Z24" i="2"/>
  <c r="Y24" i="2"/>
  <c r="X24" i="2"/>
  <c r="W24" i="2"/>
  <c r="V24" i="2"/>
  <c r="U24" i="2"/>
  <c r="T24" i="2"/>
  <c r="AE23" i="2"/>
  <c r="AD23" i="2"/>
  <c r="AC23" i="2"/>
  <c r="AB23" i="2"/>
  <c r="AA23" i="2"/>
  <c r="Z23" i="2"/>
  <c r="Y23" i="2"/>
  <c r="X23" i="2"/>
  <c r="W23" i="2"/>
  <c r="V23" i="2"/>
  <c r="U23" i="2"/>
  <c r="T23" i="2"/>
  <c r="AE22" i="2"/>
  <c r="AD22" i="2"/>
  <c r="AC22" i="2"/>
  <c r="AB22" i="2"/>
  <c r="AA22" i="2"/>
  <c r="Z22" i="2"/>
  <c r="Y22" i="2"/>
  <c r="X22" i="2"/>
  <c r="W22" i="2"/>
  <c r="V22" i="2"/>
  <c r="U22" i="2"/>
  <c r="T22" i="2"/>
  <c r="AE21" i="2"/>
  <c r="AD21" i="2"/>
  <c r="AC21" i="2"/>
  <c r="AB21" i="2"/>
  <c r="AA21" i="2"/>
  <c r="Z21" i="2"/>
  <c r="Y21" i="2"/>
  <c r="X21" i="2"/>
  <c r="W21" i="2"/>
  <c r="V21" i="2"/>
  <c r="U21" i="2"/>
  <c r="T21" i="2"/>
  <c r="T18" i="2"/>
  <c r="AE19" i="2"/>
  <c r="AD19" i="2"/>
  <c r="AC19" i="2"/>
  <c r="AB19" i="2"/>
  <c r="AA19" i="2"/>
  <c r="Z19" i="2"/>
  <c r="Y19" i="2"/>
  <c r="X19" i="2"/>
  <c r="W19" i="2"/>
  <c r="V19" i="2"/>
  <c r="U19" i="2"/>
  <c r="T19" i="2"/>
  <c r="AE18" i="2"/>
  <c r="AD18" i="2"/>
  <c r="AC18" i="2"/>
  <c r="AB18" i="2"/>
  <c r="AA18" i="2"/>
  <c r="Z18" i="2"/>
  <c r="Y18" i="2"/>
  <c r="X18" i="2"/>
  <c r="W18" i="2"/>
  <c r="V18" i="2"/>
  <c r="U18" i="2"/>
  <c r="U49" i="2"/>
  <c r="V49" i="2"/>
  <c r="W49" i="2"/>
  <c r="X49" i="2"/>
  <c r="Y49" i="2"/>
  <c r="Z49" i="2"/>
  <c r="AA49" i="2"/>
  <c r="AB49" i="2"/>
  <c r="AC49" i="2"/>
  <c r="AD49" i="2"/>
  <c r="AE49" i="2"/>
  <c r="U50" i="2"/>
  <c r="V50" i="2"/>
  <c r="W50" i="2"/>
  <c r="X50" i="2"/>
  <c r="Y50" i="2"/>
  <c r="Z50" i="2"/>
  <c r="AA50" i="2"/>
  <c r="AB50" i="2"/>
  <c r="AC50" i="2"/>
  <c r="AD50" i="2"/>
  <c r="AE50" i="2"/>
  <c r="T50" i="2"/>
  <c r="T49" i="2"/>
  <c r="U13" i="2"/>
  <c r="V13" i="2"/>
  <c r="W13" i="2"/>
  <c r="X13" i="2"/>
  <c r="Y13" i="2"/>
  <c r="Z13" i="2"/>
  <c r="AA13" i="2"/>
  <c r="AB13" i="2"/>
  <c r="AC13" i="2"/>
  <c r="AD13" i="2"/>
  <c r="AE13" i="2"/>
  <c r="U14" i="2"/>
  <c r="V14" i="2"/>
  <c r="W14" i="2"/>
  <c r="X14" i="2"/>
  <c r="Y14" i="2"/>
  <c r="Z14" i="2"/>
  <c r="AA14" i="2"/>
  <c r="AB14" i="2"/>
  <c r="AC14" i="2"/>
  <c r="AD14" i="2"/>
  <c r="AE14" i="2"/>
  <c r="T14" i="2"/>
  <c r="T13" i="2"/>
  <c r="AE47" i="2"/>
  <c r="AE42" i="2"/>
  <c r="AE43" i="2"/>
  <c r="AE44" i="2"/>
  <c r="AE45" i="2"/>
  <c r="AE46" i="2"/>
  <c r="AD42" i="2"/>
  <c r="AD43" i="2"/>
  <c r="AD44" i="2"/>
  <c r="AD45" i="2"/>
  <c r="AD46" i="2"/>
  <c r="AD47" i="2"/>
  <c r="AC42" i="2"/>
  <c r="AC43" i="2"/>
  <c r="AC44" i="2"/>
  <c r="AC46" i="2"/>
  <c r="AC47" i="2"/>
  <c r="AB42" i="2"/>
  <c r="AB43" i="2"/>
  <c r="AB44" i="2"/>
  <c r="AB46" i="2"/>
  <c r="AB47" i="2"/>
  <c r="AA42" i="2"/>
  <c r="AA43" i="2"/>
  <c r="AA44" i="2"/>
  <c r="AA46" i="2"/>
  <c r="AA47" i="2"/>
  <c r="AA41" i="2"/>
  <c r="Z42" i="2"/>
  <c r="Z43" i="2"/>
  <c r="Z44" i="2"/>
  <c r="Z45" i="2"/>
  <c r="Z46" i="2"/>
  <c r="Z47" i="2"/>
  <c r="Y42" i="2"/>
  <c r="Y43" i="2"/>
  <c r="Y44" i="2"/>
  <c r="Y46" i="2"/>
  <c r="Y47" i="2"/>
  <c r="X42" i="2"/>
  <c r="X43" i="2"/>
  <c r="X44" i="2"/>
  <c r="X45" i="2"/>
  <c r="X46" i="2"/>
  <c r="X47" i="2"/>
  <c r="W42" i="2"/>
  <c r="W43" i="2"/>
  <c r="W44" i="2"/>
  <c r="W45" i="2"/>
  <c r="W46" i="2"/>
  <c r="W47" i="2"/>
  <c r="V42" i="2"/>
  <c r="V43" i="2"/>
  <c r="V44" i="2"/>
  <c r="V46" i="2"/>
  <c r="V47" i="2"/>
  <c r="U42" i="2"/>
  <c r="U43" i="2"/>
  <c r="U44" i="2"/>
  <c r="U45" i="2"/>
  <c r="U46" i="2"/>
  <c r="U47" i="2"/>
  <c r="AE41" i="2"/>
  <c r="AD41" i="2"/>
  <c r="AC41" i="2"/>
  <c r="AB41" i="2"/>
  <c r="Z41" i="2"/>
  <c r="Y41" i="2"/>
  <c r="X41" i="2"/>
  <c r="W41" i="2"/>
  <c r="V41" i="2"/>
  <c r="U41" i="2"/>
  <c r="T41" i="2"/>
  <c r="T42" i="2"/>
  <c r="T43" i="2"/>
  <c r="T44" i="2"/>
  <c r="T45" i="2"/>
  <c r="T46" i="2"/>
  <c r="T47" i="2"/>
  <c r="U40" i="2"/>
  <c r="V40" i="2"/>
  <c r="W40" i="2"/>
  <c r="X40" i="2"/>
  <c r="Y40" i="2"/>
  <c r="Z40" i="2"/>
  <c r="AA40" i="2"/>
  <c r="AB40" i="2"/>
  <c r="AC40" i="2"/>
  <c r="AD40" i="2"/>
  <c r="AE40" i="2"/>
  <c r="T40" i="2"/>
  <c r="AE9" i="2"/>
  <c r="AE10" i="2"/>
  <c r="AE8" i="2"/>
  <c r="AE3" i="2"/>
  <c r="AE4" i="2"/>
  <c r="AE5" i="2"/>
  <c r="AE6" i="2"/>
  <c r="AE2" i="2"/>
  <c r="AD9" i="2"/>
  <c r="AD10" i="2"/>
  <c r="AD8" i="2"/>
  <c r="AD3" i="2"/>
  <c r="AD4" i="2"/>
  <c r="AD5" i="2"/>
  <c r="AD6" i="2"/>
  <c r="AD2" i="2"/>
  <c r="AC9" i="2"/>
  <c r="AC10" i="2"/>
  <c r="AC8" i="2"/>
  <c r="AC3" i="2"/>
  <c r="AC4" i="2"/>
  <c r="AC5" i="2"/>
  <c r="AC6" i="2"/>
  <c r="AC2" i="2"/>
  <c r="AB9" i="2"/>
  <c r="AB10" i="2"/>
  <c r="AB8" i="2"/>
  <c r="AB3" i="2"/>
  <c r="AB4" i="2"/>
  <c r="AB5" i="2"/>
  <c r="AB6" i="2"/>
  <c r="AB2" i="2"/>
  <c r="AA9" i="2"/>
  <c r="AA10" i="2"/>
  <c r="AA8" i="2"/>
  <c r="AA3" i="2"/>
  <c r="AA4" i="2"/>
  <c r="AA5" i="2"/>
  <c r="AA6" i="2"/>
  <c r="AA2" i="2"/>
  <c r="Z9" i="2"/>
  <c r="Z10" i="2"/>
  <c r="Z8" i="2"/>
  <c r="Z3" i="2"/>
  <c r="Z4" i="2"/>
  <c r="Z5" i="2"/>
  <c r="Z6" i="2"/>
  <c r="Z2" i="2"/>
  <c r="Y9" i="2"/>
  <c r="Y10" i="2"/>
  <c r="Y8" i="2"/>
  <c r="Y3" i="2"/>
  <c r="Y4" i="2"/>
  <c r="Y5" i="2"/>
  <c r="Y6" i="2"/>
  <c r="Y2" i="2"/>
  <c r="X9" i="2"/>
  <c r="X10" i="2"/>
  <c r="X8" i="2"/>
  <c r="X3" i="2"/>
  <c r="X4" i="2"/>
  <c r="X5" i="2"/>
  <c r="X6" i="2"/>
  <c r="X2" i="2"/>
  <c r="W9" i="2"/>
  <c r="W10" i="2"/>
  <c r="W8" i="2"/>
  <c r="W3" i="2"/>
  <c r="W4" i="2"/>
  <c r="W5" i="2"/>
  <c r="W6" i="2"/>
  <c r="W2" i="2"/>
  <c r="V9" i="2"/>
  <c r="V10" i="2"/>
  <c r="V8" i="2"/>
  <c r="V3" i="2"/>
  <c r="V4" i="2"/>
  <c r="V5" i="2"/>
  <c r="V6" i="2"/>
  <c r="V2" i="2"/>
  <c r="V54" i="2"/>
  <c r="W54" i="2"/>
  <c r="X54" i="2"/>
  <c r="Y54" i="2"/>
  <c r="Z54" i="2"/>
  <c r="AA54" i="2"/>
  <c r="AB54" i="2"/>
  <c r="AC54" i="2"/>
  <c r="AD54" i="2"/>
  <c r="AE54" i="2"/>
  <c r="U9" i="2"/>
  <c r="U10" i="2"/>
  <c r="U8" i="2"/>
  <c r="U3" i="2"/>
  <c r="U4" i="2"/>
  <c r="U5" i="2"/>
  <c r="U6" i="2"/>
  <c r="U2" i="2"/>
  <c r="T9" i="2"/>
  <c r="T10" i="2"/>
  <c r="T8" i="2"/>
  <c r="T3" i="2"/>
  <c r="T4" i="2"/>
  <c r="T5" i="2"/>
  <c r="T6" i="2"/>
  <c r="T2" i="2"/>
  <c r="V7" i="2"/>
  <c r="U7" i="2"/>
  <c r="W7" i="2"/>
  <c r="X7" i="2"/>
  <c r="Y7" i="2"/>
  <c r="Z7" i="2"/>
  <c r="AA7" i="2"/>
  <c r="AB7" i="2"/>
  <c r="AC7" i="2"/>
  <c r="AD7" i="2"/>
  <c r="AE7" i="2"/>
  <c r="T7" i="2"/>
  <c r="D40" i="1"/>
  <c r="C40" i="1"/>
  <c r="D39" i="1"/>
  <c r="C39" i="1"/>
  <c r="F11" i="2"/>
  <c r="F12" i="2"/>
  <c r="G11" i="2"/>
  <c r="G12" i="2"/>
  <c r="Q48" i="2"/>
  <c r="Q49" i="2"/>
  <c r="P48" i="2"/>
  <c r="P49" i="2"/>
  <c r="O48" i="2"/>
  <c r="O49" i="2"/>
  <c r="N48" i="2"/>
  <c r="N49" i="2"/>
  <c r="M48" i="2"/>
  <c r="M49" i="2"/>
  <c r="L48" i="2"/>
  <c r="L49" i="2"/>
  <c r="K48" i="2"/>
  <c r="K49" i="2"/>
  <c r="J48" i="2"/>
  <c r="J49" i="2"/>
  <c r="I48" i="2"/>
  <c r="I49" i="2"/>
  <c r="H48" i="2"/>
  <c r="H49" i="2"/>
  <c r="G48" i="2"/>
  <c r="G49" i="2"/>
  <c r="F48" i="2"/>
  <c r="F49" i="2"/>
  <c r="Q11" i="2"/>
  <c r="Q12" i="2"/>
  <c r="P11" i="2"/>
  <c r="P12" i="2"/>
  <c r="O11" i="2"/>
  <c r="O12" i="2"/>
  <c r="N11" i="2"/>
  <c r="N12" i="2"/>
  <c r="M11" i="2"/>
  <c r="M12" i="2"/>
  <c r="L11" i="2"/>
  <c r="L12" i="2"/>
  <c r="K11" i="2"/>
  <c r="K12" i="2"/>
  <c r="J11" i="2"/>
  <c r="J12" i="2"/>
  <c r="I11" i="2"/>
  <c r="I12" i="2"/>
  <c r="H11" i="2"/>
  <c r="H12" i="2"/>
  <c r="G39" i="3"/>
  <c r="H39" i="3"/>
  <c r="I39" i="3"/>
  <c r="J39" i="3"/>
  <c r="K39" i="3"/>
  <c r="L39" i="3"/>
  <c r="M39" i="3"/>
  <c r="N39" i="3"/>
  <c r="O39" i="3"/>
  <c r="P39" i="3"/>
  <c r="Q39" i="3"/>
  <c r="F39" i="3"/>
  <c r="G34" i="3"/>
  <c r="H34" i="3"/>
  <c r="I34" i="3"/>
  <c r="J34" i="3"/>
  <c r="K34" i="3"/>
  <c r="L34" i="3"/>
  <c r="M34" i="3"/>
  <c r="N34" i="3"/>
  <c r="O34" i="3"/>
  <c r="P34" i="3"/>
  <c r="Q34" i="3"/>
  <c r="F34" i="3"/>
  <c r="Q36" i="2"/>
  <c r="Q37" i="2"/>
  <c r="Q38" i="2"/>
  <c r="P36" i="2"/>
  <c r="P37" i="2"/>
  <c r="P38" i="2"/>
  <c r="O36" i="2"/>
  <c r="O37" i="2"/>
  <c r="O38" i="2"/>
  <c r="N36" i="2"/>
  <c r="N38" i="2"/>
  <c r="M36" i="2"/>
  <c r="M37" i="2"/>
  <c r="M38" i="2"/>
  <c r="L36" i="2"/>
  <c r="L38" i="2"/>
  <c r="K38" i="2"/>
  <c r="K37" i="2"/>
  <c r="K36" i="2"/>
  <c r="J36" i="2"/>
  <c r="J37" i="2"/>
  <c r="J38" i="2"/>
  <c r="I38" i="2"/>
  <c r="I37" i="2"/>
  <c r="I36" i="2"/>
  <c r="H38" i="2"/>
  <c r="H37" i="2"/>
  <c r="H36" i="2"/>
  <c r="G38" i="2"/>
  <c r="G37" i="2"/>
  <c r="G36" i="2"/>
  <c r="F38" i="2"/>
  <c r="F37" i="2"/>
  <c r="F36" i="2"/>
  <c r="G40" i="1"/>
  <c r="H40" i="1"/>
  <c r="I40" i="1"/>
  <c r="J40" i="1"/>
  <c r="K40" i="1"/>
  <c r="L40" i="1"/>
  <c r="M40" i="1"/>
  <c r="N40" i="1"/>
  <c r="O40" i="1"/>
  <c r="P40" i="1"/>
  <c r="Q40" i="1"/>
  <c r="F40" i="1"/>
  <c r="G39" i="1"/>
  <c r="H39" i="1"/>
  <c r="I39" i="1"/>
  <c r="J39" i="1"/>
  <c r="K39" i="1"/>
  <c r="L39" i="1"/>
  <c r="M39" i="1"/>
  <c r="N39" i="1"/>
  <c r="O39" i="1"/>
  <c r="P39" i="1"/>
  <c r="Q39" i="1"/>
  <c r="F39" i="1"/>
  <c r="U54" i="2"/>
</calcChain>
</file>

<file path=xl/sharedStrings.xml><?xml version="1.0" encoding="utf-8"?>
<sst xmlns="http://schemas.openxmlformats.org/spreadsheetml/2006/main" count="273" uniqueCount="55">
  <si>
    <t xml:space="preserve">ID </t>
  </si>
  <si>
    <t>MoCA</t>
  </si>
  <si>
    <t>age</t>
  </si>
  <si>
    <t>sex</t>
  </si>
  <si>
    <t>MMSE</t>
  </si>
  <si>
    <t>min</t>
  </si>
  <si>
    <t>max</t>
  </si>
  <si>
    <t>Double Trouble</t>
  </si>
  <si>
    <t>Odd One Out</t>
  </si>
  <si>
    <t>Spatial Planning</t>
  </si>
  <si>
    <t>Grammatical Reasoning</t>
  </si>
  <si>
    <t>Digit Span</t>
  </si>
  <si>
    <t>Token Search</t>
  </si>
  <si>
    <t>Paired Associates</t>
  </si>
  <si>
    <t>Spatial Span</t>
  </si>
  <si>
    <t>Feature Match</t>
  </si>
  <si>
    <t>Rotations</t>
  </si>
  <si>
    <t>Polygons</t>
  </si>
  <si>
    <t>Monkey Ladder</t>
  </si>
  <si>
    <t>M</t>
  </si>
  <si>
    <t>F</t>
  </si>
  <si>
    <t>Unimpaired</t>
  </si>
  <si>
    <t>Impaired</t>
  </si>
  <si>
    <t>Borderline</t>
  </si>
  <si>
    <t>MEAN</t>
  </si>
  <si>
    <t>Feature Match and Paired associates - highest % of scores in middle - like Brenkel 2017</t>
  </si>
  <si>
    <t>Least amount in the middle</t>
  </si>
  <si>
    <t>GR</t>
  </si>
  <si>
    <t>DS</t>
  </si>
  <si>
    <t>TS</t>
  </si>
  <si>
    <t>PA</t>
  </si>
  <si>
    <t>FM</t>
  </si>
  <si>
    <t>ML</t>
  </si>
  <si>
    <t>OOO</t>
  </si>
  <si>
    <t>R</t>
  </si>
  <si>
    <t>SP</t>
  </si>
  <si>
    <t>P</t>
  </si>
  <si>
    <t>SS</t>
  </si>
  <si>
    <t>DT</t>
  </si>
  <si>
    <t>replicates Brenkel 2017</t>
  </si>
  <si>
    <t>No CI</t>
  </si>
  <si>
    <t>MCI</t>
  </si>
  <si>
    <t>SCI</t>
  </si>
  <si>
    <t>STD</t>
  </si>
  <si>
    <t>stdev</t>
  </si>
  <si>
    <t>Pop.STD.M</t>
  </si>
  <si>
    <t>Pop.Mean.M (254)</t>
  </si>
  <si>
    <t>Pop.Mean.F (88)</t>
  </si>
  <si>
    <t>Pop.STD.F</t>
  </si>
  <si>
    <t>mean</t>
  </si>
  <si>
    <t>std</t>
  </si>
  <si>
    <t>1v3</t>
  </si>
  <si>
    <t>1v2</t>
  </si>
  <si>
    <t>2v3</t>
  </si>
  <si>
    <t>t.test.p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</si>
</sst>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textRotation="45"/>
    </xf>
    <xf numFmtId="0" fontId="1" fillId="0" borderId="0" xfId="0" applyFont="1"/>
    <xf numFmtId="0" fontId="0" fillId="0" borderId="0" xfId="0" applyFill="1"/>
    <xf numFmtId="2" fontId="0" fillId="2" borderId="0" xfId="0" applyNumberFormat="1" applyFill="1"/>
    <xf numFmtId="2" fontId="0" fillId="4" borderId="0" xfId="0" applyNumberFormat="1" applyFill="1"/>
    <xf numFmtId="2" fontId="0" fillId="0" borderId="0" xfId="0" applyNumberFormat="1"/>
    <xf numFmtId="0" fontId="0" fillId="0" borderId="1" xfId="0" applyBorder="1"/>
    <xf numFmtId="2" fontId="0" fillId="0" borderId="0" xfId="0" applyNumberFormat="1" applyFill="1"/>
    <xf numFmtId="2" fontId="0" fillId="3" borderId="0" xfId="0" applyNumberFormat="1" applyFill="1"/>
    <xf numFmtId="20" fontId="0" fillId="0" borderId="0" xfId="0" applyNumberFormat="1"/>
  </cellXfs>
  <cellStyles count="1">
    <cellStyle name="Normal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40"/>
  <sheetViews>
    <sheetView workbookViewId="0">
      <pane ySplit="2" topLeftCell="A21" activePane="bottomLeft" state="frozen"/>
      <selection pane="bottomLeft" activeCell="G44" sqref="G44"/>
    </sheetView>
  </sheetViews>
  <sheetFormatPr defaultColWidth="8.85546875" defaultRowHeight="15" x14ac:dyDescent="0.25"/>
  <cols>
    <col min="6" max="6" width="6.42578125" customWidth="1"/>
    <col min="7" max="7" width="7.140625" customWidth="1"/>
    <col min="8" max="8" width="6.28515625" customWidth="1"/>
    <col min="9" max="9" width="7.42578125" customWidth="1"/>
    <col min="10" max="10" width="6.42578125" customWidth="1"/>
    <col min="11" max="11" width="6.7109375" customWidth="1"/>
    <col min="12" max="12" width="6.42578125" customWidth="1"/>
    <col min="13" max="13" width="5.7109375" customWidth="1"/>
    <col min="14" max="14" width="6.42578125" customWidth="1"/>
    <col min="15" max="15" width="6" customWidth="1"/>
    <col min="16" max="16" width="5.140625" customWidth="1"/>
    <col min="17" max="17" width="5.42578125" customWidth="1"/>
  </cols>
  <sheetData>
    <row r="1" spans="1:17" s="1" customFormat="1" ht="72.75" customHeight="1" x14ac:dyDescent="0.25"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</row>
    <row r="2" spans="1:17" s="2" customFormat="1" x14ac:dyDescent="0.25">
      <c r="A2" s="2" t="s">
        <v>0</v>
      </c>
      <c r="B2" s="2" t="s">
        <v>3</v>
      </c>
      <c r="C2" s="2" t="s">
        <v>2</v>
      </c>
      <c r="D2" s="2" t="s">
        <v>1</v>
      </c>
      <c r="E2" s="2" t="s">
        <v>4</v>
      </c>
      <c r="F2" s="2">
        <v>13</v>
      </c>
      <c r="G2" s="2">
        <v>14</v>
      </c>
      <c r="H2" s="2">
        <v>15</v>
      </c>
      <c r="I2" s="2">
        <v>16</v>
      </c>
      <c r="J2" s="2">
        <v>17</v>
      </c>
      <c r="K2" s="2">
        <v>18</v>
      </c>
      <c r="L2" s="2">
        <v>19</v>
      </c>
      <c r="M2" s="2">
        <v>20</v>
      </c>
      <c r="N2" s="2">
        <v>21</v>
      </c>
      <c r="O2" s="2">
        <v>22</v>
      </c>
      <c r="P2" s="2">
        <v>23</v>
      </c>
      <c r="Q2" s="2">
        <v>24</v>
      </c>
    </row>
    <row r="3" spans="1:17" x14ac:dyDescent="0.25">
      <c r="A3">
        <v>1</v>
      </c>
      <c r="B3" t="s">
        <v>19</v>
      </c>
      <c r="C3">
        <v>87</v>
      </c>
      <c r="D3">
        <v>12</v>
      </c>
      <c r="E3">
        <v>16</v>
      </c>
      <c r="F3">
        <v>3</v>
      </c>
      <c r="G3">
        <v>2</v>
      </c>
      <c r="H3">
        <v>1</v>
      </c>
      <c r="I3">
        <v>0</v>
      </c>
      <c r="J3">
        <v>3</v>
      </c>
      <c r="K3">
        <v>3</v>
      </c>
      <c r="L3">
        <v>2</v>
      </c>
      <c r="M3">
        <v>2</v>
      </c>
      <c r="N3">
        <v>25</v>
      </c>
      <c r="O3">
        <v>18</v>
      </c>
      <c r="P3">
        <v>-3</v>
      </c>
      <c r="Q3">
        <v>3</v>
      </c>
    </row>
    <row r="4" spans="1:17" x14ac:dyDescent="0.25">
      <c r="A4">
        <v>2</v>
      </c>
      <c r="B4" t="s">
        <v>20</v>
      </c>
      <c r="C4">
        <v>78</v>
      </c>
      <c r="D4">
        <v>26</v>
      </c>
      <c r="E4">
        <v>30</v>
      </c>
      <c r="F4">
        <v>6</v>
      </c>
      <c r="G4">
        <v>11</v>
      </c>
      <c r="H4">
        <v>5</v>
      </c>
      <c r="I4">
        <v>14</v>
      </c>
      <c r="J4">
        <v>7</v>
      </c>
      <c r="K4">
        <v>5</v>
      </c>
      <c r="L4">
        <v>4</v>
      </c>
      <c r="M4">
        <v>4</v>
      </c>
      <c r="N4">
        <v>64</v>
      </c>
      <c r="O4">
        <v>8</v>
      </c>
      <c r="P4">
        <v>17</v>
      </c>
      <c r="Q4">
        <v>5</v>
      </c>
    </row>
    <row r="5" spans="1:17" x14ac:dyDescent="0.25">
      <c r="A5">
        <v>3</v>
      </c>
      <c r="B5" t="s">
        <v>20</v>
      </c>
      <c r="C5">
        <v>79</v>
      </c>
      <c r="D5">
        <v>26</v>
      </c>
      <c r="E5">
        <v>30</v>
      </c>
      <c r="F5">
        <v>1</v>
      </c>
      <c r="G5">
        <v>16</v>
      </c>
      <c r="H5">
        <v>19</v>
      </c>
      <c r="I5">
        <v>15</v>
      </c>
      <c r="J5">
        <v>3</v>
      </c>
      <c r="K5">
        <v>6</v>
      </c>
      <c r="L5">
        <v>4</v>
      </c>
      <c r="M5">
        <v>3</v>
      </c>
      <c r="N5">
        <v>64</v>
      </c>
      <c r="O5">
        <v>16</v>
      </c>
      <c r="P5">
        <v>16</v>
      </c>
      <c r="Q5">
        <v>7</v>
      </c>
    </row>
    <row r="6" spans="1:17" x14ac:dyDescent="0.25">
      <c r="A6">
        <v>4</v>
      </c>
      <c r="B6" t="s">
        <v>20</v>
      </c>
      <c r="C6">
        <v>86</v>
      </c>
      <c r="D6">
        <v>22</v>
      </c>
      <c r="E6">
        <v>25</v>
      </c>
      <c r="F6">
        <v>1</v>
      </c>
      <c r="G6">
        <v>4</v>
      </c>
      <c r="H6">
        <v>3</v>
      </c>
      <c r="I6">
        <v>5</v>
      </c>
      <c r="J6">
        <v>4</v>
      </c>
      <c r="K6">
        <v>6</v>
      </c>
      <c r="L6">
        <v>4</v>
      </c>
      <c r="M6">
        <v>4</v>
      </c>
      <c r="N6">
        <v>64</v>
      </c>
      <c r="O6">
        <v>20</v>
      </c>
      <c r="P6">
        <v>15</v>
      </c>
      <c r="Q6">
        <v>6</v>
      </c>
    </row>
    <row r="7" spans="1:17" x14ac:dyDescent="0.25">
      <c r="A7">
        <v>5</v>
      </c>
      <c r="B7" t="s">
        <v>19</v>
      </c>
      <c r="C7">
        <v>85</v>
      </c>
      <c r="D7">
        <v>24</v>
      </c>
      <c r="E7">
        <v>27</v>
      </c>
      <c r="F7">
        <v>0</v>
      </c>
      <c r="G7">
        <v>5</v>
      </c>
      <c r="H7">
        <v>7</v>
      </c>
      <c r="I7">
        <v>6</v>
      </c>
      <c r="J7">
        <v>5</v>
      </c>
      <c r="K7">
        <v>5</v>
      </c>
      <c r="L7">
        <v>2</v>
      </c>
      <c r="M7">
        <v>52</v>
      </c>
      <c r="N7">
        <v>81</v>
      </c>
      <c r="O7">
        <v>52</v>
      </c>
      <c r="P7">
        <v>0</v>
      </c>
      <c r="Q7">
        <v>7</v>
      </c>
    </row>
    <row r="8" spans="1:17" x14ac:dyDescent="0.25">
      <c r="A8">
        <v>6</v>
      </c>
      <c r="B8" t="s">
        <v>20</v>
      </c>
      <c r="C8">
        <v>85</v>
      </c>
      <c r="D8">
        <v>27</v>
      </c>
      <c r="E8">
        <v>30</v>
      </c>
      <c r="F8">
        <v>25</v>
      </c>
      <c r="G8">
        <v>11</v>
      </c>
      <c r="H8">
        <v>14</v>
      </c>
      <c r="I8">
        <v>16</v>
      </c>
      <c r="J8">
        <v>6</v>
      </c>
      <c r="K8">
        <v>5</v>
      </c>
      <c r="L8">
        <v>5</v>
      </c>
      <c r="M8">
        <v>4</v>
      </c>
      <c r="N8">
        <v>80</v>
      </c>
      <c r="O8">
        <v>15</v>
      </c>
      <c r="P8">
        <v>19</v>
      </c>
      <c r="Q8">
        <v>6</v>
      </c>
    </row>
    <row r="9" spans="1:17" x14ac:dyDescent="0.25">
      <c r="A9">
        <v>7</v>
      </c>
      <c r="B9" t="s">
        <v>20</v>
      </c>
      <c r="C9">
        <v>83</v>
      </c>
      <c r="D9">
        <v>18</v>
      </c>
      <c r="E9">
        <v>21</v>
      </c>
      <c r="F9">
        <v>6</v>
      </c>
      <c r="G9">
        <v>3</v>
      </c>
      <c r="H9">
        <v>9</v>
      </c>
      <c r="I9">
        <v>1</v>
      </c>
      <c r="J9">
        <v>5</v>
      </c>
      <c r="K9">
        <v>5</v>
      </c>
      <c r="L9">
        <v>3</v>
      </c>
      <c r="M9">
        <v>4</v>
      </c>
      <c r="N9">
        <v>49</v>
      </c>
      <c r="O9">
        <v>-2</v>
      </c>
      <c r="P9">
        <v>20</v>
      </c>
      <c r="Q9">
        <v>2</v>
      </c>
    </row>
    <row r="10" spans="1:17" x14ac:dyDescent="0.25">
      <c r="A10">
        <v>8</v>
      </c>
      <c r="B10" t="s">
        <v>20</v>
      </c>
      <c r="C10">
        <v>85</v>
      </c>
      <c r="D10">
        <v>24</v>
      </c>
      <c r="E10">
        <v>28</v>
      </c>
      <c r="F10">
        <v>-1</v>
      </c>
      <c r="G10">
        <v>10</v>
      </c>
      <c r="H10">
        <v>3</v>
      </c>
      <c r="I10">
        <v>3</v>
      </c>
      <c r="J10">
        <v>4</v>
      </c>
      <c r="K10">
        <v>2</v>
      </c>
      <c r="L10">
        <v>3</v>
      </c>
      <c r="M10">
        <v>5</v>
      </c>
      <c r="N10">
        <v>72</v>
      </c>
      <c r="O10">
        <v>26</v>
      </c>
      <c r="P10">
        <v>9</v>
      </c>
      <c r="Q10">
        <v>6</v>
      </c>
    </row>
    <row r="11" spans="1:17" x14ac:dyDescent="0.25">
      <c r="A11">
        <v>9</v>
      </c>
      <c r="B11" t="s">
        <v>20</v>
      </c>
      <c r="C11">
        <v>81</v>
      </c>
      <c r="D11">
        <v>25</v>
      </c>
      <c r="E11">
        <v>30</v>
      </c>
      <c r="F11">
        <v>4</v>
      </c>
      <c r="G11">
        <v>14</v>
      </c>
      <c r="H11">
        <v>19</v>
      </c>
      <c r="I11">
        <v>11</v>
      </c>
      <c r="J11">
        <v>5</v>
      </c>
      <c r="K11">
        <v>6</v>
      </c>
      <c r="L11">
        <v>4</v>
      </c>
      <c r="M11">
        <v>4</v>
      </c>
      <c r="N11">
        <v>90</v>
      </c>
      <c r="O11">
        <v>36</v>
      </c>
      <c r="P11">
        <v>16</v>
      </c>
      <c r="Q11">
        <v>6</v>
      </c>
    </row>
    <row r="12" spans="1:17" x14ac:dyDescent="0.25">
      <c r="A12">
        <v>10</v>
      </c>
      <c r="B12" t="s">
        <v>20</v>
      </c>
      <c r="C12">
        <v>83</v>
      </c>
      <c r="D12">
        <v>24</v>
      </c>
      <c r="E12">
        <v>25</v>
      </c>
      <c r="F12">
        <v>-6</v>
      </c>
      <c r="G12">
        <v>4</v>
      </c>
      <c r="H12">
        <v>8</v>
      </c>
      <c r="I12">
        <v>2</v>
      </c>
      <c r="J12">
        <v>5</v>
      </c>
      <c r="K12">
        <v>5</v>
      </c>
      <c r="L12">
        <v>3</v>
      </c>
      <c r="M12">
        <v>4</v>
      </c>
      <c r="N12">
        <v>33</v>
      </c>
      <c r="O12">
        <v>4</v>
      </c>
      <c r="P12">
        <v>-2</v>
      </c>
      <c r="Q12">
        <v>0</v>
      </c>
    </row>
    <row r="13" spans="1:17" x14ac:dyDescent="0.25">
      <c r="A13">
        <v>11</v>
      </c>
      <c r="B13" t="s">
        <v>20</v>
      </c>
      <c r="C13">
        <v>79</v>
      </c>
      <c r="D13">
        <v>29</v>
      </c>
      <c r="E13">
        <v>27</v>
      </c>
      <c r="F13">
        <v>11</v>
      </c>
      <c r="G13">
        <v>8</v>
      </c>
      <c r="H13">
        <v>13</v>
      </c>
      <c r="I13">
        <v>10</v>
      </c>
      <c r="J13">
        <v>7</v>
      </c>
      <c r="K13">
        <v>7</v>
      </c>
      <c r="L13">
        <v>4</v>
      </c>
      <c r="M13">
        <v>4</v>
      </c>
      <c r="N13">
        <v>69</v>
      </c>
      <c r="O13">
        <v>20</v>
      </c>
      <c r="P13">
        <v>20</v>
      </c>
      <c r="Q13">
        <v>7</v>
      </c>
    </row>
    <row r="14" spans="1:17" x14ac:dyDescent="0.25">
      <c r="A14">
        <v>12</v>
      </c>
      <c r="B14" t="s">
        <v>20</v>
      </c>
      <c r="C14">
        <v>78</v>
      </c>
      <c r="D14">
        <v>22</v>
      </c>
      <c r="E14">
        <v>26</v>
      </c>
      <c r="F14">
        <v>6</v>
      </c>
      <c r="G14">
        <v>3</v>
      </c>
      <c r="H14">
        <v>14</v>
      </c>
      <c r="I14">
        <v>14</v>
      </c>
      <c r="J14">
        <v>5</v>
      </c>
      <c r="K14">
        <v>7</v>
      </c>
      <c r="L14">
        <v>4</v>
      </c>
      <c r="M14">
        <v>4</v>
      </c>
      <c r="N14">
        <v>64</v>
      </c>
      <c r="O14">
        <v>53</v>
      </c>
      <c r="P14">
        <v>17</v>
      </c>
      <c r="Q14">
        <v>6</v>
      </c>
    </row>
    <row r="15" spans="1:17" x14ac:dyDescent="0.25">
      <c r="A15">
        <v>13</v>
      </c>
      <c r="B15" t="s">
        <v>20</v>
      </c>
      <c r="C15">
        <v>85</v>
      </c>
      <c r="D15">
        <v>23</v>
      </c>
      <c r="E15">
        <v>25</v>
      </c>
      <c r="F15">
        <v>-2</v>
      </c>
      <c r="G15">
        <v>11</v>
      </c>
      <c r="H15">
        <v>19</v>
      </c>
      <c r="I15">
        <v>10</v>
      </c>
      <c r="J15">
        <v>5</v>
      </c>
      <c r="K15">
        <v>6</v>
      </c>
      <c r="L15">
        <v>4</v>
      </c>
      <c r="M15">
        <v>5</v>
      </c>
      <c r="N15">
        <v>72</v>
      </c>
      <c r="O15">
        <v>37</v>
      </c>
      <c r="P15">
        <v>2</v>
      </c>
      <c r="Q15">
        <v>6</v>
      </c>
    </row>
    <row r="16" spans="1:17" x14ac:dyDescent="0.25">
      <c r="A16">
        <v>14</v>
      </c>
      <c r="B16" t="s">
        <v>20</v>
      </c>
      <c r="C16">
        <v>79</v>
      </c>
      <c r="D16">
        <v>26</v>
      </c>
      <c r="E16">
        <v>30</v>
      </c>
      <c r="F16">
        <v>1</v>
      </c>
      <c r="G16">
        <v>12</v>
      </c>
      <c r="H16">
        <v>14</v>
      </c>
      <c r="I16">
        <v>14</v>
      </c>
      <c r="J16">
        <v>7</v>
      </c>
      <c r="K16">
        <v>6</v>
      </c>
      <c r="L16">
        <v>3</v>
      </c>
      <c r="M16">
        <v>4</v>
      </c>
      <c r="N16">
        <v>72</v>
      </c>
      <c r="O16">
        <v>24</v>
      </c>
      <c r="P16">
        <v>12</v>
      </c>
      <c r="Q16">
        <v>5</v>
      </c>
    </row>
    <row r="17" spans="1:17" x14ac:dyDescent="0.25">
      <c r="A17">
        <v>15</v>
      </c>
      <c r="B17" t="s">
        <v>20</v>
      </c>
      <c r="C17">
        <v>79</v>
      </c>
      <c r="D17">
        <v>14</v>
      </c>
      <c r="E17">
        <v>24</v>
      </c>
      <c r="F17">
        <v>11</v>
      </c>
      <c r="G17">
        <v>8</v>
      </c>
      <c r="H17">
        <v>5</v>
      </c>
      <c r="I17">
        <v>-1</v>
      </c>
      <c r="J17">
        <v>4</v>
      </c>
      <c r="K17">
        <v>4</v>
      </c>
      <c r="L17">
        <v>2</v>
      </c>
      <c r="M17">
        <v>2</v>
      </c>
      <c r="N17">
        <v>2</v>
      </c>
      <c r="O17">
        <v>42</v>
      </c>
      <c r="P17">
        <v>-3</v>
      </c>
      <c r="Q17">
        <v>2</v>
      </c>
    </row>
    <row r="18" spans="1:17" x14ac:dyDescent="0.25">
      <c r="A18">
        <v>16</v>
      </c>
      <c r="B18" t="s">
        <v>20</v>
      </c>
      <c r="C18">
        <v>70</v>
      </c>
      <c r="D18">
        <v>29</v>
      </c>
      <c r="E18">
        <v>30</v>
      </c>
      <c r="F18">
        <v>33</v>
      </c>
      <c r="G18">
        <v>16</v>
      </c>
      <c r="H18">
        <v>23</v>
      </c>
      <c r="I18">
        <v>22</v>
      </c>
      <c r="J18">
        <v>6</v>
      </c>
      <c r="K18">
        <v>7</v>
      </c>
      <c r="L18">
        <v>4</v>
      </c>
      <c r="M18">
        <v>6</v>
      </c>
      <c r="N18">
        <v>110</v>
      </c>
      <c r="O18">
        <v>37</v>
      </c>
      <c r="P18">
        <v>25</v>
      </c>
      <c r="Q18">
        <v>8</v>
      </c>
    </row>
    <row r="19" spans="1:17" x14ac:dyDescent="0.25">
      <c r="A19">
        <v>17</v>
      </c>
      <c r="B19" t="s">
        <v>20</v>
      </c>
      <c r="C19">
        <v>91</v>
      </c>
      <c r="D19">
        <v>25</v>
      </c>
      <c r="E19">
        <v>28</v>
      </c>
      <c r="F19">
        <v>5</v>
      </c>
      <c r="G19">
        <v>9</v>
      </c>
      <c r="H19">
        <v>5</v>
      </c>
      <c r="I19">
        <v>9</v>
      </c>
      <c r="J19">
        <v>4</v>
      </c>
      <c r="K19">
        <v>4</v>
      </c>
      <c r="L19">
        <v>3</v>
      </c>
      <c r="M19">
        <v>3</v>
      </c>
      <c r="N19">
        <v>42</v>
      </c>
      <c r="O19">
        <v>8</v>
      </c>
      <c r="P19">
        <v>11</v>
      </c>
      <c r="Q19">
        <v>6</v>
      </c>
    </row>
    <row r="20" spans="1:17" x14ac:dyDescent="0.25">
      <c r="A20">
        <v>18</v>
      </c>
      <c r="B20" t="s">
        <v>20</v>
      </c>
      <c r="C20">
        <v>70</v>
      </c>
      <c r="D20">
        <v>28</v>
      </c>
      <c r="E20">
        <v>30</v>
      </c>
      <c r="F20">
        <v>-6</v>
      </c>
      <c r="G20">
        <v>11</v>
      </c>
      <c r="H20">
        <v>11</v>
      </c>
      <c r="I20">
        <v>18</v>
      </c>
      <c r="J20">
        <v>6</v>
      </c>
      <c r="K20">
        <v>7</v>
      </c>
      <c r="L20">
        <v>5</v>
      </c>
      <c r="M20">
        <v>5</v>
      </c>
      <c r="N20">
        <v>101</v>
      </c>
      <c r="O20">
        <v>25</v>
      </c>
      <c r="P20">
        <v>25</v>
      </c>
      <c r="Q20">
        <v>5</v>
      </c>
    </row>
    <row r="21" spans="1:17" x14ac:dyDescent="0.25">
      <c r="A21">
        <v>19</v>
      </c>
      <c r="B21" t="s">
        <v>20</v>
      </c>
      <c r="C21">
        <v>87</v>
      </c>
      <c r="D21">
        <v>29</v>
      </c>
      <c r="E21">
        <v>29</v>
      </c>
      <c r="F21">
        <v>0</v>
      </c>
      <c r="G21">
        <v>10</v>
      </c>
      <c r="H21">
        <v>6</v>
      </c>
      <c r="I21">
        <v>17</v>
      </c>
      <c r="J21">
        <v>7</v>
      </c>
      <c r="K21">
        <v>6</v>
      </c>
      <c r="L21">
        <v>4</v>
      </c>
      <c r="M21">
        <v>4</v>
      </c>
      <c r="N21">
        <v>90</v>
      </c>
      <c r="O21">
        <v>44</v>
      </c>
      <c r="P21">
        <v>13</v>
      </c>
      <c r="Q21">
        <v>7</v>
      </c>
    </row>
    <row r="22" spans="1:17" x14ac:dyDescent="0.25">
      <c r="A22">
        <v>20</v>
      </c>
      <c r="B22" t="s">
        <v>20</v>
      </c>
      <c r="C22">
        <v>90</v>
      </c>
      <c r="D22">
        <v>18</v>
      </c>
      <c r="E22">
        <v>25</v>
      </c>
      <c r="F22">
        <v>5</v>
      </c>
      <c r="G22">
        <v>5</v>
      </c>
      <c r="I22">
        <v>7</v>
      </c>
      <c r="J22">
        <v>0</v>
      </c>
      <c r="L22">
        <v>3</v>
      </c>
      <c r="P22">
        <v>19</v>
      </c>
      <c r="Q22">
        <v>4</v>
      </c>
    </row>
    <row r="23" spans="1:17" x14ac:dyDescent="0.25">
      <c r="A23">
        <v>21</v>
      </c>
      <c r="B23" t="s">
        <v>19</v>
      </c>
      <c r="C23">
        <v>73</v>
      </c>
      <c r="D23">
        <v>29</v>
      </c>
      <c r="E23">
        <v>29</v>
      </c>
      <c r="F23">
        <v>19</v>
      </c>
      <c r="G23">
        <v>14</v>
      </c>
      <c r="H23">
        <v>28</v>
      </c>
      <c r="I23">
        <v>17</v>
      </c>
      <c r="J23">
        <v>4</v>
      </c>
      <c r="K23">
        <v>7</v>
      </c>
      <c r="L23">
        <v>4</v>
      </c>
      <c r="M23">
        <v>4</v>
      </c>
      <c r="N23">
        <v>110</v>
      </c>
      <c r="O23">
        <v>23</v>
      </c>
      <c r="P23">
        <v>20</v>
      </c>
      <c r="Q23">
        <v>8</v>
      </c>
    </row>
    <row r="24" spans="1:17" x14ac:dyDescent="0.25">
      <c r="A24">
        <v>22</v>
      </c>
      <c r="B24" t="s">
        <v>20</v>
      </c>
      <c r="C24">
        <v>77</v>
      </c>
      <c r="D24">
        <v>25</v>
      </c>
      <c r="E24">
        <v>30</v>
      </c>
      <c r="F24">
        <v>25</v>
      </c>
      <c r="G24">
        <v>9</v>
      </c>
      <c r="H24">
        <v>10</v>
      </c>
      <c r="I24">
        <v>8</v>
      </c>
      <c r="J24">
        <v>4</v>
      </c>
      <c r="K24">
        <v>6</v>
      </c>
      <c r="L24">
        <v>4</v>
      </c>
      <c r="M24">
        <v>4</v>
      </c>
      <c r="N24">
        <v>90</v>
      </c>
      <c r="O24">
        <v>16</v>
      </c>
      <c r="P24">
        <v>19</v>
      </c>
      <c r="Q24">
        <v>6</v>
      </c>
    </row>
    <row r="25" spans="1:17" x14ac:dyDescent="0.25">
      <c r="A25">
        <v>23</v>
      </c>
      <c r="B25" t="s">
        <v>20</v>
      </c>
      <c r="C25">
        <v>85</v>
      </c>
      <c r="D25">
        <v>20</v>
      </c>
      <c r="E25">
        <v>23</v>
      </c>
      <c r="F25">
        <v>3</v>
      </c>
      <c r="G25">
        <v>6</v>
      </c>
      <c r="H25">
        <v>13</v>
      </c>
      <c r="I25">
        <v>14</v>
      </c>
      <c r="J25">
        <v>5</v>
      </c>
      <c r="K25">
        <v>6</v>
      </c>
      <c r="L25">
        <v>3</v>
      </c>
      <c r="M25">
        <v>5</v>
      </c>
      <c r="N25">
        <v>63</v>
      </c>
      <c r="O25">
        <v>24</v>
      </c>
      <c r="P25">
        <v>5</v>
      </c>
      <c r="Q25">
        <v>6</v>
      </c>
    </row>
    <row r="26" spans="1:17" x14ac:dyDescent="0.25">
      <c r="A26">
        <v>24</v>
      </c>
      <c r="B26" t="s">
        <v>20</v>
      </c>
      <c r="C26">
        <v>83</v>
      </c>
      <c r="D26">
        <v>26</v>
      </c>
      <c r="E26">
        <v>30</v>
      </c>
      <c r="F26">
        <v>18</v>
      </c>
      <c r="G26">
        <v>8</v>
      </c>
      <c r="H26">
        <v>10</v>
      </c>
      <c r="I26">
        <v>13</v>
      </c>
      <c r="J26">
        <v>4</v>
      </c>
      <c r="K26">
        <v>6</v>
      </c>
      <c r="L26">
        <v>2</v>
      </c>
      <c r="M26">
        <v>4</v>
      </c>
      <c r="N26">
        <v>64</v>
      </c>
      <c r="O26">
        <v>78</v>
      </c>
      <c r="P26">
        <v>31</v>
      </c>
      <c r="Q26">
        <v>2</v>
      </c>
    </row>
    <row r="27" spans="1:17" x14ac:dyDescent="0.25">
      <c r="A27">
        <v>25</v>
      </c>
      <c r="B27" t="s">
        <v>20</v>
      </c>
      <c r="C27">
        <v>86</v>
      </c>
      <c r="D27">
        <v>23</v>
      </c>
      <c r="E27">
        <v>30</v>
      </c>
      <c r="F27">
        <v>25</v>
      </c>
      <c r="G27">
        <v>11</v>
      </c>
      <c r="H27">
        <v>12</v>
      </c>
      <c r="I27">
        <v>17</v>
      </c>
      <c r="J27">
        <v>5</v>
      </c>
      <c r="K27">
        <v>4</v>
      </c>
      <c r="L27">
        <v>3</v>
      </c>
      <c r="M27">
        <v>5</v>
      </c>
      <c r="N27">
        <v>72</v>
      </c>
      <c r="O27">
        <v>98</v>
      </c>
      <c r="P27">
        <v>25</v>
      </c>
      <c r="Q27">
        <v>8</v>
      </c>
    </row>
    <row r="28" spans="1:17" x14ac:dyDescent="0.25">
      <c r="A28">
        <v>26</v>
      </c>
      <c r="B28" t="s">
        <v>19</v>
      </c>
      <c r="C28">
        <v>79</v>
      </c>
      <c r="D28">
        <v>24</v>
      </c>
      <c r="E28">
        <v>26</v>
      </c>
      <c r="F28">
        <v>14</v>
      </c>
      <c r="G28">
        <v>8</v>
      </c>
      <c r="H28">
        <v>7</v>
      </c>
      <c r="I28">
        <v>1</v>
      </c>
      <c r="J28">
        <v>3</v>
      </c>
      <c r="K28">
        <v>5</v>
      </c>
      <c r="L28">
        <v>3</v>
      </c>
      <c r="M28">
        <v>20</v>
      </c>
      <c r="N28">
        <v>32</v>
      </c>
      <c r="O28">
        <v>-6</v>
      </c>
      <c r="P28">
        <v>-5</v>
      </c>
      <c r="Q28">
        <v>6</v>
      </c>
    </row>
    <row r="29" spans="1:17" x14ac:dyDescent="0.25">
      <c r="A29">
        <v>27</v>
      </c>
      <c r="B29" t="s">
        <v>20</v>
      </c>
      <c r="C29">
        <v>92</v>
      </c>
      <c r="D29">
        <v>23</v>
      </c>
      <c r="E29">
        <v>27</v>
      </c>
      <c r="F29">
        <v>-3</v>
      </c>
      <c r="G29">
        <v>8</v>
      </c>
      <c r="H29">
        <v>3</v>
      </c>
      <c r="I29">
        <v>5</v>
      </c>
      <c r="J29">
        <v>4</v>
      </c>
      <c r="K29">
        <v>3</v>
      </c>
      <c r="L29">
        <v>3</v>
      </c>
      <c r="M29">
        <v>3</v>
      </c>
      <c r="N29">
        <v>27</v>
      </c>
      <c r="O29">
        <v>0</v>
      </c>
      <c r="P29">
        <v>3</v>
      </c>
      <c r="Q29">
        <v>4</v>
      </c>
    </row>
    <row r="30" spans="1:17" x14ac:dyDescent="0.25">
      <c r="A30">
        <v>28</v>
      </c>
      <c r="B30" t="s">
        <v>20</v>
      </c>
      <c r="C30">
        <v>86</v>
      </c>
      <c r="D30">
        <v>18</v>
      </c>
      <c r="E30">
        <v>29</v>
      </c>
      <c r="F30">
        <v>-2</v>
      </c>
      <c r="G30">
        <v>3</v>
      </c>
      <c r="H30">
        <v>4</v>
      </c>
      <c r="I30">
        <v>3</v>
      </c>
      <c r="J30">
        <v>0</v>
      </c>
      <c r="K30">
        <v>0</v>
      </c>
      <c r="L30">
        <v>2</v>
      </c>
      <c r="M30">
        <v>5</v>
      </c>
      <c r="N30">
        <v>22</v>
      </c>
      <c r="O30">
        <v>-11</v>
      </c>
      <c r="P30">
        <v>-4</v>
      </c>
      <c r="Q30">
        <v>4</v>
      </c>
    </row>
    <row r="31" spans="1:17" x14ac:dyDescent="0.25">
      <c r="A31">
        <v>29</v>
      </c>
      <c r="B31" t="s">
        <v>20</v>
      </c>
      <c r="C31">
        <v>86</v>
      </c>
      <c r="D31">
        <v>26</v>
      </c>
      <c r="E31">
        <v>29</v>
      </c>
      <c r="F31">
        <v>0</v>
      </c>
      <c r="G31">
        <v>10</v>
      </c>
      <c r="H31">
        <v>7</v>
      </c>
      <c r="I31">
        <v>10</v>
      </c>
      <c r="J31">
        <v>5</v>
      </c>
      <c r="K31">
        <v>6</v>
      </c>
      <c r="L31">
        <v>3</v>
      </c>
      <c r="M31">
        <v>5</v>
      </c>
      <c r="N31">
        <v>88</v>
      </c>
      <c r="O31">
        <v>36</v>
      </c>
      <c r="P31">
        <v>58</v>
      </c>
      <c r="Q31">
        <v>6</v>
      </c>
    </row>
    <row r="32" spans="1:17" x14ac:dyDescent="0.25">
      <c r="A32">
        <v>30</v>
      </c>
      <c r="B32" t="s">
        <v>19</v>
      </c>
      <c r="C32">
        <v>92</v>
      </c>
      <c r="D32">
        <v>23</v>
      </c>
      <c r="E32">
        <v>29</v>
      </c>
      <c r="F32">
        <v>2</v>
      </c>
      <c r="G32">
        <v>5</v>
      </c>
      <c r="H32">
        <v>6</v>
      </c>
      <c r="I32">
        <v>10</v>
      </c>
      <c r="J32">
        <v>0</v>
      </c>
      <c r="K32">
        <v>7</v>
      </c>
      <c r="L32">
        <v>3</v>
      </c>
      <c r="M32">
        <v>0</v>
      </c>
      <c r="N32">
        <v>49</v>
      </c>
      <c r="O32">
        <v>21</v>
      </c>
      <c r="P32">
        <v>22</v>
      </c>
      <c r="Q32">
        <v>5</v>
      </c>
    </row>
    <row r="33" spans="1:17" x14ac:dyDescent="0.25">
      <c r="A33">
        <v>31</v>
      </c>
      <c r="B33" t="s">
        <v>20</v>
      </c>
      <c r="C33">
        <v>83</v>
      </c>
      <c r="D33">
        <v>26</v>
      </c>
      <c r="E33">
        <v>28</v>
      </c>
      <c r="F33">
        <v>16</v>
      </c>
      <c r="G33">
        <v>9</v>
      </c>
      <c r="H33">
        <v>12</v>
      </c>
      <c r="I33">
        <v>13</v>
      </c>
      <c r="J33">
        <v>6</v>
      </c>
      <c r="K33">
        <v>8</v>
      </c>
      <c r="L33">
        <v>4</v>
      </c>
      <c r="M33">
        <v>5</v>
      </c>
      <c r="N33">
        <v>72</v>
      </c>
      <c r="O33">
        <v>15</v>
      </c>
      <c r="P33">
        <v>23</v>
      </c>
      <c r="Q33">
        <v>6</v>
      </c>
    </row>
    <row r="34" spans="1:17" x14ac:dyDescent="0.25">
      <c r="A34">
        <v>32</v>
      </c>
      <c r="B34" t="s">
        <v>20</v>
      </c>
      <c r="C34">
        <v>79</v>
      </c>
      <c r="D34">
        <v>28</v>
      </c>
      <c r="E34">
        <v>29</v>
      </c>
      <c r="F34">
        <v>-1</v>
      </c>
      <c r="G34">
        <v>12</v>
      </c>
      <c r="H34">
        <v>12</v>
      </c>
      <c r="I34">
        <v>10</v>
      </c>
      <c r="J34">
        <v>7</v>
      </c>
      <c r="K34">
        <v>7</v>
      </c>
      <c r="L34">
        <v>5</v>
      </c>
      <c r="M34">
        <v>4</v>
      </c>
      <c r="N34">
        <v>90</v>
      </c>
      <c r="O34">
        <v>45</v>
      </c>
      <c r="P34">
        <v>-1</v>
      </c>
      <c r="Q34">
        <v>6</v>
      </c>
    </row>
    <row r="35" spans="1:17" x14ac:dyDescent="0.25">
      <c r="A35">
        <v>33</v>
      </c>
      <c r="B35" t="s">
        <v>20</v>
      </c>
      <c r="D35">
        <v>25</v>
      </c>
      <c r="E35">
        <v>29</v>
      </c>
      <c r="F35">
        <v>5</v>
      </c>
      <c r="G35">
        <v>7</v>
      </c>
      <c r="H35">
        <v>14</v>
      </c>
      <c r="I35">
        <v>9</v>
      </c>
      <c r="J35">
        <v>4</v>
      </c>
      <c r="K35">
        <v>6</v>
      </c>
      <c r="L35">
        <v>2</v>
      </c>
      <c r="M35">
        <v>3</v>
      </c>
      <c r="N35">
        <v>57</v>
      </c>
      <c r="O35">
        <v>23</v>
      </c>
      <c r="P35">
        <v>30</v>
      </c>
      <c r="Q35">
        <v>4</v>
      </c>
    </row>
    <row r="36" spans="1:17" x14ac:dyDescent="0.25">
      <c r="A36">
        <v>34</v>
      </c>
      <c r="B36" t="s">
        <v>20</v>
      </c>
      <c r="C36">
        <v>89</v>
      </c>
      <c r="D36">
        <v>28</v>
      </c>
      <c r="E36">
        <v>30</v>
      </c>
      <c r="F36">
        <v>23</v>
      </c>
      <c r="G36">
        <v>9</v>
      </c>
      <c r="H36">
        <v>19</v>
      </c>
      <c r="I36">
        <v>18</v>
      </c>
      <c r="J36">
        <v>7</v>
      </c>
      <c r="K36">
        <v>6</v>
      </c>
      <c r="L36">
        <v>4</v>
      </c>
      <c r="M36">
        <v>5</v>
      </c>
      <c r="N36">
        <v>100</v>
      </c>
      <c r="O36">
        <v>88</v>
      </c>
      <c r="P36">
        <v>24</v>
      </c>
      <c r="Q36">
        <v>7</v>
      </c>
    </row>
    <row r="37" spans="1:17" x14ac:dyDescent="0.25">
      <c r="A37">
        <v>35</v>
      </c>
      <c r="B37" t="s">
        <v>20</v>
      </c>
      <c r="C37">
        <v>78</v>
      </c>
      <c r="D37">
        <v>27</v>
      </c>
      <c r="E37">
        <v>30</v>
      </c>
      <c r="F37">
        <v>29</v>
      </c>
      <c r="G37">
        <v>8</v>
      </c>
      <c r="H37">
        <v>20</v>
      </c>
      <c r="I37">
        <v>9</v>
      </c>
      <c r="J37">
        <v>7</v>
      </c>
      <c r="K37">
        <v>10</v>
      </c>
      <c r="L37">
        <v>4</v>
      </c>
      <c r="M37">
        <v>6</v>
      </c>
      <c r="N37">
        <v>64</v>
      </c>
      <c r="O37">
        <v>69</v>
      </c>
      <c r="P37">
        <v>16</v>
      </c>
      <c r="Q37">
        <v>8</v>
      </c>
    </row>
    <row r="39" spans="1:17" x14ac:dyDescent="0.25">
      <c r="A39" t="s">
        <v>5</v>
      </c>
      <c r="C39">
        <f>MIN(C3:C37)</f>
        <v>70</v>
      </c>
      <c r="D39">
        <f>MIN(D3:D37)</f>
        <v>12</v>
      </c>
      <c r="F39">
        <f>MIN(F3:F37)</f>
        <v>-6</v>
      </c>
      <c r="G39">
        <f t="shared" ref="G39:Q39" si="0">MIN(G3:G37)</f>
        <v>2</v>
      </c>
      <c r="H39">
        <f t="shared" si="0"/>
        <v>1</v>
      </c>
      <c r="I39">
        <f t="shared" si="0"/>
        <v>-1</v>
      </c>
      <c r="J39">
        <f t="shared" si="0"/>
        <v>0</v>
      </c>
      <c r="K39">
        <f t="shared" si="0"/>
        <v>0</v>
      </c>
      <c r="L39">
        <f t="shared" si="0"/>
        <v>2</v>
      </c>
      <c r="M39">
        <f t="shared" si="0"/>
        <v>0</v>
      </c>
      <c r="N39">
        <f t="shared" si="0"/>
        <v>2</v>
      </c>
      <c r="O39">
        <f t="shared" si="0"/>
        <v>-11</v>
      </c>
      <c r="P39">
        <f t="shared" si="0"/>
        <v>-5</v>
      </c>
      <c r="Q39">
        <f t="shared" si="0"/>
        <v>0</v>
      </c>
    </row>
    <row r="40" spans="1:17" x14ac:dyDescent="0.25">
      <c r="A40" t="s">
        <v>6</v>
      </c>
      <c r="C40">
        <f>MAX(C3:C37)</f>
        <v>92</v>
      </c>
      <c r="D40">
        <f>MAX(D3:D37)</f>
        <v>29</v>
      </c>
      <c r="F40">
        <f>MAX(F3:F37)</f>
        <v>33</v>
      </c>
      <c r="G40">
        <f t="shared" ref="G40:Q40" si="1">MAX(G3:G37)</f>
        <v>16</v>
      </c>
      <c r="H40">
        <f t="shared" si="1"/>
        <v>28</v>
      </c>
      <c r="I40">
        <f t="shared" si="1"/>
        <v>22</v>
      </c>
      <c r="J40">
        <f t="shared" si="1"/>
        <v>7</v>
      </c>
      <c r="K40">
        <f t="shared" si="1"/>
        <v>10</v>
      </c>
      <c r="L40">
        <f t="shared" si="1"/>
        <v>5</v>
      </c>
      <c r="M40">
        <f t="shared" si="1"/>
        <v>52</v>
      </c>
      <c r="N40">
        <f t="shared" si="1"/>
        <v>110</v>
      </c>
      <c r="O40">
        <f t="shared" si="1"/>
        <v>98</v>
      </c>
      <c r="P40">
        <f t="shared" si="1"/>
        <v>58</v>
      </c>
      <c r="Q40">
        <f t="shared" si="1"/>
        <v>8</v>
      </c>
    </row>
  </sheetData>
  <autoFilter ref="E1:E40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tabSelected="1" zoomScale="80" zoomScaleNormal="80" workbookViewId="0">
      <selection activeCell="S54" sqref="S54"/>
    </sheetView>
  </sheetViews>
  <sheetFormatPr defaultRowHeight="15" x14ac:dyDescent="0.25"/>
  <cols>
    <col min="1" max="1" width="12.5703125" customWidth="1"/>
  </cols>
  <sheetData>
    <row r="1" spans="1:32" ht="90" x14ac:dyDescent="0.25">
      <c r="A1" s="1" t="s">
        <v>21</v>
      </c>
      <c r="B1" s="1"/>
      <c r="C1" s="1"/>
      <c r="D1" s="1"/>
      <c r="E1" s="1"/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</row>
    <row r="2" spans="1:32" x14ac:dyDescent="0.25">
      <c r="A2">
        <v>6</v>
      </c>
      <c r="B2" t="s">
        <v>20</v>
      </c>
      <c r="C2">
        <v>85</v>
      </c>
      <c r="D2">
        <v>27</v>
      </c>
      <c r="E2">
        <v>30</v>
      </c>
      <c r="F2">
        <v>25</v>
      </c>
      <c r="G2">
        <v>11</v>
      </c>
      <c r="H2">
        <v>14</v>
      </c>
      <c r="I2">
        <v>16</v>
      </c>
      <c r="J2">
        <v>6</v>
      </c>
      <c r="K2">
        <v>5</v>
      </c>
      <c r="L2">
        <v>5</v>
      </c>
      <c r="M2">
        <v>4</v>
      </c>
      <c r="N2">
        <v>80</v>
      </c>
      <c r="O2">
        <v>15</v>
      </c>
      <c r="P2">
        <v>19</v>
      </c>
      <c r="Q2">
        <v>6</v>
      </c>
      <c r="T2">
        <f>STANDARDIZE(F2,$F$15,$F$16)</f>
        <v>0.63988464720243976</v>
      </c>
      <c r="U2">
        <f>STANDARDIZE(G2,$G$15,$G$16)</f>
        <v>-1.0530932371675488</v>
      </c>
      <c r="V2">
        <f>STANDARDIZE(H2,$H$15,$H$16)</f>
        <v>-5.768210027602174E-2</v>
      </c>
      <c r="W2">
        <f>STANDARDIZE(I2,$I$15,$I$16)</f>
        <v>0.41691947700753929</v>
      </c>
      <c r="X2">
        <f>STANDARDIZE(J2,$J$15,$J$16)</f>
        <v>-0.44199466222696143</v>
      </c>
      <c r="Y2">
        <f>STANDARDIZE(K2,$K$15,$K$16)</f>
        <v>-0.72493600563844784</v>
      </c>
      <c r="Z2">
        <f>STANDARDIZE(L2,$L$15,$L$16)</f>
        <v>0.65396318635969874</v>
      </c>
      <c r="AA2">
        <f>STANDARDIZE(M2,$M$15,$M$16)</f>
        <v>-0.95999747521563505</v>
      </c>
      <c r="AB2">
        <f>STANDARDIZE(N2,$N$15,$N$16)</f>
        <v>-0.8144040251567165</v>
      </c>
      <c r="AC2">
        <f>STANDARDIZE(O2,$O$15,$O$16)</f>
        <v>-1.5859681552080627</v>
      </c>
      <c r="AD2">
        <f>STANDARDIZE(P2,$P$15,$P$16)</f>
        <v>-0.73907256138610611</v>
      </c>
      <c r="AE2">
        <f>STANDARDIZE(Q2,$Q$15,$Q$16)</f>
        <v>-0.4075764903959706</v>
      </c>
    </row>
    <row r="3" spans="1:32" x14ac:dyDescent="0.25">
      <c r="A3">
        <v>11</v>
      </c>
      <c r="B3" t="s">
        <v>20</v>
      </c>
      <c r="C3">
        <v>79</v>
      </c>
      <c r="D3">
        <v>29</v>
      </c>
      <c r="E3">
        <v>27</v>
      </c>
      <c r="F3">
        <v>11</v>
      </c>
      <c r="G3">
        <v>8</v>
      </c>
      <c r="H3">
        <v>13</v>
      </c>
      <c r="I3">
        <v>10</v>
      </c>
      <c r="J3">
        <v>7</v>
      </c>
      <c r="K3">
        <v>7</v>
      </c>
      <c r="L3">
        <v>4</v>
      </c>
      <c r="M3">
        <v>4</v>
      </c>
      <c r="N3">
        <v>69</v>
      </c>
      <c r="O3">
        <v>20</v>
      </c>
      <c r="P3">
        <v>20</v>
      </c>
      <c r="Q3">
        <v>7</v>
      </c>
      <c r="T3">
        <f t="shared" ref="T3:T6" si="0">STANDARDIZE(F3,$F$15,$F$16)</f>
        <v>-0.53673906228025547</v>
      </c>
      <c r="U3">
        <f t="shared" ref="U3:U6" si="1">STANDARDIZE(G3,$G$15,$G$16)</f>
        <v>-2.2361426610493909</v>
      </c>
      <c r="V3">
        <f t="shared" ref="V3:V6" si="2">STANDARDIZE(H3,$H$15,$H$16)</f>
        <v>-0.18783658295012204</v>
      </c>
      <c r="W3">
        <f t="shared" ref="W3:W6" si="3">STANDARDIZE(I3,$I$15,$I$16)</f>
        <v>-0.75400330948171979</v>
      </c>
      <c r="X3">
        <f t="shared" ref="X3:X6" si="4">STANDARDIZE(J3,$J$15,$J$16)</f>
        <v>0.14733155407565382</v>
      </c>
      <c r="Y3">
        <f t="shared" ref="Y3:Y6" si="5">STANDARDIZE(K3,$K$15,$K$16)</f>
        <v>0.38453127255604641</v>
      </c>
      <c r="Z3">
        <f t="shared" ref="Z3:Z6" si="6">STANDARDIZE(L3,$L$15,$L$16)</f>
        <v>-0.32143953227849542</v>
      </c>
      <c r="AA3">
        <f t="shared" ref="AA3:AA6" si="7">STANDARDIZE(M3,$M$15,$M$16)</f>
        <v>-0.95999747521563505</v>
      </c>
      <c r="AB3">
        <f t="shared" ref="AB3:AB6" si="8">STANDARDIZE(N3,$N$15,$N$16)</f>
        <v>-1.2751539353564254</v>
      </c>
      <c r="AC3">
        <f t="shared" ref="AC3:AC6" si="9">STANDARDIZE(O3,$O$15,$O$16)</f>
        <v>-1.4148065196202413</v>
      </c>
      <c r="AD3">
        <f t="shared" ref="AD3:AD6" si="10">STANDARDIZE(P3,$P$15,$P$16)</f>
        <v>-0.69075280997304722</v>
      </c>
      <c r="AE3">
        <f t="shared" ref="AE3:AE6" si="11">STANDARDIZE(Q3,$Q$15,$Q$16)</f>
        <v>0.33964707532997496</v>
      </c>
    </row>
    <row r="4" spans="1:32" x14ac:dyDescent="0.25">
      <c r="A4">
        <v>16</v>
      </c>
      <c r="B4" t="s">
        <v>20</v>
      </c>
      <c r="C4">
        <v>70</v>
      </c>
      <c r="D4">
        <v>29</v>
      </c>
      <c r="E4">
        <v>30</v>
      </c>
      <c r="F4">
        <v>33</v>
      </c>
      <c r="G4">
        <v>16</v>
      </c>
      <c r="H4">
        <v>23</v>
      </c>
      <c r="I4">
        <v>22</v>
      </c>
      <c r="J4">
        <v>6</v>
      </c>
      <c r="K4">
        <v>7</v>
      </c>
      <c r="L4">
        <v>4</v>
      </c>
      <c r="M4">
        <v>6</v>
      </c>
      <c r="N4">
        <v>110</v>
      </c>
      <c r="O4">
        <v>37</v>
      </c>
      <c r="P4">
        <v>25</v>
      </c>
      <c r="Q4">
        <v>8</v>
      </c>
      <c r="T4">
        <f t="shared" si="0"/>
        <v>1.3122410526211228</v>
      </c>
      <c r="U4">
        <f t="shared" si="1"/>
        <v>0.9186558026355216</v>
      </c>
      <c r="V4">
        <f t="shared" si="2"/>
        <v>1.113708243790881</v>
      </c>
      <c r="W4">
        <f t="shared" si="3"/>
        <v>1.5878422634967984</v>
      </c>
      <c r="X4">
        <f t="shared" si="4"/>
        <v>-0.44199466222696143</v>
      </c>
      <c r="Y4">
        <f t="shared" si="5"/>
        <v>0.38453127255604641</v>
      </c>
      <c r="Z4">
        <f t="shared" si="6"/>
        <v>-0.32143953227849542</v>
      </c>
      <c r="AA4">
        <f t="shared" si="7"/>
        <v>1.1787310771635018</v>
      </c>
      <c r="AB4">
        <f t="shared" si="8"/>
        <v>0.44218663902430755</v>
      </c>
      <c r="AC4">
        <f t="shared" si="9"/>
        <v>-0.83285695862164877</v>
      </c>
      <c r="AD4">
        <f t="shared" si="10"/>
        <v>-0.44915405290775245</v>
      </c>
      <c r="AE4">
        <f t="shared" si="11"/>
        <v>1.0868706410559206</v>
      </c>
    </row>
    <row r="5" spans="1:32" x14ac:dyDescent="0.25">
      <c r="A5">
        <v>18</v>
      </c>
      <c r="B5" t="s">
        <v>20</v>
      </c>
      <c r="C5">
        <v>70</v>
      </c>
      <c r="D5">
        <v>28</v>
      </c>
      <c r="E5">
        <v>30</v>
      </c>
      <c r="F5">
        <v>-6</v>
      </c>
      <c r="G5">
        <v>11</v>
      </c>
      <c r="H5">
        <v>11</v>
      </c>
      <c r="I5">
        <v>18</v>
      </c>
      <c r="J5">
        <v>6</v>
      </c>
      <c r="K5">
        <v>7</v>
      </c>
      <c r="L5">
        <v>5</v>
      </c>
      <c r="M5">
        <v>5</v>
      </c>
      <c r="N5">
        <v>101</v>
      </c>
      <c r="O5">
        <v>25</v>
      </c>
      <c r="P5">
        <v>25</v>
      </c>
      <c r="Q5">
        <v>5</v>
      </c>
      <c r="T5">
        <f t="shared" si="0"/>
        <v>-1.9654964237949568</v>
      </c>
      <c r="U5">
        <f t="shared" si="1"/>
        <v>-1.0530932371675488</v>
      </c>
      <c r="V5">
        <f t="shared" si="2"/>
        <v>-0.44814554829832259</v>
      </c>
      <c r="W5">
        <f t="shared" si="3"/>
        <v>0.80722707250395898</v>
      </c>
      <c r="X5">
        <f t="shared" si="4"/>
        <v>-0.44199466222696143</v>
      </c>
      <c r="Y5">
        <f t="shared" si="5"/>
        <v>0.38453127255604641</v>
      </c>
      <c r="Z5">
        <f t="shared" si="6"/>
        <v>0.65396318635969874</v>
      </c>
      <c r="AA5">
        <f t="shared" si="7"/>
        <v>0.10936680097393339</v>
      </c>
      <c r="AB5">
        <f t="shared" si="8"/>
        <v>6.5209439770000335E-2</v>
      </c>
      <c r="AC5">
        <f t="shared" si="9"/>
        <v>-1.2436448840324201</v>
      </c>
      <c r="AD5">
        <f t="shared" si="10"/>
        <v>-0.44915405290775245</v>
      </c>
      <c r="AE5">
        <f t="shared" si="11"/>
        <v>-1.1548000561219161</v>
      </c>
    </row>
    <row r="6" spans="1:32" x14ac:dyDescent="0.25">
      <c r="A6">
        <v>19</v>
      </c>
      <c r="B6" t="s">
        <v>20</v>
      </c>
      <c r="C6">
        <v>87</v>
      </c>
      <c r="D6">
        <v>29</v>
      </c>
      <c r="E6">
        <v>29</v>
      </c>
      <c r="F6">
        <v>0</v>
      </c>
      <c r="G6">
        <v>10</v>
      </c>
      <c r="H6">
        <v>6</v>
      </c>
      <c r="I6">
        <v>17</v>
      </c>
      <c r="J6">
        <v>7</v>
      </c>
      <c r="K6">
        <v>6</v>
      </c>
      <c r="L6">
        <v>4</v>
      </c>
      <c r="M6">
        <v>4</v>
      </c>
      <c r="N6">
        <v>90</v>
      </c>
      <c r="O6">
        <v>44</v>
      </c>
      <c r="P6">
        <v>13</v>
      </c>
      <c r="Q6">
        <v>7</v>
      </c>
      <c r="T6">
        <f t="shared" si="0"/>
        <v>-1.4612291197309446</v>
      </c>
      <c r="U6">
        <f t="shared" si="1"/>
        <v>-1.4474430451281628</v>
      </c>
      <c r="V6">
        <f t="shared" si="2"/>
        <v>-1.0989179616688241</v>
      </c>
      <c r="W6">
        <f t="shared" si="3"/>
        <v>0.61207327475574913</v>
      </c>
      <c r="X6">
        <f t="shared" si="4"/>
        <v>0.14733155407565382</v>
      </c>
      <c r="Y6">
        <f t="shared" si="5"/>
        <v>-0.17020236654120074</v>
      </c>
      <c r="Z6">
        <f t="shared" si="6"/>
        <v>-0.32143953227849542</v>
      </c>
      <c r="AA6">
        <f t="shared" si="7"/>
        <v>-0.95999747521563505</v>
      </c>
      <c r="AB6">
        <f t="shared" si="8"/>
        <v>-0.39554047042970852</v>
      </c>
      <c r="AC6">
        <f t="shared" si="9"/>
        <v>-0.5932306687986989</v>
      </c>
      <c r="AD6">
        <f t="shared" si="10"/>
        <v>-1.0289910698644598</v>
      </c>
      <c r="AE6">
        <f t="shared" si="11"/>
        <v>0.33964707532997496</v>
      </c>
    </row>
    <row r="7" spans="1:32" x14ac:dyDescent="0.25">
      <c r="A7">
        <v>21</v>
      </c>
      <c r="B7" t="s">
        <v>19</v>
      </c>
      <c r="C7">
        <v>73</v>
      </c>
      <c r="D7">
        <v>29</v>
      </c>
      <c r="E7">
        <v>29</v>
      </c>
      <c r="F7">
        <v>19</v>
      </c>
      <c r="G7">
        <v>14</v>
      </c>
      <c r="H7">
        <v>28</v>
      </c>
      <c r="I7">
        <v>17</v>
      </c>
      <c r="J7">
        <v>4</v>
      </c>
      <c r="K7">
        <v>7</v>
      </c>
      <c r="L7">
        <v>4</v>
      </c>
      <c r="M7">
        <v>4</v>
      </c>
      <c r="N7">
        <v>110</v>
      </c>
      <c r="O7">
        <v>23</v>
      </c>
      <c r="P7">
        <v>20</v>
      </c>
      <c r="Q7">
        <v>8</v>
      </c>
      <c r="T7">
        <f>STANDARDIZE(F7,F13,F14)</f>
        <v>7.2913433679053091E-2</v>
      </c>
      <c r="U7">
        <f t="shared" ref="U7:AE7" si="12">STANDARDIZE(G7,G13,G14)</f>
        <v>0.38005031547776363</v>
      </c>
      <c r="V7">
        <f>STANDARDIZE(H7,H13,H14)</f>
        <v>1.8413205414342921</v>
      </c>
      <c r="W7">
        <f t="shared" si="12"/>
        <v>0.78161496292172838</v>
      </c>
      <c r="X7">
        <f t="shared" si="12"/>
        <v>-1.9002027646366408</v>
      </c>
      <c r="Y7">
        <f t="shared" si="12"/>
        <v>0.33659898659798726</v>
      </c>
      <c r="Z7">
        <f t="shared" si="12"/>
        <v>-0.19194951677020239</v>
      </c>
      <c r="AA7">
        <f t="shared" si="12"/>
        <v>-0.97928690127369844</v>
      </c>
      <c r="AB7">
        <f t="shared" si="12"/>
        <v>0.69851253884046016</v>
      </c>
      <c r="AC7">
        <f t="shared" si="12"/>
        <v>-1.4497732692132557</v>
      </c>
      <c r="AD7">
        <f t="shared" si="12"/>
        <v>-0.55618787296668226</v>
      </c>
      <c r="AE7">
        <f t="shared" si="12"/>
        <v>1.1932716806534354</v>
      </c>
    </row>
    <row r="8" spans="1:32" x14ac:dyDescent="0.25">
      <c r="A8">
        <v>32</v>
      </c>
      <c r="B8" t="s">
        <v>20</v>
      </c>
      <c r="C8">
        <v>79</v>
      </c>
      <c r="D8">
        <v>28</v>
      </c>
      <c r="E8">
        <v>29</v>
      </c>
      <c r="F8">
        <v>-1</v>
      </c>
      <c r="G8">
        <v>12</v>
      </c>
      <c r="H8">
        <v>12</v>
      </c>
      <c r="I8">
        <v>10</v>
      </c>
      <c r="J8">
        <v>7</v>
      </c>
      <c r="K8">
        <v>7</v>
      </c>
      <c r="L8">
        <v>5</v>
      </c>
      <c r="M8">
        <v>4</v>
      </c>
      <c r="N8">
        <v>90</v>
      </c>
      <c r="O8">
        <v>45</v>
      </c>
      <c r="P8">
        <v>-1</v>
      </c>
      <c r="Q8">
        <v>6</v>
      </c>
      <c r="T8">
        <f>STANDARDIZE(F8,$F$15,$F$16)</f>
        <v>-1.5452736704082799</v>
      </c>
      <c r="U8">
        <f>STANDARDIZE(G8,$G$15,$G$16)</f>
        <v>-0.65874342920693474</v>
      </c>
      <c r="V8">
        <f>STANDARDIZE(H8,$H$15,$H$16)</f>
        <v>-0.3179910656242223</v>
      </c>
      <c r="W8">
        <f>STANDARDIZE(I8,$I$15,$I$16)</f>
        <v>-0.75400330948171979</v>
      </c>
      <c r="X8">
        <f>STANDARDIZE(J8,$J$15,$J$16)</f>
        <v>0.14733155407565382</v>
      </c>
      <c r="Y8">
        <f>STANDARDIZE(K8,$K$15,$K$16)</f>
        <v>0.38453127255604641</v>
      </c>
      <c r="Z8">
        <f>STANDARDIZE(L8,$L$15,$L$16)</f>
        <v>0.65396318635969874</v>
      </c>
      <c r="AA8">
        <f>STANDARDIZE(M8,$M$15,$M$16)</f>
        <v>-0.95999747521563505</v>
      </c>
      <c r="AB8">
        <f>STANDARDIZE(N8,$N$15,$N$16)</f>
        <v>-0.39554047042970852</v>
      </c>
      <c r="AC8">
        <f>STANDARDIZE(O8,$O$15,$O$16)</f>
        <v>-0.5589983416811346</v>
      </c>
      <c r="AD8">
        <f>STANDARDIZE(P8,$P$15,$P$16)</f>
        <v>-1.7054675896472848</v>
      </c>
      <c r="AE8">
        <f>STANDARDIZE(Q8,$Q$15,$Q$16)</f>
        <v>-0.4075764903959706</v>
      </c>
    </row>
    <row r="9" spans="1:32" x14ac:dyDescent="0.25">
      <c r="A9">
        <v>34</v>
      </c>
      <c r="B9" t="s">
        <v>20</v>
      </c>
      <c r="C9">
        <v>89</v>
      </c>
      <c r="D9">
        <v>28</v>
      </c>
      <c r="E9">
        <v>30</v>
      </c>
      <c r="F9">
        <v>23</v>
      </c>
      <c r="G9">
        <v>9</v>
      </c>
      <c r="H9">
        <v>19</v>
      </c>
      <c r="I9">
        <v>18</v>
      </c>
      <c r="J9">
        <v>7</v>
      </c>
      <c r="K9">
        <v>6</v>
      </c>
      <c r="L9">
        <v>4</v>
      </c>
      <c r="M9">
        <v>5</v>
      </c>
      <c r="N9">
        <v>100</v>
      </c>
      <c r="O9">
        <v>88</v>
      </c>
      <c r="P9">
        <v>24</v>
      </c>
      <c r="Q9">
        <v>7</v>
      </c>
      <c r="T9">
        <f t="shared" ref="T9:T10" si="13">STANDARDIZE(F9,$F$15,$F$16)</f>
        <v>0.471795545847769</v>
      </c>
      <c r="U9">
        <f t="shared" ref="U9:U10" si="14">STANDARDIZE(G9,$G$15,$G$16)</f>
        <v>-1.841792853088777</v>
      </c>
      <c r="V9">
        <f t="shared" ref="V9:V10" si="15">STANDARDIZE(H9,$H$15,$H$16)</f>
        <v>0.59309031309447968</v>
      </c>
      <c r="W9">
        <f t="shared" ref="W9:W10" si="16">STANDARDIZE(I9,$I$15,$I$16)</f>
        <v>0.80722707250395898</v>
      </c>
      <c r="X9">
        <f t="shared" ref="X9:X10" si="17">STANDARDIZE(J9,$J$15,$J$16)</f>
        <v>0.14733155407565382</v>
      </c>
      <c r="Y9">
        <f t="shared" ref="Y9:Y10" si="18">STANDARDIZE(K9,$K$15,$K$16)</f>
        <v>-0.17020236654120074</v>
      </c>
      <c r="Z9">
        <f t="shared" ref="Z9:Z10" si="19">STANDARDIZE(L9,$L$15,$L$16)</f>
        <v>-0.32143953227849542</v>
      </c>
      <c r="AA9">
        <f t="shared" ref="AA9:AA10" si="20">STANDARDIZE(M9,$M$15,$M$16)</f>
        <v>0.10936680097393339</v>
      </c>
      <c r="AB9">
        <f t="shared" ref="AB9:AB10" si="21">STANDARDIZE(N9,$N$15,$N$16)</f>
        <v>2.3323084297299526E-2</v>
      </c>
      <c r="AC9">
        <f t="shared" ref="AC9:AC10" si="22">STANDARDIZE(O9,$O$15,$O$16)</f>
        <v>0.9129917243741289</v>
      </c>
      <c r="AD9">
        <f t="shared" ref="AD9:AD10" si="23">STANDARDIZE(P9,$P$15,$P$16)</f>
        <v>-0.4974738043208114</v>
      </c>
      <c r="AE9">
        <f t="shared" ref="AE9:AE10" si="24">STANDARDIZE(Q9,$Q$15,$Q$16)</f>
        <v>0.33964707532997496</v>
      </c>
    </row>
    <row r="10" spans="1:32" x14ac:dyDescent="0.25">
      <c r="A10">
        <v>35</v>
      </c>
      <c r="B10" t="s">
        <v>20</v>
      </c>
      <c r="C10">
        <v>78</v>
      </c>
      <c r="D10">
        <v>27</v>
      </c>
      <c r="E10">
        <v>30</v>
      </c>
      <c r="F10">
        <v>29</v>
      </c>
      <c r="G10">
        <v>8</v>
      </c>
      <c r="H10">
        <v>20</v>
      </c>
      <c r="I10">
        <v>9</v>
      </c>
      <c r="J10">
        <v>7</v>
      </c>
      <c r="K10">
        <v>10</v>
      </c>
      <c r="L10">
        <v>4</v>
      </c>
      <c r="M10">
        <v>6</v>
      </c>
      <c r="N10">
        <v>64</v>
      </c>
      <c r="O10">
        <v>69</v>
      </c>
      <c r="P10">
        <v>16</v>
      </c>
      <c r="Q10">
        <v>8</v>
      </c>
      <c r="T10">
        <f t="shared" si="13"/>
        <v>0.97606284991178127</v>
      </c>
      <c r="U10">
        <f t="shared" si="14"/>
        <v>-2.2361426610493909</v>
      </c>
      <c r="V10">
        <f t="shared" si="15"/>
        <v>0.72324479576858003</v>
      </c>
      <c r="W10">
        <f t="shared" si="16"/>
        <v>-0.94915710722992963</v>
      </c>
      <c r="X10">
        <f t="shared" si="17"/>
        <v>0.14733155407565382</v>
      </c>
      <c r="Y10">
        <f t="shared" si="18"/>
        <v>2.0487321898477879</v>
      </c>
      <c r="Z10">
        <f t="shared" si="19"/>
        <v>-0.32143953227849542</v>
      </c>
      <c r="AA10">
        <f t="shared" si="20"/>
        <v>1.1787310771635018</v>
      </c>
      <c r="AB10">
        <f t="shared" si="21"/>
        <v>-1.4845857127199293</v>
      </c>
      <c r="AC10">
        <f t="shared" si="22"/>
        <v>0.26257750914040778</v>
      </c>
      <c r="AD10">
        <f t="shared" si="23"/>
        <v>-0.88403181562528288</v>
      </c>
      <c r="AE10">
        <f t="shared" si="24"/>
        <v>1.0868706410559206</v>
      </c>
    </row>
    <row r="11" spans="1:32" x14ac:dyDescent="0.25">
      <c r="A11" t="s">
        <v>24</v>
      </c>
      <c r="F11" s="4">
        <f>AVERAGE(F2:F10)</f>
        <v>14.777777777777779</v>
      </c>
      <c r="G11" s="4">
        <f>AVERAGE(G2:G10)</f>
        <v>11</v>
      </c>
      <c r="H11" s="4">
        <f>AVERAGE(H2:H10)</f>
        <v>16.222222222222221</v>
      </c>
      <c r="I11" s="4">
        <f>AVERAGE(I2:I10)</f>
        <v>15.222222222222221</v>
      </c>
      <c r="J11" s="4">
        <f>AVERAGE(J2:J10)</f>
        <v>6.333333333333333</v>
      </c>
      <c r="K11" s="4">
        <f>AVERAGE(K2:K10)</f>
        <v>6.8888888888888893</v>
      </c>
      <c r="L11" s="4">
        <f>AVERAGE(L2:L10)</f>
        <v>4.333333333333333</v>
      </c>
      <c r="M11" s="4">
        <f>AVERAGE(M2:M10)</f>
        <v>4.666666666666667</v>
      </c>
      <c r="N11" s="4">
        <f>AVERAGE(N2:N10)</f>
        <v>90.444444444444443</v>
      </c>
      <c r="O11" s="4">
        <f>AVERAGE(O2:O10)</f>
        <v>40.666666666666664</v>
      </c>
      <c r="P11" s="4">
        <f>AVERAGE(P2:P10)</f>
        <v>17.888888888888889</v>
      </c>
      <c r="Q11" s="4">
        <f>AVERAGE(Q2:Q10)</f>
        <v>6.8888888888888893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3"/>
    </row>
    <row r="12" spans="1:32" x14ac:dyDescent="0.25">
      <c r="A12" t="s">
        <v>43</v>
      </c>
      <c r="F12" s="8">
        <f>STDEV(F2:F10)</f>
        <v>14.30714662133734</v>
      </c>
      <c r="G12" s="8">
        <f>STDEV(G2:G10)</f>
        <v>2.6925824035672519</v>
      </c>
      <c r="H12" s="8">
        <f>STDEV(H2:H10)</f>
        <v>6.8150161000869582</v>
      </c>
      <c r="I12" s="8">
        <f>STDEV(I2:I10)</f>
        <v>4.4938229209042557</v>
      </c>
      <c r="J12" s="8">
        <f>STDEV(J2:J10)</f>
        <v>1</v>
      </c>
      <c r="K12" s="8">
        <f>STDEV(K2:K10)</f>
        <v>1.3642254619787428</v>
      </c>
      <c r="L12" s="8">
        <f>STDEV(L2:L10)</f>
        <v>0.5</v>
      </c>
      <c r="M12" s="8">
        <f>STDEV(M2:M10)</f>
        <v>0.8660254037844386</v>
      </c>
      <c r="N12" s="8">
        <f>STDEV(N2:N10)</f>
        <v>16.719084238611199</v>
      </c>
      <c r="O12" s="8">
        <f>STDEV(O2:O10)</f>
        <v>24.315632831575655</v>
      </c>
      <c r="P12" s="8">
        <f>STDEV(P2:P10)</f>
        <v>8.1615630311301945</v>
      </c>
      <c r="Q12" s="8">
        <f>STDEV(Q2:Q10)</f>
        <v>1.0540925533894612</v>
      </c>
      <c r="AF12" s="3"/>
    </row>
    <row r="13" spans="1:32" x14ac:dyDescent="0.25">
      <c r="A13" t="s">
        <v>46</v>
      </c>
      <c r="F13">
        <v>18.228346456692915</v>
      </c>
      <c r="G13">
        <v>13.153543307086615</v>
      </c>
      <c r="H13">
        <v>14.464566929133857</v>
      </c>
      <c r="I13">
        <v>13.799212598425196</v>
      </c>
      <c r="J13">
        <v>6.7913385826771657</v>
      </c>
      <c r="K13">
        <v>6.3346456692913389</v>
      </c>
      <c r="L13">
        <v>4.1929133858267713</v>
      </c>
      <c r="M13">
        <v>4.9133858267716537</v>
      </c>
      <c r="N13">
        <v>92.086614173228341</v>
      </c>
      <c r="O13">
        <v>63.562992125984252</v>
      </c>
      <c r="P13">
        <v>30.5748031496063</v>
      </c>
      <c r="Q13">
        <v>6.5984251968503935</v>
      </c>
      <c r="S13" t="s">
        <v>49</v>
      </c>
      <c r="T13" s="8">
        <f>AVERAGE(T2:T10)</f>
        <v>-0.22620452743914118</v>
      </c>
      <c r="U13" s="8">
        <f t="shared" ref="U13:AE13" si="25">AVERAGE(U2:U10)</f>
        <v>-1.0253050006382742</v>
      </c>
      <c r="V13" s="8">
        <f t="shared" si="25"/>
        <v>0.24008784836341335</v>
      </c>
      <c r="W13" s="8">
        <f t="shared" si="25"/>
        <v>0.28397115522181821</v>
      </c>
      <c r="X13" s="8">
        <f t="shared" si="25"/>
        <v>-0.27661433121547296</v>
      </c>
      <c r="Y13" s="8">
        <f t="shared" si="25"/>
        <v>0.31756839199434572</v>
      </c>
      <c r="Z13" s="8">
        <f t="shared" si="25"/>
        <v>1.8082486768490755E-2</v>
      </c>
      <c r="AA13" s="8">
        <f t="shared" si="25"/>
        <v>-0.24923122731792979</v>
      </c>
      <c r="AB13" s="8">
        <f t="shared" si="25"/>
        <v>-0.34844365690671342</v>
      </c>
      <c r="AC13" s="8">
        <f t="shared" si="25"/>
        <v>-0.72263439596232515</v>
      </c>
      <c r="AD13" s="8">
        <f t="shared" si="25"/>
        <v>-0.77780951439990875</v>
      </c>
      <c r="AE13" s="8">
        <f t="shared" si="25"/>
        <v>0.26844457242681602</v>
      </c>
      <c r="AF13" s="3"/>
    </row>
    <row r="14" spans="1:32" x14ac:dyDescent="0.25">
      <c r="A14" t="s">
        <v>45</v>
      </c>
      <c r="F14">
        <v>10.583146402125475</v>
      </c>
      <c r="G14">
        <v>2.2272227082598239</v>
      </c>
      <c r="H14">
        <v>7.3509379634263734</v>
      </c>
      <c r="I14">
        <v>4.0950948400604421</v>
      </c>
      <c r="J14">
        <v>1.4689688040796682</v>
      </c>
      <c r="K14">
        <v>1.9766973674918358</v>
      </c>
      <c r="L14">
        <v>1.0050214716493548</v>
      </c>
      <c r="M14">
        <v>0.93270503831274443</v>
      </c>
      <c r="N14">
        <v>25.645045479796412</v>
      </c>
      <c r="O14">
        <v>27.978852271153031</v>
      </c>
      <c r="P14">
        <v>19.013005611216862</v>
      </c>
      <c r="Q14">
        <v>1.1745647079985209</v>
      </c>
      <c r="S14" t="s">
        <v>50</v>
      </c>
      <c r="T14" s="8">
        <f>STDEV(T2:T10)</f>
        <v>1.2003043838131993</v>
      </c>
      <c r="U14" s="8">
        <f t="shared" ref="U14:AE14" si="26">STDEV(U2:U10)</f>
        <v>1.0992626817880162</v>
      </c>
      <c r="V14" s="8">
        <f t="shared" si="26"/>
        <v>0.90381484633496367</v>
      </c>
      <c r="W14" s="8">
        <f t="shared" si="26"/>
        <v>0.88713276090705528</v>
      </c>
      <c r="X14" s="8">
        <f t="shared" si="26"/>
        <v>0.67237842126586322</v>
      </c>
      <c r="Y14" s="8">
        <f t="shared" si="26"/>
        <v>0.75646235967744979</v>
      </c>
      <c r="Z14" s="8">
        <f t="shared" si="26"/>
        <v>0.47873821681804868</v>
      </c>
      <c r="AA14" s="8">
        <f t="shared" si="26"/>
        <v>0.92797317455212613</v>
      </c>
      <c r="AB14" s="8">
        <f t="shared" si="26"/>
        <v>0.74176301223441599</v>
      </c>
      <c r="AC14" s="8">
        <f t="shared" si="26"/>
        <v>0.84603610280242603</v>
      </c>
      <c r="AD14" s="8">
        <f t="shared" si="26"/>
        <v>0.40120714163691129</v>
      </c>
      <c r="AE14" s="8">
        <f t="shared" si="26"/>
        <v>0.80232406610780849</v>
      </c>
      <c r="AF14" s="3"/>
    </row>
    <row r="15" spans="1:32" x14ac:dyDescent="0.25">
      <c r="A15" t="s">
        <v>47</v>
      </c>
      <c r="F15">
        <v>17.386363636363637</v>
      </c>
      <c r="G15">
        <v>13.670454545454545</v>
      </c>
      <c r="H15">
        <v>14.443181818181818</v>
      </c>
      <c r="I15">
        <v>13.863636363636363</v>
      </c>
      <c r="J15">
        <v>6.75</v>
      </c>
      <c r="K15">
        <v>6.3068181818181817</v>
      </c>
      <c r="L15">
        <v>4.3295454545454541</v>
      </c>
      <c r="M15">
        <v>4.8977272727272725</v>
      </c>
      <c r="N15">
        <v>99.443181818181813</v>
      </c>
      <c r="O15">
        <v>61.329545454545453</v>
      </c>
      <c r="P15">
        <v>34.295454545454547</v>
      </c>
      <c r="Q15">
        <v>6.5454545454545459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3"/>
    </row>
    <row r="16" spans="1:32" x14ac:dyDescent="0.25">
      <c r="A16" t="s">
        <v>48</v>
      </c>
      <c r="F16">
        <v>11.898451380140152</v>
      </c>
      <c r="G16">
        <v>2.5358196702859193</v>
      </c>
      <c r="H16">
        <v>7.6831775552744146</v>
      </c>
      <c r="I16">
        <v>5.124163667520393</v>
      </c>
      <c r="J16">
        <v>1.6968530710782199</v>
      </c>
      <c r="K16">
        <v>1.8026669549504204</v>
      </c>
      <c r="L16">
        <v>1.0252175649009336</v>
      </c>
      <c r="M16">
        <v>0.93513503514748786</v>
      </c>
      <c r="N16">
        <v>23.874122938476813</v>
      </c>
      <c r="O16">
        <v>29.212153662989213</v>
      </c>
      <c r="P16">
        <v>20.69547070827312</v>
      </c>
      <c r="Q16">
        <v>1.3382875565875336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3"/>
    </row>
    <row r="17" spans="1:31" s="1" customFormat="1" ht="72.75" customHeight="1" x14ac:dyDescent="0.25">
      <c r="A17" s="1" t="s">
        <v>23</v>
      </c>
      <c r="F17" s="1" t="s">
        <v>7</v>
      </c>
      <c r="G17" s="1" t="s">
        <v>8</v>
      </c>
      <c r="H17" s="1" t="s">
        <v>9</v>
      </c>
      <c r="I17" s="1" t="s">
        <v>10</v>
      </c>
      <c r="J17" s="1" t="s">
        <v>11</v>
      </c>
      <c r="K17" s="1" t="s">
        <v>12</v>
      </c>
      <c r="L17" s="1" t="s">
        <v>13</v>
      </c>
      <c r="M17" s="1" t="s">
        <v>14</v>
      </c>
      <c r="N17" s="1" t="s">
        <v>15</v>
      </c>
      <c r="O17" s="1" t="s">
        <v>16</v>
      </c>
      <c r="P17" s="1" t="s">
        <v>17</v>
      </c>
      <c r="Q17" s="1" t="s">
        <v>18</v>
      </c>
      <c r="T17" s="1" t="s">
        <v>7</v>
      </c>
      <c r="U17" s="1" t="s">
        <v>8</v>
      </c>
      <c r="V17" s="1" t="s">
        <v>9</v>
      </c>
      <c r="W17" s="1" t="s">
        <v>10</v>
      </c>
      <c r="X17" s="1" t="s">
        <v>11</v>
      </c>
      <c r="Y17" s="1" t="s">
        <v>12</v>
      </c>
      <c r="Z17" s="1" t="s">
        <v>13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18</v>
      </c>
    </row>
    <row r="18" spans="1:31" x14ac:dyDescent="0.25">
      <c r="A18">
        <v>2</v>
      </c>
      <c r="B18" t="s">
        <v>20</v>
      </c>
      <c r="C18">
        <v>78</v>
      </c>
      <c r="D18">
        <v>26</v>
      </c>
      <c r="E18">
        <v>30</v>
      </c>
      <c r="F18">
        <v>6</v>
      </c>
      <c r="G18">
        <v>11</v>
      </c>
      <c r="H18">
        <v>5</v>
      </c>
      <c r="I18">
        <v>14</v>
      </c>
      <c r="J18">
        <v>7</v>
      </c>
      <c r="K18">
        <v>5</v>
      </c>
      <c r="L18">
        <v>4</v>
      </c>
      <c r="M18">
        <v>4</v>
      </c>
      <c r="N18">
        <v>64</v>
      </c>
      <c r="O18">
        <v>8</v>
      </c>
      <c r="P18">
        <v>17</v>
      </c>
      <c r="Q18">
        <v>5</v>
      </c>
      <c r="T18">
        <f>STANDARDIZE(F18,$F$15,$F$16)</f>
        <v>-0.95696181566693228</v>
      </c>
      <c r="U18">
        <f>STANDARDIZE(G18,$G$15,$G$16)</f>
        <v>-1.0530932371675488</v>
      </c>
      <c r="V18">
        <f>STANDARDIZE(H18,$H$15,$H$16)</f>
        <v>-1.2290724443429244</v>
      </c>
      <c r="W18">
        <f>STANDARDIZE(I18,$I$15,$I$16)</f>
        <v>2.6611881511119588E-2</v>
      </c>
      <c r="X18">
        <f>STANDARDIZE(J18,$J$15,$J$16)</f>
        <v>0.14733155407565382</v>
      </c>
      <c r="Y18">
        <f>STANDARDIZE(K18,$K$15,$K$16)</f>
        <v>-0.72493600563844784</v>
      </c>
      <c r="Z18">
        <f>STANDARDIZE(L18,$L$15,$L$16)</f>
        <v>-0.32143953227849542</v>
      </c>
      <c r="AA18">
        <f>STANDARDIZE(M18,$M$15,$M$16)</f>
        <v>-0.95999747521563505</v>
      </c>
      <c r="AB18">
        <f>STANDARDIZE(N18,$N$15,$N$16)</f>
        <v>-1.4845857127199293</v>
      </c>
      <c r="AC18">
        <f>STANDARDIZE(O18,$O$15,$O$16)</f>
        <v>-1.8255944450310126</v>
      </c>
      <c r="AD18">
        <f>STANDARDIZE(P18,$P$15,$P$16)</f>
        <v>-0.83571206421222399</v>
      </c>
      <c r="AE18">
        <f>STANDARDIZE(Q18,$Q$15,$Q$16)</f>
        <v>-1.1548000561219161</v>
      </c>
    </row>
    <row r="19" spans="1:31" x14ac:dyDescent="0.25">
      <c r="A19">
        <v>3</v>
      </c>
      <c r="B19" t="s">
        <v>20</v>
      </c>
      <c r="C19">
        <v>79</v>
      </c>
      <c r="D19">
        <v>26</v>
      </c>
      <c r="E19">
        <v>30</v>
      </c>
      <c r="F19">
        <v>1</v>
      </c>
      <c r="G19">
        <v>16</v>
      </c>
      <c r="H19">
        <v>19</v>
      </c>
      <c r="I19">
        <v>15</v>
      </c>
      <c r="J19">
        <v>3</v>
      </c>
      <c r="K19">
        <v>6</v>
      </c>
      <c r="L19">
        <v>4</v>
      </c>
      <c r="M19">
        <v>3</v>
      </c>
      <c r="N19">
        <v>64</v>
      </c>
      <c r="O19">
        <v>16</v>
      </c>
      <c r="P19">
        <v>16</v>
      </c>
      <c r="Q19">
        <v>7</v>
      </c>
      <c r="T19">
        <f>STANDARDIZE(F19,$F$15,$F$16)</f>
        <v>-1.3771845690536091</v>
      </c>
      <c r="U19">
        <f>STANDARDIZE(G19,$G$15,$G$16)</f>
        <v>0.9186558026355216</v>
      </c>
      <c r="V19">
        <f>STANDARDIZE(H19,$H$15,$H$16)</f>
        <v>0.59309031309447968</v>
      </c>
      <c r="W19">
        <f>STANDARDIZE(I19,$I$15,$I$16)</f>
        <v>0.22176567925932944</v>
      </c>
      <c r="X19">
        <f>STANDARDIZE(J19,$J$15,$J$16)</f>
        <v>-2.209973311134807</v>
      </c>
      <c r="Y19">
        <f>STANDARDIZE(K19,$K$15,$K$16)</f>
        <v>-0.17020236654120074</v>
      </c>
      <c r="Z19">
        <f>STANDARDIZE(L19,$L$15,$L$16)</f>
        <v>-0.32143953227849542</v>
      </c>
      <c r="AA19">
        <f>STANDARDIZE(M19,$M$15,$M$16)</f>
        <v>-2.0293617514052036</v>
      </c>
      <c r="AB19">
        <f>STANDARDIZE(N19,$N$15,$N$16)</f>
        <v>-1.4845857127199293</v>
      </c>
      <c r="AC19">
        <f>STANDARDIZE(O19,$O$15,$O$16)</f>
        <v>-1.5517358280904985</v>
      </c>
      <c r="AD19">
        <f>STANDARDIZE(P19,$P$15,$P$16)</f>
        <v>-0.88403181562528288</v>
      </c>
      <c r="AE19">
        <f>STANDARDIZE(Q19,$Q$15,$Q$16)</f>
        <v>0.33964707532997496</v>
      </c>
    </row>
    <row r="20" spans="1:31" x14ac:dyDescent="0.25">
      <c r="A20">
        <v>5</v>
      </c>
      <c r="B20" t="s">
        <v>19</v>
      </c>
      <c r="C20">
        <v>85</v>
      </c>
      <c r="D20">
        <v>24</v>
      </c>
      <c r="E20">
        <v>27</v>
      </c>
      <c r="F20">
        <v>0</v>
      </c>
      <c r="G20">
        <v>5</v>
      </c>
      <c r="H20">
        <v>7</v>
      </c>
      <c r="I20">
        <v>6</v>
      </c>
      <c r="J20">
        <v>5</v>
      </c>
      <c r="K20">
        <v>5</v>
      </c>
      <c r="L20">
        <v>2</v>
      </c>
      <c r="M20">
        <v>52</v>
      </c>
      <c r="N20">
        <v>81</v>
      </c>
      <c r="O20">
        <v>52</v>
      </c>
      <c r="P20">
        <v>0</v>
      </c>
      <c r="Q20">
        <v>7</v>
      </c>
      <c r="T20">
        <f>STANDARDIZE(F20,F13,F14)</f>
        <v>-1.7223938670102881</v>
      </c>
      <c r="U20">
        <f t="shared" ref="U20:AE20" si="27">STANDARDIZE(G20,G13,G14)</f>
        <v>-3.6608567597881354</v>
      </c>
      <c r="V20">
        <f t="shared" si="27"/>
        <v>-1.0154577505990161</v>
      </c>
      <c r="W20">
        <f t="shared" si="27"/>
        <v>-1.9045255123590941</v>
      </c>
      <c r="X20">
        <f t="shared" si="27"/>
        <v>-1.2194531141180136</v>
      </c>
      <c r="Y20">
        <f t="shared" si="27"/>
        <v>-0.67518968317584471</v>
      </c>
      <c r="Z20">
        <f t="shared" si="27"/>
        <v>-2.1819567518572018</v>
      </c>
      <c r="AA20">
        <f t="shared" si="27"/>
        <v>50.483928186351001</v>
      </c>
      <c r="AB20">
        <f t="shared" si="27"/>
        <v>-0.432310177884557</v>
      </c>
      <c r="AC20">
        <f t="shared" si="27"/>
        <v>-0.41327614206341179</v>
      </c>
      <c r="AD20">
        <f t="shared" si="27"/>
        <v>-1.6080994123079873</v>
      </c>
      <c r="AE20">
        <f t="shared" si="27"/>
        <v>0.34189244782766975</v>
      </c>
    </row>
    <row r="21" spans="1:31" x14ac:dyDescent="0.25">
      <c r="A21">
        <v>8</v>
      </c>
      <c r="B21" t="s">
        <v>20</v>
      </c>
      <c r="C21">
        <v>85</v>
      </c>
      <c r="D21">
        <v>24</v>
      </c>
      <c r="E21">
        <v>28</v>
      </c>
      <c r="F21">
        <v>-1</v>
      </c>
      <c r="G21">
        <v>10</v>
      </c>
      <c r="H21">
        <v>3</v>
      </c>
      <c r="I21">
        <v>3</v>
      </c>
      <c r="J21">
        <v>4</v>
      </c>
      <c r="K21">
        <v>2</v>
      </c>
      <c r="L21">
        <v>3</v>
      </c>
      <c r="M21">
        <v>5</v>
      </c>
      <c r="N21">
        <v>72</v>
      </c>
      <c r="O21">
        <v>26</v>
      </c>
      <c r="P21">
        <v>9</v>
      </c>
      <c r="Q21">
        <v>6</v>
      </c>
      <c r="T21">
        <f>STANDARDIZE(F21,$F$15,$F$16)</f>
        <v>-1.5452736704082799</v>
      </c>
      <c r="U21">
        <f>STANDARDIZE(G21,$G$15,$G$16)</f>
        <v>-1.4474430451281628</v>
      </c>
      <c r="V21">
        <f>STANDARDIZE(H21,$H$15,$H$16)</f>
        <v>-1.4893814096911249</v>
      </c>
      <c r="W21">
        <f>STANDARDIZE(I21,$I$15,$I$16)</f>
        <v>-2.1200798937191889</v>
      </c>
      <c r="X21">
        <f>STANDARDIZE(J21,$J$15,$J$16)</f>
        <v>-1.6206470948321918</v>
      </c>
      <c r="Y21">
        <f>STANDARDIZE(K21,$K$15,$K$16)</f>
        <v>-2.3891369229301893</v>
      </c>
      <c r="Z21">
        <f>STANDARDIZE(L21,$L$15,$L$16)</f>
        <v>-1.2968422509166897</v>
      </c>
      <c r="AA21">
        <f>STANDARDIZE(M21,$M$15,$M$16)</f>
        <v>0.10936680097393339</v>
      </c>
      <c r="AB21">
        <f>STANDARDIZE(N21,$N$15,$N$16)</f>
        <v>-1.1494948689383229</v>
      </c>
      <c r="AC21">
        <f>STANDARDIZE(O21,$O$15,$O$16)</f>
        <v>-1.2094125569148557</v>
      </c>
      <c r="AD21">
        <f>STANDARDIZE(P21,$P$15,$P$16)</f>
        <v>-1.2222700755166955</v>
      </c>
      <c r="AE21">
        <f>STANDARDIZE(Q21,$Q$15,$Q$16)</f>
        <v>-0.4075764903959706</v>
      </c>
    </row>
    <row r="22" spans="1:31" x14ac:dyDescent="0.25">
      <c r="A22">
        <v>9</v>
      </c>
      <c r="B22" t="s">
        <v>20</v>
      </c>
      <c r="C22">
        <v>81</v>
      </c>
      <c r="D22">
        <v>25</v>
      </c>
      <c r="E22">
        <v>30</v>
      </c>
      <c r="F22">
        <v>4</v>
      </c>
      <c r="G22">
        <v>14</v>
      </c>
      <c r="H22">
        <v>19</v>
      </c>
      <c r="I22">
        <v>11</v>
      </c>
      <c r="J22">
        <v>5</v>
      </c>
      <c r="K22">
        <v>6</v>
      </c>
      <c r="L22">
        <v>4</v>
      </c>
      <c r="M22">
        <v>4</v>
      </c>
      <c r="N22">
        <v>90</v>
      </c>
      <c r="O22">
        <v>36</v>
      </c>
      <c r="P22">
        <v>16</v>
      </c>
      <c r="Q22">
        <v>6</v>
      </c>
      <c r="T22">
        <f>STANDARDIZE(F22,$F$15,$F$16)</f>
        <v>-1.125050917021603</v>
      </c>
      <c r="U22">
        <f>STANDARDIZE(G22,$G$15,$G$16)</f>
        <v>0.12995618671429346</v>
      </c>
      <c r="V22">
        <f>STANDARDIZE(H22,$H$15,$H$16)</f>
        <v>0.59309031309447968</v>
      </c>
      <c r="W22">
        <f>STANDARDIZE(I22,$I$15,$I$16)</f>
        <v>-0.55884951173350994</v>
      </c>
      <c r="X22">
        <f>STANDARDIZE(J22,$J$15,$J$16)</f>
        <v>-1.0313208785295767</v>
      </c>
      <c r="Y22">
        <f>STANDARDIZE(K22,$K$15,$K$16)</f>
        <v>-0.17020236654120074</v>
      </c>
      <c r="Z22">
        <f>STANDARDIZE(L22,$L$15,$L$16)</f>
        <v>-0.32143953227849542</v>
      </c>
      <c r="AA22">
        <f>STANDARDIZE(M22,$M$15,$M$16)</f>
        <v>-0.95999747521563505</v>
      </c>
      <c r="AB22">
        <f>STANDARDIZE(N22,$N$15,$N$16)</f>
        <v>-0.39554047042970852</v>
      </c>
      <c r="AC22">
        <f>STANDARDIZE(O22,$O$15,$O$16)</f>
        <v>-0.86708928573921307</v>
      </c>
      <c r="AD22">
        <f>STANDARDIZE(P22,$P$15,$P$16)</f>
        <v>-0.88403181562528288</v>
      </c>
      <c r="AE22">
        <f>STANDARDIZE(Q22,$Q$15,$Q$16)</f>
        <v>-0.4075764903959706</v>
      </c>
    </row>
    <row r="23" spans="1:31" x14ac:dyDescent="0.25">
      <c r="A23">
        <v>10</v>
      </c>
      <c r="B23" t="s">
        <v>20</v>
      </c>
      <c r="C23">
        <v>83</v>
      </c>
      <c r="D23">
        <v>24</v>
      </c>
      <c r="E23">
        <v>25</v>
      </c>
      <c r="F23">
        <v>-6</v>
      </c>
      <c r="G23">
        <v>4</v>
      </c>
      <c r="H23">
        <v>8</v>
      </c>
      <c r="I23">
        <v>2</v>
      </c>
      <c r="J23">
        <v>5</v>
      </c>
      <c r="K23">
        <v>5</v>
      </c>
      <c r="L23">
        <v>3</v>
      </c>
      <c r="M23">
        <v>4</v>
      </c>
      <c r="N23">
        <v>33</v>
      </c>
      <c r="O23">
        <v>4</v>
      </c>
      <c r="P23">
        <v>-2</v>
      </c>
      <c r="Q23">
        <v>0</v>
      </c>
      <c r="T23">
        <f>STANDARDIZE(F23,$F$15,$F$16)</f>
        <v>-1.9654964237949568</v>
      </c>
      <c r="U23">
        <f>STANDARDIZE(G23,$G$15,$G$16)</f>
        <v>-3.8135418928918474</v>
      </c>
      <c r="V23">
        <f>STANDARDIZE(H23,$H$15,$H$16)</f>
        <v>-0.83860899632062347</v>
      </c>
      <c r="W23">
        <f>STANDARDIZE(I23,$I$15,$I$16)</f>
        <v>-2.3152336914673985</v>
      </c>
      <c r="X23">
        <f>STANDARDIZE(J23,$J$15,$J$16)</f>
        <v>-1.0313208785295767</v>
      </c>
      <c r="Y23">
        <f>STANDARDIZE(K23,$K$15,$K$16)</f>
        <v>-0.72493600563844784</v>
      </c>
      <c r="Z23">
        <f>STANDARDIZE(L23,$L$15,$L$16)</f>
        <v>-1.2968422509166897</v>
      </c>
      <c r="AA23">
        <f>STANDARDIZE(M23,$M$15,$M$16)</f>
        <v>-0.95999747521563505</v>
      </c>
      <c r="AB23">
        <f>STANDARDIZE(N23,$N$15,$N$16)</f>
        <v>-2.7830627323736543</v>
      </c>
      <c r="AC23">
        <f>STANDARDIZE(O23,$O$15,$O$16)</f>
        <v>-1.9625237535012696</v>
      </c>
      <c r="AD23">
        <f>STANDARDIZE(P23,$P$15,$P$16)</f>
        <v>-1.753787341060344</v>
      </c>
      <c r="AE23">
        <f>STANDARDIZE(Q23,$Q$15,$Q$16)</f>
        <v>-4.8909178847516435</v>
      </c>
    </row>
    <row r="24" spans="1:31" x14ac:dyDescent="0.25">
      <c r="A24">
        <v>13</v>
      </c>
      <c r="B24" t="s">
        <v>20</v>
      </c>
      <c r="C24">
        <v>85</v>
      </c>
      <c r="D24">
        <v>23</v>
      </c>
      <c r="E24">
        <v>25</v>
      </c>
      <c r="F24">
        <v>-2</v>
      </c>
      <c r="G24">
        <v>11</v>
      </c>
      <c r="H24">
        <v>19</v>
      </c>
      <c r="I24">
        <v>10</v>
      </c>
      <c r="J24">
        <v>5</v>
      </c>
      <c r="K24">
        <v>6</v>
      </c>
      <c r="L24">
        <v>4</v>
      </c>
      <c r="M24">
        <v>5</v>
      </c>
      <c r="N24">
        <v>72</v>
      </c>
      <c r="O24">
        <v>37</v>
      </c>
      <c r="P24">
        <v>2</v>
      </c>
      <c r="Q24">
        <v>6</v>
      </c>
      <c r="T24">
        <f>STANDARDIZE(F24,$F$15,$F$16)</f>
        <v>-1.6293182210856154</v>
      </c>
      <c r="U24">
        <f>STANDARDIZE(G24,$G$15,$G$16)</f>
        <v>-1.0530932371675488</v>
      </c>
      <c r="V24">
        <f>STANDARDIZE(H24,$H$15,$H$16)</f>
        <v>0.59309031309447968</v>
      </c>
      <c r="W24">
        <f>STANDARDIZE(I24,$I$15,$I$16)</f>
        <v>-0.75400330948171979</v>
      </c>
      <c r="X24">
        <f>STANDARDIZE(J24,$J$15,$J$16)</f>
        <v>-1.0313208785295767</v>
      </c>
      <c r="Y24">
        <f>STANDARDIZE(K24,$K$15,$K$16)</f>
        <v>-0.17020236654120074</v>
      </c>
      <c r="Z24">
        <f>STANDARDIZE(L24,$L$15,$L$16)</f>
        <v>-0.32143953227849542</v>
      </c>
      <c r="AA24">
        <f>STANDARDIZE(M24,$M$15,$M$16)</f>
        <v>0.10936680097393339</v>
      </c>
      <c r="AB24">
        <f>STANDARDIZE(N24,$N$15,$N$16)</f>
        <v>-1.1494948689383229</v>
      </c>
      <c r="AC24">
        <f>STANDARDIZE(O24,$O$15,$O$16)</f>
        <v>-0.83285695862164877</v>
      </c>
      <c r="AD24">
        <f>STANDARDIZE(P24,$P$15,$P$16)</f>
        <v>-1.5605083354081082</v>
      </c>
      <c r="AE24">
        <f>STANDARDIZE(Q24,$Q$15,$Q$16)</f>
        <v>-0.4075764903959706</v>
      </c>
    </row>
    <row r="25" spans="1:31" x14ac:dyDescent="0.25">
      <c r="A25">
        <v>14</v>
      </c>
      <c r="B25" t="s">
        <v>20</v>
      </c>
      <c r="C25">
        <v>79</v>
      </c>
      <c r="D25">
        <v>26</v>
      </c>
      <c r="E25">
        <v>30</v>
      </c>
      <c r="F25">
        <v>1</v>
      </c>
      <c r="G25">
        <v>12</v>
      </c>
      <c r="H25">
        <v>14</v>
      </c>
      <c r="I25">
        <v>14</v>
      </c>
      <c r="J25">
        <v>7</v>
      </c>
      <c r="K25">
        <v>6</v>
      </c>
      <c r="L25">
        <v>3</v>
      </c>
      <c r="M25">
        <v>4</v>
      </c>
      <c r="N25">
        <v>72</v>
      </c>
      <c r="O25">
        <v>24</v>
      </c>
      <c r="P25">
        <v>12</v>
      </c>
      <c r="Q25">
        <v>5</v>
      </c>
      <c r="T25">
        <f>STANDARDIZE(F25,$F$15,$F$16)</f>
        <v>-1.3771845690536091</v>
      </c>
      <c r="U25">
        <f>STANDARDIZE(G25,$G$15,$G$16)</f>
        <v>-0.65874342920693474</v>
      </c>
      <c r="V25">
        <f>STANDARDIZE(H25,$H$15,$H$16)</f>
        <v>-5.768210027602174E-2</v>
      </c>
      <c r="W25">
        <f>STANDARDIZE(I25,$I$15,$I$16)</f>
        <v>2.6611881511119588E-2</v>
      </c>
      <c r="X25">
        <f>STANDARDIZE(J25,$J$15,$J$16)</f>
        <v>0.14733155407565382</v>
      </c>
      <c r="Y25">
        <f>STANDARDIZE(K25,$K$15,$K$16)</f>
        <v>-0.17020236654120074</v>
      </c>
      <c r="Z25">
        <f>STANDARDIZE(L25,$L$15,$L$16)</f>
        <v>-1.2968422509166897</v>
      </c>
      <c r="AA25">
        <f>STANDARDIZE(M25,$M$15,$M$16)</f>
        <v>-0.95999747521563505</v>
      </c>
      <c r="AB25">
        <f>STANDARDIZE(N25,$N$15,$N$16)</f>
        <v>-1.1494948689383229</v>
      </c>
      <c r="AC25">
        <f>STANDARDIZE(O25,$O$15,$O$16)</f>
        <v>-1.2778772111499843</v>
      </c>
      <c r="AD25">
        <f>STANDARDIZE(P25,$P$15,$P$16)</f>
        <v>-1.0773108212775186</v>
      </c>
      <c r="AE25">
        <f>STANDARDIZE(Q25,$Q$15,$Q$16)</f>
        <v>-1.1548000561219161</v>
      </c>
    </row>
    <row r="26" spans="1:31" x14ac:dyDescent="0.25">
      <c r="A26">
        <v>17</v>
      </c>
      <c r="B26" t="s">
        <v>20</v>
      </c>
      <c r="C26">
        <v>91</v>
      </c>
      <c r="D26">
        <v>25</v>
      </c>
      <c r="E26">
        <v>28</v>
      </c>
      <c r="F26">
        <v>5</v>
      </c>
      <c r="G26">
        <v>9</v>
      </c>
      <c r="H26">
        <v>5</v>
      </c>
      <c r="I26">
        <v>9</v>
      </c>
      <c r="J26">
        <v>4</v>
      </c>
      <c r="K26">
        <v>4</v>
      </c>
      <c r="L26">
        <v>3</v>
      </c>
      <c r="M26">
        <v>3</v>
      </c>
      <c r="N26">
        <v>42</v>
      </c>
      <c r="O26">
        <v>8</v>
      </c>
      <c r="P26">
        <v>11</v>
      </c>
      <c r="Q26">
        <v>6</v>
      </c>
      <c r="T26">
        <f>STANDARDIZE(F26,$F$15,$F$16)</f>
        <v>-1.0410063663442677</v>
      </c>
      <c r="U26">
        <f>STANDARDIZE(G26,$G$15,$G$16)</f>
        <v>-1.841792853088777</v>
      </c>
      <c r="V26">
        <f>STANDARDIZE(H26,$H$15,$H$16)</f>
        <v>-1.2290724443429244</v>
      </c>
      <c r="W26">
        <f>STANDARDIZE(I26,$I$15,$I$16)</f>
        <v>-0.94915710722992963</v>
      </c>
      <c r="X26">
        <f>STANDARDIZE(J26,$J$15,$J$16)</f>
        <v>-1.6206470948321918</v>
      </c>
      <c r="Y26">
        <f>STANDARDIZE(K26,$K$15,$K$16)</f>
        <v>-1.279669644735695</v>
      </c>
      <c r="Z26">
        <f>STANDARDIZE(L26,$L$15,$L$16)</f>
        <v>-1.2968422509166897</v>
      </c>
      <c r="AA26">
        <f>STANDARDIZE(M26,$M$15,$M$16)</f>
        <v>-2.0293617514052036</v>
      </c>
      <c r="AB26">
        <f>STANDARDIZE(N26,$N$15,$N$16)</f>
        <v>-2.4060855331193469</v>
      </c>
      <c r="AC26">
        <f>STANDARDIZE(O26,$O$15,$O$16)</f>
        <v>-1.8255944450310126</v>
      </c>
      <c r="AD26">
        <f>STANDARDIZE(P26,$P$15,$P$16)</f>
        <v>-1.1256305726905775</v>
      </c>
      <c r="AE26">
        <f>STANDARDIZE(Q26,$Q$15,$Q$16)</f>
        <v>-0.4075764903959706</v>
      </c>
    </row>
    <row r="27" spans="1:31" x14ac:dyDescent="0.25">
      <c r="A27">
        <v>22</v>
      </c>
      <c r="B27" t="s">
        <v>20</v>
      </c>
      <c r="C27">
        <v>77</v>
      </c>
      <c r="D27">
        <v>25</v>
      </c>
      <c r="E27">
        <v>30</v>
      </c>
      <c r="F27">
        <v>25</v>
      </c>
      <c r="G27">
        <v>9</v>
      </c>
      <c r="H27">
        <v>10</v>
      </c>
      <c r="I27">
        <v>8</v>
      </c>
      <c r="J27">
        <v>4</v>
      </c>
      <c r="K27">
        <v>6</v>
      </c>
      <c r="L27">
        <v>4</v>
      </c>
      <c r="M27">
        <v>4</v>
      </c>
      <c r="N27">
        <v>90</v>
      </c>
      <c r="O27">
        <v>16</v>
      </c>
      <c r="P27">
        <v>19</v>
      </c>
      <c r="Q27">
        <v>6</v>
      </c>
      <c r="T27">
        <f>STANDARDIZE(F27,$F$15,$F$16)</f>
        <v>0.63988464720243976</v>
      </c>
      <c r="U27">
        <f>STANDARDIZE(G27,$G$15,$G$16)</f>
        <v>-1.841792853088777</v>
      </c>
      <c r="V27">
        <f>STANDARDIZE(H27,$H$15,$H$16)</f>
        <v>-0.57830003097242288</v>
      </c>
      <c r="W27">
        <f>STANDARDIZE(I27,$I$15,$I$16)</f>
        <v>-1.1443109049781395</v>
      </c>
      <c r="X27">
        <f>STANDARDIZE(J27,$J$15,$J$16)</f>
        <v>-1.6206470948321918</v>
      </c>
      <c r="Y27">
        <f>STANDARDIZE(K27,$K$15,$K$16)</f>
        <v>-0.17020236654120074</v>
      </c>
      <c r="Z27">
        <f>STANDARDIZE(L27,$L$15,$L$16)</f>
        <v>-0.32143953227849542</v>
      </c>
      <c r="AA27">
        <f>STANDARDIZE(M27,$M$15,$M$16)</f>
        <v>-0.95999747521563505</v>
      </c>
      <c r="AB27">
        <f>STANDARDIZE(N27,$N$15,$N$16)</f>
        <v>-0.39554047042970852</v>
      </c>
      <c r="AC27">
        <f>STANDARDIZE(O27,$O$15,$O$16)</f>
        <v>-1.5517358280904985</v>
      </c>
      <c r="AD27">
        <f>STANDARDIZE(P27,$P$15,$P$16)</f>
        <v>-0.73907256138610611</v>
      </c>
      <c r="AE27">
        <f>STANDARDIZE(Q27,$Q$15,$Q$16)</f>
        <v>-0.4075764903959706</v>
      </c>
    </row>
    <row r="28" spans="1:31" x14ac:dyDescent="0.25">
      <c r="A28">
        <v>24</v>
      </c>
      <c r="B28" t="s">
        <v>20</v>
      </c>
      <c r="C28">
        <v>83</v>
      </c>
      <c r="D28">
        <v>26</v>
      </c>
      <c r="E28">
        <v>30</v>
      </c>
      <c r="F28">
        <v>18</v>
      </c>
      <c r="G28">
        <v>8</v>
      </c>
      <c r="H28">
        <v>10</v>
      </c>
      <c r="I28">
        <v>13</v>
      </c>
      <c r="J28">
        <v>4</v>
      </c>
      <c r="K28">
        <v>6</v>
      </c>
      <c r="L28">
        <v>2</v>
      </c>
      <c r="M28">
        <v>4</v>
      </c>
      <c r="N28">
        <v>64</v>
      </c>
      <c r="O28">
        <v>78</v>
      </c>
      <c r="P28">
        <v>31</v>
      </c>
      <c r="Q28">
        <v>2</v>
      </c>
      <c r="T28">
        <f>STANDARDIZE(F28,$F$15,$F$16)</f>
        <v>5.1572792461092136E-2</v>
      </c>
      <c r="U28">
        <f>STANDARDIZE(G28,$G$15,$G$16)</f>
        <v>-2.2361426610493909</v>
      </c>
      <c r="V28">
        <f>STANDARDIZE(H28,$H$15,$H$16)</f>
        <v>-0.57830003097242288</v>
      </c>
      <c r="W28">
        <f>STANDARDIZE(I28,$I$15,$I$16)</f>
        <v>-0.16854191623709025</v>
      </c>
      <c r="X28">
        <f>STANDARDIZE(J28,$J$15,$J$16)</f>
        <v>-1.6206470948321918</v>
      </c>
      <c r="Y28">
        <f>STANDARDIZE(K28,$K$15,$K$16)</f>
        <v>-0.17020236654120074</v>
      </c>
      <c r="Z28">
        <f>STANDARDIZE(L28,$L$15,$L$16)</f>
        <v>-2.2722449695548841</v>
      </c>
      <c r="AA28">
        <f>STANDARDIZE(M28,$M$15,$M$16)</f>
        <v>-0.95999747521563505</v>
      </c>
      <c r="AB28">
        <f>STANDARDIZE(N28,$N$15,$N$16)</f>
        <v>-1.4845857127199293</v>
      </c>
      <c r="AC28">
        <f>STANDARDIZE(O28,$O$15,$O$16)</f>
        <v>0.57066845319848625</v>
      </c>
      <c r="AD28">
        <f>STANDARDIZE(P28,$P$15,$P$16)</f>
        <v>-0.15923554442939883</v>
      </c>
      <c r="AE28">
        <f>STANDARDIZE(Q28,$Q$15,$Q$16)</f>
        <v>-3.3964707532997527</v>
      </c>
    </row>
    <row r="29" spans="1:31" x14ac:dyDescent="0.25">
      <c r="A29">
        <v>25</v>
      </c>
      <c r="B29" t="s">
        <v>20</v>
      </c>
      <c r="C29">
        <v>86</v>
      </c>
      <c r="D29">
        <v>23</v>
      </c>
      <c r="E29">
        <v>30</v>
      </c>
      <c r="F29">
        <v>25</v>
      </c>
      <c r="G29">
        <v>11</v>
      </c>
      <c r="H29">
        <v>12</v>
      </c>
      <c r="I29">
        <v>17</v>
      </c>
      <c r="J29">
        <v>5</v>
      </c>
      <c r="K29">
        <v>4</v>
      </c>
      <c r="L29">
        <v>3</v>
      </c>
      <c r="M29">
        <v>5</v>
      </c>
      <c r="N29">
        <v>72</v>
      </c>
      <c r="O29">
        <v>98</v>
      </c>
      <c r="P29">
        <v>25</v>
      </c>
      <c r="Q29">
        <v>8</v>
      </c>
      <c r="T29">
        <f>STANDARDIZE(F29,$F$15,$F$16)</f>
        <v>0.63988464720243976</v>
      </c>
      <c r="U29">
        <f>STANDARDIZE(G29,$G$15,$G$16)</f>
        <v>-1.0530932371675488</v>
      </c>
      <c r="V29">
        <f>STANDARDIZE(H29,$H$15,$H$16)</f>
        <v>-0.3179910656242223</v>
      </c>
      <c r="W29">
        <f>STANDARDIZE(I29,$I$15,$I$16)</f>
        <v>0.61207327475574913</v>
      </c>
      <c r="X29">
        <f>STANDARDIZE(J29,$J$15,$J$16)</f>
        <v>-1.0313208785295767</v>
      </c>
      <c r="Y29">
        <f>STANDARDIZE(K29,$K$15,$K$16)</f>
        <v>-1.279669644735695</v>
      </c>
      <c r="Z29">
        <f>STANDARDIZE(L29,$L$15,$L$16)</f>
        <v>-1.2968422509166897</v>
      </c>
      <c r="AA29">
        <f>STANDARDIZE(M29,$M$15,$M$16)</f>
        <v>0.10936680097393339</v>
      </c>
      <c r="AB29">
        <f>STANDARDIZE(N29,$N$15,$N$16)</f>
        <v>-1.1494948689383229</v>
      </c>
      <c r="AC29">
        <f>STANDARDIZE(O29,$O$15,$O$16)</f>
        <v>1.2553149955497716</v>
      </c>
      <c r="AD29">
        <f>STANDARDIZE(P29,$P$15,$P$16)</f>
        <v>-0.44915405290775245</v>
      </c>
      <c r="AE29">
        <f>STANDARDIZE(Q29,$Q$15,$Q$16)</f>
        <v>1.0868706410559206</v>
      </c>
    </row>
    <row r="30" spans="1:31" x14ac:dyDescent="0.25">
      <c r="A30">
        <v>26</v>
      </c>
      <c r="B30" t="s">
        <v>19</v>
      </c>
      <c r="C30">
        <v>79</v>
      </c>
      <c r="D30">
        <v>24</v>
      </c>
      <c r="E30">
        <v>26</v>
      </c>
      <c r="F30">
        <v>14</v>
      </c>
      <c r="G30">
        <v>8</v>
      </c>
      <c r="H30">
        <v>7</v>
      </c>
      <c r="I30">
        <v>1</v>
      </c>
      <c r="J30">
        <v>3</v>
      </c>
      <c r="K30">
        <v>5</v>
      </c>
      <c r="L30">
        <v>3</v>
      </c>
      <c r="M30">
        <v>20</v>
      </c>
      <c r="N30">
        <v>32</v>
      </c>
      <c r="O30">
        <v>-6</v>
      </c>
      <c r="P30">
        <v>-5</v>
      </c>
      <c r="Q30">
        <v>6</v>
      </c>
      <c r="T30">
        <f>STANDARDIZE(F30,F13,F14)</f>
        <v>-0.39953585597603669</v>
      </c>
      <c r="U30">
        <f t="shared" ref="U30:AE30" si="28">STANDARDIZE(G30,G13,G14)</f>
        <v>-2.3138877346995024</v>
      </c>
      <c r="V30">
        <f t="shared" si="28"/>
        <v>-1.0154577505990161</v>
      </c>
      <c r="W30">
        <f t="shared" si="28"/>
        <v>-3.1254984556685588</v>
      </c>
      <c r="X30">
        <f t="shared" si="28"/>
        <v>-2.5809524151552683</v>
      </c>
      <c r="Y30">
        <f t="shared" si="28"/>
        <v>-0.67518968317584471</v>
      </c>
      <c r="Z30">
        <f t="shared" si="28"/>
        <v>-1.1869531343137021</v>
      </c>
      <c r="AA30">
        <f t="shared" si="28"/>
        <v>16.175118127934535</v>
      </c>
      <c r="AB30">
        <f t="shared" si="28"/>
        <v>-2.343010630282</v>
      </c>
      <c r="AC30">
        <f t="shared" si="28"/>
        <v>-2.4862703963630994</v>
      </c>
      <c r="AD30">
        <f t="shared" si="28"/>
        <v>-1.8710772971433134</v>
      </c>
      <c r="AE30">
        <f t="shared" si="28"/>
        <v>-0.50948678499809574</v>
      </c>
    </row>
    <row r="31" spans="1:31" x14ac:dyDescent="0.25">
      <c r="A31">
        <v>27</v>
      </c>
      <c r="B31" t="s">
        <v>20</v>
      </c>
      <c r="C31">
        <v>92</v>
      </c>
      <c r="D31">
        <v>23</v>
      </c>
      <c r="E31">
        <v>27</v>
      </c>
      <c r="F31">
        <v>-3</v>
      </c>
      <c r="G31">
        <v>8</v>
      </c>
      <c r="H31">
        <v>3</v>
      </c>
      <c r="I31">
        <v>5</v>
      </c>
      <c r="J31">
        <v>4</v>
      </c>
      <c r="K31">
        <v>3</v>
      </c>
      <c r="L31">
        <v>3</v>
      </c>
      <c r="M31">
        <v>3</v>
      </c>
      <c r="N31">
        <v>27</v>
      </c>
      <c r="O31">
        <v>0</v>
      </c>
      <c r="P31">
        <v>3</v>
      </c>
      <c r="Q31">
        <v>4</v>
      </c>
      <c r="T31">
        <f>STANDARDIZE(F31,$F$15,$F$16)</f>
        <v>-1.7133627717629507</v>
      </c>
      <c r="U31">
        <f>STANDARDIZE(G31,$G$15,$G$16)</f>
        <v>-2.2361426610493909</v>
      </c>
      <c r="V31">
        <f>STANDARDIZE(H31,$H$15,$H$16)</f>
        <v>-1.4893814096911249</v>
      </c>
      <c r="W31">
        <f>STANDARDIZE(I31,$I$15,$I$16)</f>
        <v>-1.729772298222769</v>
      </c>
      <c r="X31">
        <f>STANDARDIZE(J31,$J$15,$J$16)</f>
        <v>-1.6206470948321918</v>
      </c>
      <c r="Y31">
        <f>STANDARDIZE(K31,$K$15,$K$16)</f>
        <v>-1.8344032838329423</v>
      </c>
      <c r="Z31">
        <f>STANDARDIZE(L31,$L$15,$L$16)</f>
        <v>-1.2968422509166897</v>
      </c>
      <c r="AA31">
        <f>STANDARDIZE(M31,$M$15,$M$16)</f>
        <v>-2.0293617514052036</v>
      </c>
      <c r="AB31">
        <f>STANDARDIZE(N31,$N$15,$N$16)</f>
        <v>-3.0343808652098589</v>
      </c>
      <c r="AC31">
        <f>STANDARDIZE(O31,$O$15,$O$16)</f>
        <v>-2.0994530619715266</v>
      </c>
      <c r="AD31">
        <f>STANDARDIZE(P31,$P$15,$P$16)</f>
        <v>-1.5121885839950491</v>
      </c>
      <c r="AE31">
        <f>STANDARDIZE(Q31,$Q$15,$Q$16)</f>
        <v>-1.9020236218478617</v>
      </c>
    </row>
    <row r="32" spans="1:31" x14ac:dyDescent="0.25">
      <c r="A32">
        <v>29</v>
      </c>
      <c r="B32" t="s">
        <v>20</v>
      </c>
      <c r="C32">
        <v>86</v>
      </c>
      <c r="D32">
        <v>26</v>
      </c>
      <c r="E32">
        <v>29</v>
      </c>
      <c r="F32">
        <v>0</v>
      </c>
      <c r="G32">
        <v>10</v>
      </c>
      <c r="H32">
        <v>7</v>
      </c>
      <c r="I32">
        <v>10</v>
      </c>
      <c r="J32">
        <v>5</v>
      </c>
      <c r="K32">
        <v>6</v>
      </c>
      <c r="L32">
        <v>3</v>
      </c>
      <c r="M32">
        <v>5</v>
      </c>
      <c r="N32">
        <v>88</v>
      </c>
      <c r="O32">
        <v>36</v>
      </c>
      <c r="P32">
        <v>58</v>
      </c>
      <c r="Q32">
        <v>6</v>
      </c>
      <c r="T32">
        <f>STANDARDIZE(F32,$F$15,$F$16)</f>
        <v>-1.4612291197309446</v>
      </c>
      <c r="U32">
        <f>STANDARDIZE(G32,$G$15,$G$16)</f>
        <v>-1.4474430451281628</v>
      </c>
      <c r="V32">
        <f>STANDARDIZE(H32,$H$15,$H$16)</f>
        <v>-0.9687634789947237</v>
      </c>
      <c r="W32">
        <f>STANDARDIZE(I32,$I$15,$I$16)</f>
        <v>-0.75400330948171979</v>
      </c>
      <c r="X32">
        <f>STANDARDIZE(J32,$J$15,$J$16)</f>
        <v>-1.0313208785295767</v>
      </c>
      <c r="Y32">
        <f>STANDARDIZE(K32,$K$15,$K$16)</f>
        <v>-0.17020236654120074</v>
      </c>
      <c r="Z32">
        <f>STANDARDIZE(L32,$L$15,$L$16)</f>
        <v>-1.2968422509166897</v>
      </c>
      <c r="AA32">
        <f>STANDARDIZE(M32,$M$15,$M$16)</f>
        <v>0.10936680097393339</v>
      </c>
      <c r="AB32">
        <f>STANDARDIZE(N32,$N$15,$N$16)</f>
        <v>-0.47931318137511009</v>
      </c>
      <c r="AC32">
        <f>STANDARDIZE(O32,$O$15,$O$16)</f>
        <v>-0.86708928573921307</v>
      </c>
      <c r="AD32">
        <f>STANDARDIZE(P32,$P$15,$P$16)</f>
        <v>1.1453977437231926</v>
      </c>
      <c r="AE32">
        <f>STANDARDIZE(Q32,$Q$15,$Q$16)</f>
        <v>-0.4075764903959706</v>
      </c>
    </row>
    <row r="33" spans="1:31" x14ac:dyDescent="0.25">
      <c r="A33">
        <v>30</v>
      </c>
      <c r="B33" t="s">
        <v>19</v>
      </c>
      <c r="C33">
        <v>92</v>
      </c>
      <c r="D33">
        <v>23</v>
      </c>
      <c r="E33">
        <v>29</v>
      </c>
      <c r="F33">
        <v>2</v>
      </c>
      <c r="G33">
        <v>5</v>
      </c>
      <c r="H33">
        <v>6</v>
      </c>
      <c r="I33">
        <v>10</v>
      </c>
      <c r="J33">
        <v>0</v>
      </c>
      <c r="K33">
        <v>7</v>
      </c>
      <c r="L33">
        <v>3</v>
      </c>
      <c r="M33">
        <v>0</v>
      </c>
      <c r="N33">
        <v>49</v>
      </c>
      <c r="O33">
        <v>21</v>
      </c>
      <c r="P33">
        <v>22</v>
      </c>
      <c r="Q33">
        <v>5</v>
      </c>
      <c r="T33">
        <f>STANDARDIZE(F33,F13,F14)</f>
        <v>-1.5334141511482522</v>
      </c>
      <c r="U33">
        <f t="shared" ref="U33:AE33" si="29">STANDARDIZE(G33,G13,G14)</f>
        <v>-3.6608567597881354</v>
      </c>
      <c r="V33">
        <f t="shared" si="29"/>
        <v>-1.1514948121244117</v>
      </c>
      <c r="W33">
        <f t="shared" si="29"/>
        <v>-0.92774715771152239</v>
      </c>
      <c r="X33">
        <f t="shared" si="29"/>
        <v>-4.6232013667111502</v>
      </c>
      <c r="Y33">
        <f t="shared" si="29"/>
        <v>0.33659898659798726</v>
      </c>
      <c r="Z33">
        <f t="shared" si="29"/>
        <v>-1.1869531343137021</v>
      </c>
      <c r="AA33">
        <f t="shared" si="29"/>
        <v>-5.2678881585757562</v>
      </c>
      <c r="AB33">
        <f t="shared" si="29"/>
        <v>-1.6801145549604379</v>
      </c>
      <c r="AC33">
        <f t="shared" si="29"/>
        <v>-1.5212558297063483</v>
      </c>
      <c r="AD33">
        <f t="shared" si="29"/>
        <v>-0.45099671903255173</v>
      </c>
      <c r="AE33">
        <f t="shared" si="29"/>
        <v>-1.3608660178238612</v>
      </c>
    </row>
    <row r="34" spans="1:31" x14ac:dyDescent="0.25">
      <c r="A34">
        <v>31</v>
      </c>
      <c r="B34" t="s">
        <v>20</v>
      </c>
      <c r="C34">
        <v>83</v>
      </c>
      <c r="D34">
        <v>26</v>
      </c>
      <c r="E34">
        <v>28</v>
      </c>
      <c r="F34">
        <v>16</v>
      </c>
      <c r="G34">
        <v>9</v>
      </c>
      <c r="H34">
        <v>12</v>
      </c>
      <c r="I34">
        <v>13</v>
      </c>
      <c r="J34">
        <v>6</v>
      </c>
      <c r="K34">
        <v>8</v>
      </c>
      <c r="L34">
        <v>4</v>
      </c>
      <c r="M34">
        <v>5</v>
      </c>
      <c r="N34">
        <v>72</v>
      </c>
      <c r="O34">
        <v>15</v>
      </c>
      <c r="P34">
        <v>23</v>
      </c>
      <c r="Q34">
        <v>6</v>
      </c>
      <c r="T34">
        <f>STANDARDIZE(F34,$F$15,$F$16)</f>
        <v>-0.11651630889357861</v>
      </c>
      <c r="U34">
        <f>STANDARDIZE(G34,$G$15,$G$16)</f>
        <v>-1.841792853088777</v>
      </c>
      <c r="V34">
        <f>STANDARDIZE(H34,$H$15,$H$16)</f>
        <v>-0.3179910656242223</v>
      </c>
      <c r="W34">
        <f>STANDARDIZE(I34,$I$15,$I$16)</f>
        <v>-0.16854191623709025</v>
      </c>
      <c r="X34">
        <f>STANDARDIZE(J34,$J$15,$J$16)</f>
        <v>-0.44199466222696143</v>
      </c>
      <c r="Y34">
        <f>STANDARDIZE(K34,$K$15,$K$16)</f>
        <v>0.93926491165329351</v>
      </c>
      <c r="Z34">
        <f>STANDARDIZE(L34,$L$15,$L$16)</f>
        <v>-0.32143953227849542</v>
      </c>
      <c r="AA34">
        <f>STANDARDIZE(M34,$M$15,$M$16)</f>
        <v>0.10936680097393339</v>
      </c>
      <c r="AB34">
        <f>STANDARDIZE(N34,$N$15,$N$16)</f>
        <v>-1.1494948689383229</v>
      </c>
      <c r="AC34">
        <f>STANDARDIZE(O34,$O$15,$O$16)</f>
        <v>-1.5859681552080627</v>
      </c>
      <c r="AD34">
        <f>STANDARDIZE(P34,$P$15,$P$16)</f>
        <v>-0.54579355573387034</v>
      </c>
      <c r="AE34">
        <f>STANDARDIZE(Q34,$Q$15,$Q$16)</f>
        <v>-0.4075764903959706</v>
      </c>
    </row>
    <row r="35" spans="1:31" x14ac:dyDescent="0.25">
      <c r="A35">
        <v>33</v>
      </c>
      <c r="B35" t="s">
        <v>20</v>
      </c>
      <c r="D35">
        <v>25</v>
      </c>
      <c r="E35">
        <v>29</v>
      </c>
      <c r="F35" s="7">
        <v>5</v>
      </c>
      <c r="G35" s="7">
        <v>7</v>
      </c>
      <c r="H35" s="7">
        <v>14</v>
      </c>
      <c r="I35" s="7">
        <v>9</v>
      </c>
      <c r="J35" s="7">
        <v>4</v>
      </c>
      <c r="K35" s="7">
        <v>6</v>
      </c>
      <c r="L35" s="7">
        <v>2</v>
      </c>
      <c r="M35" s="7">
        <v>3</v>
      </c>
      <c r="N35" s="7">
        <v>57</v>
      </c>
      <c r="O35" s="7">
        <v>23</v>
      </c>
      <c r="P35" s="7">
        <v>30</v>
      </c>
      <c r="Q35" s="7">
        <v>4</v>
      </c>
      <c r="T35">
        <f>STANDARDIZE(F35,$F$15,$F$16)</f>
        <v>-1.0410063663442677</v>
      </c>
      <c r="U35">
        <f>STANDARDIZE(G35,$G$15,$G$16)</f>
        <v>-2.6304924690100053</v>
      </c>
      <c r="V35">
        <f>STANDARDIZE(H35,$H$15,$H$16)</f>
        <v>-5.768210027602174E-2</v>
      </c>
      <c r="W35">
        <f>STANDARDIZE(I35,$I$15,$I$16)</f>
        <v>-0.94915710722992963</v>
      </c>
      <c r="X35">
        <f>STANDARDIZE(J35,$J$15,$J$16)</f>
        <v>-1.6206470948321918</v>
      </c>
      <c r="Y35">
        <f>STANDARDIZE(K35,$K$15,$K$16)</f>
        <v>-0.17020236654120074</v>
      </c>
      <c r="Z35">
        <f>STANDARDIZE(L35,$L$15,$L$16)</f>
        <v>-2.2722449695548841</v>
      </c>
      <c r="AA35">
        <f>STANDARDIZE(M35,$M$15,$M$16)</f>
        <v>-2.0293617514052036</v>
      </c>
      <c r="AB35">
        <f>STANDARDIZE(N35,$N$15,$N$16)</f>
        <v>-1.7777902010288349</v>
      </c>
      <c r="AC35">
        <f>STANDARDIZE(O35,$O$15,$O$16)</f>
        <v>-1.3121095382675485</v>
      </c>
      <c r="AD35">
        <f>STANDARDIZE(P35,$P$15,$P$16)</f>
        <v>-0.20755529584245777</v>
      </c>
      <c r="AE35">
        <f>STANDARDIZE(Q35,$Q$15,$Q$16)</f>
        <v>-1.9020236218478617</v>
      </c>
    </row>
    <row r="36" spans="1:31" x14ac:dyDescent="0.25">
      <c r="F36" s="6">
        <f>4/18</f>
        <v>0.22222222222222221</v>
      </c>
      <c r="G36" s="6">
        <f>11/18</f>
        <v>0.61111111111111116</v>
      </c>
      <c r="H36" s="6">
        <f>7/18</f>
        <v>0.3888888888888889</v>
      </c>
      <c r="I36" s="6">
        <f>13/18</f>
        <v>0.72222222222222221</v>
      </c>
      <c r="J36" s="6">
        <f>13/18</f>
        <v>0.72222222222222221</v>
      </c>
      <c r="K36" s="6">
        <f>12/18</f>
        <v>0.66666666666666663</v>
      </c>
      <c r="L36" s="6">
        <f>15/18</f>
        <v>0.83333333333333337</v>
      </c>
      <c r="M36" s="6">
        <f>6/18</f>
        <v>0.33333333333333331</v>
      </c>
      <c r="N36" s="6">
        <f>15/18</f>
        <v>0.83333333333333337</v>
      </c>
      <c r="O36" s="6">
        <f>7/18</f>
        <v>0.3888888888888889</v>
      </c>
      <c r="P36" s="6">
        <f>6/18</f>
        <v>0.33333333333333331</v>
      </c>
      <c r="Q36" s="6">
        <f>11/18</f>
        <v>0.61111111111111116</v>
      </c>
    </row>
    <row r="37" spans="1:31" x14ac:dyDescent="0.25">
      <c r="F37" s="4">
        <f>4/18</f>
        <v>0.22222222222222221</v>
      </c>
      <c r="G37" s="4">
        <f>6/18</f>
        <v>0.33333333333333331</v>
      </c>
      <c r="H37" s="4">
        <f>3/18</f>
        <v>0.16666666666666666</v>
      </c>
      <c r="I37" s="4">
        <f>1/18</f>
        <v>5.5555555555555552E-2</v>
      </c>
      <c r="J37" s="4">
        <f>2/18</f>
        <v>0.1111111111111111</v>
      </c>
      <c r="K37" s="4">
        <f>2/18</f>
        <v>0.1111111111111111</v>
      </c>
      <c r="L37" s="4">
        <v>0</v>
      </c>
      <c r="M37" s="4">
        <f>7/18</f>
        <v>0.3888888888888889</v>
      </c>
      <c r="N37" s="4">
        <v>0</v>
      </c>
      <c r="O37" s="4">
        <f>3/18</f>
        <v>0.16666666666666666</v>
      </c>
      <c r="P37" s="4">
        <f>7/18</f>
        <v>0.3888888888888889</v>
      </c>
      <c r="Q37" s="4">
        <f>3/18</f>
        <v>0.16666666666666666</v>
      </c>
      <c r="S37" t="s">
        <v>49</v>
      </c>
      <c r="T37">
        <f>AVERAGE(T18:T35)</f>
        <v>-0.98186627257940118</v>
      </c>
      <c r="U37">
        <f t="shared" ref="U37:AE37" si="30">AVERAGE(U18:U35)</f>
        <v>-1.7634220410643795</v>
      </c>
      <c r="V37">
        <f t="shared" si="30"/>
        <v>-0.58640921950932146</v>
      </c>
      <c r="W37">
        <f t="shared" si="30"/>
        <v>-0.92679774304001916</v>
      </c>
      <c r="X37">
        <f t="shared" si="30"/>
        <v>-1.4256332623797741</v>
      </c>
      <c r="Y37">
        <f t="shared" si="30"/>
        <v>-0.53716032821896842</v>
      </c>
      <c r="Z37">
        <f t="shared" si="30"/>
        <v>-1.1170492172045652</v>
      </c>
      <c r="AA37">
        <f t="shared" si="30"/>
        <v>2.6700311279813769</v>
      </c>
      <c r="AB37">
        <f t="shared" si="30"/>
        <v>-1.4404655722191455</v>
      </c>
      <c r="AC37">
        <f t="shared" si="30"/>
        <v>-1.1868810707078303</v>
      </c>
      <c r="AD37">
        <f t="shared" si="30"/>
        <v>-0.87450322891507393</v>
      </c>
      <c r="AE37">
        <f t="shared" si="30"/>
        <v>-0.96422300363172964</v>
      </c>
    </row>
    <row r="38" spans="1:31" x14ac:dyDescent="0.25">
      <c r="F38" s="5">
        <f>10/18</f>
        <v>0.55555555555555558</v>
      </c>
      <c r="G38" s="5">
        <f>1/18</f>
        <v>5.5555555555555552E-2</v>
      </c>
      <c r="H38" s="5">
        <f>8/18</f>
        <v>0.44444444444444442</v>
      </c>
      <c r="I38" s="5">
        <f>4/18</f>
        <v>0.22222222222222221</v>
      </c>
      <c r="J38" s="5">
        <f>3/18</f>
        <v>0.16666666666666666</v>
      </c>
      <c r="K38" s="5">
        <f>4/18</f>
        <v>0.22222222222222221</v>
      </c>
      <c r="L38" s="5">
        <f>3/18</f>
        <v>0.16666666666666666</v>
      </c>
      <c r="M38" s="5">
        <f>5/18</f>
        <v>0.27777777777777779</v>
      </c>
      <c r="N38" s="5">
        <f>3/18</f>
        <v>0.16666666666666666</v>
      </c>
      <c r="O38" s="5">
        <f>8/18</f>
        <v>0.44444444444444442</v>
      </c>
      <c r="P38" s="5">
        <f>5/18</f>
        <v>0.27777777777777779</v>
      </c>
      <c r="Q38" s="5">
        <f>4/18</f>
        <v>0.22222222222222221</v>
      </c>
      <c r="S38" t="s">
        <v>50</v>
      </c>
      <c r="T38">
        <f>STDEV(T18:T35)</f>
        <v>0.80726007899240582</v>
      </c>
      <c r="U38">
        <f t="shared" ref="U38:AE38" si="31">STDEV(U18:U35)</f>
        <v>1.2517237890276267</v>
      </c>
      <c r="V38">
        <f t="shared" si="31"/>
        <v>0.6958290195583996</v>
      </c>
      <c r="W38">
        <f t="shared" si="31"/>
        <v>0.99070091896610302</v>
      </c>
      <c r="X38">
        <f t="shared" si="31"/>
        <v>1.0610338705278484</v>
      </c>
      <c r="Y38">
        <f t="shared" si="31"/>
        <v>0.7800630582907162</v>
      </c>
      <c r="Z38">
        <f t="shared" si="31"/>
        <v>0.6789699375827728</v>
      </c>
      <c r="AA38">
        <f t="shared" si="31"/>
        <v>12.676405869502544</v>
      </c>
      <c r="AB38">
        <f t="shared" si="31"/>
        <v>0.79758642504305477</v>
      </c>
      <c r="AC38">
        <f t="shared" si="31"/>
        <v>0.92297949968771098</v>
      </c>
      <c r="AD38">
        <f t="shared" si="31"/>
        <v>0.72483799129815674</v>
      </c>
      <c r="AE38">
        <f t="shared" si="31"/>
        <v>1.399841146846172</v>
      </c>
    </row>
    <row r="39" spans="1:31" s="1" customFormat="1" ht="72.75" customHeight="1" x14ac:dyDescent="0.25">
      <c r="A39" s="1" t="s">
        <v>22</v>
      </c>
      <c r="F39" s="1" t="s">
        <v>7</v>
      </c>
      <c r="G39" s="1" t="s">
        <v>8</v>
      </c>
      <c r="H39" s="1" t="s">
        <v>9</v>
      </c>
      <c r="I39" s="1" t="s">
        <v>10</v>
      </c>
      <c r="J39" s="1" t="s">
        <v>11</v>
      </c>
      <c r="K39" s="1" t="s">
        <v>12</v>
      </c>
      <c r="L39" s="1" t="s">
        <v>13</v>
      </c>
      <c r="M39" s="1" t="s">
        <v>14</v>
      </c>
      <c r="N39" s="1" t="s">
        <v>15</v>
      </c>
      <c r="O39" s="1" t="s">
        <v>16</v>
      </c>
      <c r="P39" s="1" t="s">
        <v>17</v>
      </c>
      <c r="Q39" s="1" t="s">
        <v>18</v>
      </c>
      <c r="T39" s="1" t="s">
        <v>7</v>
      </c>
      <c r="U39" s="1" t="s">
        <v>8</v>
      </c>
      <c r="V39" s="1" t="s">
        <v>9</v>
      </c>
      <c r="W39" s="1" t="s">
        <v>10</v>
      </c>
      <c r="X39" s="1" t="s">
        <v>11</v>
      </c>
      <c r="Y39" s="1" t="s">
        <v>12</v>
      </c>
      <c r="Z39" s="1" t="s">
        <v>13</v>
      </c>
      <c r="AA39" s="1" t="s">
        <v>14</v>
      </c>
      <c r="AB39" s="1" t="s">
        <v>15</v>
      </c>
      <c r="AC39" s="1" t="s">
        <v>16</v>
      </c>
      <c r="AD39" s="1" t="s">
        <v>17</v>
      </c>
      <c r="AE39" s="1" t="s">
        <v>18</v>
      </c>
    </row>
    <row r="40" spans="1:31" x14ac:dyDescent="0.25">
      <c r="A40">
        <v>1</v>
      </c>
      <c r="B40" t="s">
        <v>19</v>
      </c>
      <c r="C40">
        <v>87</v>
      </c>
      <c r="D40">
        <v>12</v>
      </c>
      <c r="E40">
        <v>16</v>
      </c>
      <c r="F40">
        <v>3</v>
      </c>
      <c r="G40">
        <v>2</v>
      </c>
      <c r="H40">
        <v>1</v>
      </c>
      <c r="I40">
        <v>0</v>
      </c>
      <c r="J40">
        <v>3</v>
      </c>
      <c r="K40">
        <v>3</v>
      </c>
      <c r="L40">
        <v>2</v>
      </c>
      <c r="M40">
        <v>2</v>
      </c>
      <c r="N40">
        <v>25</v>
      </c>
      <c r="O40">
        <v>18</v>
      </c>
      <c r="P40">
        <v>-3</v>
      </c>
      <c r="Q40">
        <v>3</v>
      </c>
      <c r="T40">
        <f>STANDARDIZE(F40,F13,F14)</f>
        <v>-1.4389242932172341</v>
      </c>
      <c r="U40">
        <f t="shared" ref="U40:AE47" si="32">STANDARDIZE(G40,G13,G14)</f>
        <v>-5.0078257848767684</v>
      </c>
      <c r="V40">
        <f t="shared" si="32"/>
        <v>-1.8316801197513899</v>
      </c>
      <c r="W40">
        <f t="shared" si="32"/>
        <v>-3.369693044330452</v>
      </c>
      <c r="X40">
        <f t="shared" si="32"/>
        <v>-2.5809524151552683</v>
      </c>
      <c r="Y40">
        <f t="shared" si="32"/>
        <v>-1.6869783529496767</v>
      </c>
      <c r="Z40">
        <f t="shared" si="32"/>
        <v>-2.1819567518572018</v>
      </c>
      <c r="AA40">
        <f t="shared" si="32"/>
        <v>-3.1235875299247273</v>
      </c>
      <c r="AB40">
        <f t="shared" si="32"/>
        <v>-2.6159678377673488</v>
      </c>
      <c r="AC40">
        <f t="shared" si="32"/>
        <v>-1.6284796704459874</v>
      </c>
      <c r="AD40">
        <f t="shared" si="32"/>
        <v>-1.7658861432091828</v>
      </c>
      <c r="AE40">
        <f t="shared" si="32"/>
        <v>-3.0636244834753925</v>
      </c>
    </row>
    <row r="41" spans="1:31" x14ac:dyDescent="0.25">
      <c r="A41">
        <v>4</v>
      </c>
      <c r="B41" t="s">
        <v>20</v>
      </c>
      <c r="C41">
        <v>86</v>
      </c>
      <c r="D41">
        <v>22</v>
      </c>
      <c r="E41">
        <v>25</v>
      </c>
      <c r="F41">
        <v>1</v>
      </c>
      <c r="G41">
        <v>4</v>
      </c>
      <c r="H41">
        <v>3</v>
      </c>
      <c r="I41">
        <v>5</v>
      </c>
      <c r="J41">
        <v>4</v>
      </c>
      <c r="K41">
        <v>6</v>
      </c>
      <c r="L41">
        <v>4</v>
      </c>
      <c r="M41">
        <v>4</v>
      </c>
      <c r="N41">
        <v>64</v>
      </c>
      <c r="O41">
        <v>20</v>
      </c>
      <c r="P41">
        <v>15</v>
      </c>
      <c r="Q41">
        <v>6</v>
      </c>
      <c r="T41">
        <f>STANDARDIZE(F41,$F$15,$F$16)</f>
        <v>-1.3771845690536091</v>
      </c>
      <c r="U41">
        <f>STANDARDIZE(G41,$G$15,$G$16)</f>
        <v>-3.8135418928918474</v>
      </c>
      <c r="V41">
        <f>STANDARDIZE(H41,$H$15,$H$16)</f>
        <v>-1.4893814096911249</v>
      </c>
      <c r="W41">
        <f>STANDARDIZE(I41,$I$15,$I$16)</f>
        <v>-1.729772298222769</v>
      </c>
      <c r="X41">
        <f>STANDARDIZE(J41,$J$15,$J$16)</f>
        <v>-1.6206470948321918</v>
      </c>
      <c r="Y41">
        <f>STANDARDIZE(K41,$K$15,$K$16)</f>
        <v>-0.17020236654120074</v>
      </c>
      <c r="Z41">
        <f>STANDARDIZE(L41,$L$15,$L$16)</f>
        <v>-0.32143953227849542</v>
      </c>
      <c r="AA41">
        <f>STANDARDIZE(M41,$M$15,$M$16)</f>
        <v>-0.95999747521563505</v>
      </c>
      <c r="AB41">
        <f>STANDARDIZE(N41,$N$15,$N$16)</f>
        <v>-1.4845857127199293</v>
      </c>
      <c r="AC41">
        <f>STANDARDIZE(O41,$O$15,$O$16)</f>
        <v>-1.4148065196202413</v>
      </c>
      <c r="AD41">
        <f>STANDARDIZE(P41,$P$15,$P$16)</f>
        <v>-0.93235156703834188</v>
      </c>
      <c r="AE41">
        <f>STANDARDIZE(Q41,$Q$15,$Q$16)</f>
        <v>-0.4075764903959706</v>
      </c>
    </row>
    <row r="42" spans="1:31" x14ac:dyDescent="0.25">
      <c r="A42">
        <v>7</v>
      </c>
      <c r="B42" t="s">
        <v>20</v>
      </c>
      <c r="C42">
        <v>83</v>
      </c>
      <c r="D42">
        <v>18</v>
      </c>
      <c r="E42">
        <v>21</v>
      </c>
      <c r="F42">
        <v>6</v>
      </c>
      <c r="G42">
        <v>3</v>
      </c>
      <c r="H42">
        <v>9</v>
      </c>
      <c r="I42">
        <v>1</v>
      </c>
      <c r="J42">
        <v>5</v>
      </c>
      <c r="K42">
        <v>5</v>
      </c>
      <c r="L42">
        <v>3</v>
      </c>
      <c r="M42">
        <v>4</v>
      </c>
      <c r="N42">
        <v>49</v>
      </c>
      <c r="O42">
        <v>-2</v>
      </c>
      <c r="P42">
        <v>20</v>
      </c>
      <c r="Q42">
        <v>2</v>
      </c>
      <c r="T42">
        <f t="shared" ref="T42:T47" si="33">STANDARDIZE(F42,$F$15,$F$16)</f>
        <v>-0.95696181566693228</v>
      </c>
      <c r="U42">
        <f t="shared" ref="U42:U47" si="34">STANDARDIZE(G42,$G$15,$G$16)</f>
        <v>-4.2078917008524614</v>
      </c>
      <c r="V42">
        <f t="shared" ref="V42:V47" si="35">STANDARDIZE(H42,$H$15,$H$16)</f>
        <v>-0.70845451364652323</v>
      </c>
      <c r="W42">
        <f t="shared" ref="W42:W47" si="36">STANDARDIZE(I42,$I$15,$I$16)</f>
        <v>-2.5103874892156086</v>
      </c>
      <c r="X42">
        <f t="shared" ref="X42:X47" si="37">STANDARDIZE(J42,$J$15,$J$16)</f>
        <v>-1.0313208785295767</v>
      </c>
      <c r="Y42">
        <f t="shared" ref="Y42:Y47" si="38">STANDARDIZE(K42,$K$15,$K$16)</f>
        <v>-0.72493600563844784</v>
      </c>
      <c r="Z42">
        <f t="shared" ref="Z42:Z47" si="39">STANDARDIZE(L42,$L$15,$L$16)</f>
        <v>-1.2968422509166897</v>
      </c>
      <c r="AA42">
        <f t="shared" ref="AA42:AA47" si="40">STANDARDIZE(M42,$M$15,$M$16)</f>
        <v>-0.95999747521563505</v>
      </c>
      <c r="AB42">
        <f t="shared" ref="AB42:AB47" si="41">STANDARDIZE(N42,$N$15,$N$16)</f>
        <v>-2.1128810448104414</v>
      </c>
      <c r="AC42">
        <f t="shared" ref="AC42:AC47" si="42">STANDARDIZE(O42,$O$15,$O$16)</f>
        <v>-2.1679177162066554</v>
      </c>
      <c r="AD42">
        <f t="shared" ref="AD42:AD47" si="43">STANDARDIZE(P42,$P$15,$P$16)</f>
        <v>-0.69075280997304722</v>
      </c>
      <c r="AE42">
        <f t="shared" ref="AE42:AE46" si="44">STANDARDIZE(Q42,$Q$15,$Q$16)</f>
        <v>-3.3964707532997527</v>
      </c>
    </row>
    <row r="43" spans="1:31" x14ac:dyDescent="0.25">
      <c r="A43">
        <v>12</v>
      </c>
      <c r="B43" t="s">
        <v>20</v>
      </c>
      <c r="C43">
        <v>78</v>
      </c>
      <c r="D43">
        <v>22</v>
      </c>
      <c r="E43">
        <v>26</v>
      </c>
      <c r="F43">
        <v>6</v>
      </c>
      <c r="G43">
        <v>3</v>
      </c>
      <c r="H43">
        <v>14</v>
      </c>
      <c r="I43">
        <v>14</v>
      </c>
      <c r="J43">
        <v>5</v>
      </c>
      <c r="K43">
        <v>7</v>
      </c>
      <c r="L43">
        <v>4</v>
      </c>
      <c r="M43">
        <v>4</v>
      </c>
      <c r="N43">
        <v>64</v>
      </c>
      <c r="O43">
        <v>53</v>
      </c>
      <c r="P43">
        <v>17</v>
      </c>
      <c r="Q43">
        <v>6</v>
      </c>
      <c r="T43">
        <f t="shared" si="33"/>
        <v>-0.95696181566693228</v>
      </c>
      <c r="U43">
        <f t="shared" si="34"/>
        <v>-4.2078917008524614</v>
      </c>
      <c r="V43">
        <f t="shared" si="35"/>
        <v>-5.768210027602174E-2</v>
      </c>
      <c r="W43">
        <f t="shared" si="36"/>
        <v>2.6611881511119588E-2</v>
      </c>
      <c r="X43">
        <f t="shared" si="37"/>
        <v>-1.0313208785295767</v>
      </c>
      <c r="Y43">
        <f t="shared" si="38"/>
        <v>0.38453127255604641</v>
      </c>
      <c r="Z43">
        <f t="shared" si="39"/>
        <v>-0.32143953227849542</v>
      </c>
      <c r="AA43">
        <f t="shared" si="40"/>
        <v>-0.95999747521563505</v>
      </c>
      <c r="AB43">
        <f t="shared" si="41"/>
        <v>-1.4845857127199293</v>
      </c>
      <c r="AC43">
        <f t="shared" si="42"/>
        <v>-0.28513972474062049</v>
      </c>
      <c r="AD43">
        <f t="shared" si="43"/>
        <v>-0.83571206421222399</v>
      </c>
      <c r="AE43">
        <f t="shared" si="44"/>
        <v>-0.4075764903959706</v>
      </c>
    </row>
    <row r="44" spans="1:31" x14ac:dyDescent="0.25">
      <c r="A44">
        <v>15</v>
      </c>
      <c r="B44" t="s">
        <v>20</v>
      </c>
      <c r="C44">
        <v>79</v>
      </c>
      <c r="D44">
        <v>14</v>
      </c>
      <c r="E44">
        <v>24</v>
      </c>
      <c r="F44">
        <v>11</v>
      </c>
      <c r="G44">
        <v>8</v>
      </c>
      <c r="H44">
        <v>5</v>
      </c>
      <c r="I44">
        <v>-1</v>
      </c>
      <c r="J44">
        <v>4</v>
      </c>
      <c r="K44">
        <v>4</v>
      </c>
      <c r="L44">
        <v>2</v>
      </c>
      <c r="M44">
        <v>2</v>
      </c>
      <c r="N44">
        <v>2</v>
      </c>
      <c r="O44">
        <v>42</v>
      </c>
      <c r="P44">
        <v>-3</v>
      </c>
      <c r="Q44">
        <v>2</v>
      </c>
      <c r="T44">
        <f t="shared" si="33"/>
        <v>-0.53673906228025547</v>
      </c>
      <c r="U44">
        <f t="shared" si="34"/>
        <v>-2.2361426610493909</v>
      </c>
      <c r="V44">
        <f t="shared" si="35"/>
        <v>-1.2290724443429244</v>
      </c>
      <c r="W44">
        <f t="shared" si="36"/>
        <v>-2.9006950847120283</v>
      </c>
      <c r="X44">
        <f t="shared" si="37"/>
        <v>-1.6206470948321918</v>
      </c>
      <c r="Y44">
        <f t="shared" si="38"/>
        <v>-1.279669644735695</v>
      </c>
      <c r="Z44">
        <f t="shared" si="39"/>
        <v>-2.2722449695548841</v>
      </c>
      <c r="AA44">
        <f t="shared" si="40"/>
        <v>-3.0987260275947719</v>
      </c>
      <c r="AB44">
        <f t="shared" si="41"/>
        <v>-4.0815397520273793</v>
      </c>
      <c r="AC44">
        <f t="shared" si="42"/>
        <v>-0.6616953230338275</v>
      </c>
      <c r="AD44">
        <f t="shared" si="43"/>
        <v>-1.8021070924734028</v>
      </c>
      <c r="AE44">
        <f t="shared" si="44"/>
        <v>-3.3964707532997527</v>
      </c>
    </row>
    <row r="45" spans="1:31" x14ac:dyDescent="0.25">
      <c r="A45">
        <v>20</v>
      </c>
      <c r="B45" t="s">
        <v>20</v>
      </c>
      <c r="C45">
        <v>90</v>
      </c>
      <c r="D45">
        <v>18</v>
      </c>
      <c r="E45">
        <v>25</v>
      </c>
      <c r="F45">
        <v>5</v>
      </c>
      <c r="G45">
        <v>5</v>
      </c>
      <c r="I45">
        <v>7</v>
      </c>
      <c r="J45">
        <v>0</v>
      </c>
      <c r="L45">
        <v>3</v>
      </c>
      <c r="P45">
        <v>19</v>
      </c>
      <c r="Q45">
        <v>4</v>
      </c>
      <c r="T45">
        <f t="shared" si="33"/>
        <v>-1.0410063663442677</v>
      </c>
      <c r="U45">
        <f t="shared" si="34"/>
        <v>-3.4191920849312334</v>
      </c>
      <c r="W45">
        <f t="shared" si="36"/>
        <v>-1.3394647027263493</v>
      </c>
      <c r="X45">
        <f t="shared" si="37"/>
        <v>-3.9779519600426529</v>
      </c>
      <c r="Z45">
        <f t="shared" si="39"/>
        <v>-1.2968422509166897</v>
      </c>
      <c r="AD45">
        <f t="shared" si="43"/>
        <v>-0.73907256138610611</v>
      </c>
      <c r="AE45">
        <f t="shared" si="44"/>
        <v>-1.9020236218478617</v>
      </c>
    </row>
    <row r="46" spans="1:31" x14ac:dyDescent="0.25">
      <c r="A46">
        <v>23</v>
      </c>
      <c r="B46" t="s">
        <v>20</v>
      </c>
      <c r="C46">
        <v>85</v>
      </c>
      <c r="D46">
        <v>20</v>
      </c>
      <c r="E46">
        <v>23</v>
      </c>
      <c r="F46">
        <v>3</v>
      </c>
      <c r="G46">
        <v>6</v>
      </c>
      <c r="H46">
        <v>13</v>
      </c>
      <c r="I46">
        <v>14</v>
      </c>
      <c r="J46">
        <v>5</v>
      </c>
      <c r="K46">
        <v>6</v>
      </c>
      <c r="L46">
        <v>3</v>
      </c>
      <c r="M46">
        <v>5</v>
      </c>
      <c r="N46">
        <v>63</v>
      </c>
      <c r="O46">
        <v>24</v>
      </c>
      <c r="P46">
        <v>5</v>
      </c>
      <c r="Q46">
        <v>6</v>
      </c>
      <c r="T46">
        <f t="shared" si="33"/>
        <v>-1.2090954676989385</v>
      </c>
      <c r="U46">
        <f t="shared" si="34"/>
        <v>-3.0248422769706194</v>
      </c>
      <c r="V46">
        <f t="shared" si="35"/>
        <v>-0.18783658295012204</v>
      </c>
      <c r="W46">
        <f t="shared" si="36"/>
        <v>2.6611881511119588E-2</v>
      </c>
      <c r="X46">
        <f t="shared" si="37"/>
        <v>-1.0313208785295767</v>
      </c>
      <c r="Y46">
        <f t="shared" si="38"/>
        <v>-0.17020236654120074</v>
      </c>
      <c r="Z46">
        <f t="shared" si="39"/>
        <v>-1.2968422509166897</v>
      </c>
      <c r="AA46">
        <f t="shared" si="40"/>
        <v>0.10936680097393339</v>
      </c>
      <c r="AB46">
        <f t="shared" si="41"/>
        <v>-1.5264720681926303</v>
      </c>
      <c r="AC46">
        <f t="shared" si="42"/>
        <v>-1.2778772111499843</v>
      </c>
      <c r="AD46">
        <f t="shared" si="43"/>
        <v>-1.4155490811689313</v>
      </c>
      <c r="AE46">
        <f t="shared" si="44"/>
        <v>-0.4075764903959706</v>
      </c>
    </row>
    <row r="47" spans="1:31" x14ac:dyDescent="0.25">
      <c r="A47">
        <v>28</v>
      </c>
      <c r="B47" t="s">
        <v>20</v>
      </c>
      <c r="C47">
        <v>86</v>
      </c>
      <c r="D47">
        <v>18</v>
      </c>
      <c r="E47">
        <v>29</v>
      </c>
      <c r="F47">
        <v>-2</v>
      </c>
      <c r="G47">
        <v>3</v>
      </c>
      <c r="H47">
        <v>4</v>
      </c>
      <c r="I47">
        <v>3</v>
      </c>
      <c r="J47">
        <v>0</v>
      </c>
      <c r="K47">
        <v>0</v>
      </c>
      <c r="L47">
        <v>2</v>
      </c>
      <c r="M47">
        <v>5</v>
      </c>
      <c r="N47">
        <v>22</v>
      </c>
      <c r="O47">
        <v>-11</v>
      </c>
      <c r="P47">
        <v>-4</v>
      </c>
      <c r="Q47">
        <v>4</v>
      </c>
      <c r="T47">
        <f t="shared" si="33"/>
        <v>-1.6293182210856154</v>
      </c>
      <c r="U47">
        <f t="shared" si="34"/>
        <v>-4.2078917008524614</v>
      </c>
      <c r="V47">
        <f t="shared" si="35"/>
        <v>-1.3592269270170245</v>
      </c>
      <c r="W47">
        <f t="shared" si="36"/>
        <v>-2.1200798937191889</v>
      </c>
      <c r="X47">
        <f t="shared" si="37"/>
        <v>-3.9779519600426529</v>
      </c>
      <c r="Y47">
        <f t="shared" si="38"/>
        <v>-3.4986042011246838</v>
      </c>
      <c r="Z47">
        <f t="shared" si="39"/>
        <v>-2.2722449695548841</v>
      </c>
      <c r="AA47">
        <f t="shared" si="40"/>
        <v>0.10936680097393339</v>
      </c>
      <c r="AB47">
        <f t="shared" si="41"/>
        <v>-3.2438126425733631</v>
      </c>
      <c r="AC47">
        <f t="shared" si="42"/>
        <v>-2.4760086602647338</v>
      </c>
      <c r="AD47">
        <f t="shared" si="43"/>
        <v>-1.8504268438864617</v>
      </c>
      <c r="AE47">
        <f>STANDARDIZE(Q47,$Q$15,$Q$16)</f>
        <v>-1.9020236218478617</v>
      </c>
    </row>
    <row r="48" spans="1:31" x14ac:dyDescent="0.25">
      <c r="A48" t="s">
        <v>24</v>
      </c>
      <c r="F48" s="5">
        <f>AVERAGE(F40:F47)</f>
        <v>4.125</v>
      </c>
      <c r="G48" s="5">
        <f t="shared" ref="G48:Q48" si="45">AVERAGE(G40:G47)</f>
        <v>4.25</v>
      </c>
      <c r="H48" s="5">
        <f t="shared" si="45"/>
        <v>7</v>
      </c>
      <c r="I48" s="5">
        <f t="shared" si="45"/>
        <v>5.375</v>
      </c>
      <c r="J48" s="5">
        <f t="shared" si="45"/>
        <v>3.25</v>
      </c>
      <c r="K48" s="5">
        <f t="shared" si="45"/>
        <v>4.4285714285714288</v>
      </c>
      <c r="L48" s="5">
        <f t="shared" si="45"/>
        <v>2.875</v>
      </c>
      <c r="M48" s="5">
        <f t="shared" si="45"/>
        <v>3.7142857142857144</v>
      </c>
      <c r="N48" s="5">
        <f t="shared" si="45"/>
        <v>41.285714285714285</v>
      </c>
      <c r="O48" s="5">
        <f t="shared" si="45"/>
        <v>20.571428571428573</v>
      </c>
      <c r="P48" s="5">
        <f t="shared" si="45"/>
        <v>8.25</v>
      </c>
      <c r="Q48" s="5">
        <f t="shared" si="45"/>
        <v>4.125</v>
      </c>
    </row>
    <row r="49" spans="1:31" x14ac:dyDescent="0.25">
      <c r="A49" t="s">
        <v>44</v>
      </c>
      <c r="F49">
        <f>STDEV(F40:F47)</f>
        <v>3.8706773124535787</v>
      </c>
      <c r="G49">
        <f t="shared" ref="G49:Q49" si="46">STDEV(G40:G47)</f>
        <v>1.9820624179302297</v>
      </c>
      <c r="H49">
        <f t="shared" si="46"/>
        <v>5.0662280511902216</v>
      </c>
      <c r="I49">
        <f t="shared" si="46"/>
        <v>5.9266347955648486</v>
      </c>
      <c r="J49">
        <f t="shared" si="46"/>
        <v>2.1213203435596424</v>
      </c>
      <c r="K49">
        <f t="shared" si="46"/>
        <v>2.3704530408864084</v>
      </c>
      <c r="L49">
        <f t="shared" si="46"/>
        <v>0.83452296039628016</v>
      </c>
      <c r="M49">
        <f t="shared" si="46"/>
        <v>1.2535663410560176</v>
      </c>
      <c r="N49">
        <f t="shared" si="46"/>
        <v>24.978085633305884</v>
      </c>
      <c r="O49">
        <f t="shared" si="46"/>
        <v>22.493385271060934</v>
      </c>
      <c r="P49">
        <f t="shared" si="46"/>
        <v>10.620061877678223</v>
      </c>
      <c r="Q49">
        <f t="shared" si="46"/>
        <v>1.7268882005337975</v>
      </c>
      <c r="S49" t="s">
        <v>49</v>
      </c>
      <c r="T49">
        <f>AVERAGE(T40:T47)</f>
        <v>-1.1432739513767232</v>
      </c>
      <c r="U49">
        <f t="shared" ref="U49:AE49" si="47">AVERAGE(U40:U47)</f>
        <v>-3.7656524754096554</v>
      </c>
      <c r="V49">
        <f t="shared" si="47"/>
        <v>-0.98047629966787586</v>
      </c>
      <c r="W49">
        <f t="shared" si="47"/>
        <v>-1.7396085937380197</v>
      </c>
      <c r="X49">
        <f t="shared" si="47"/>
        <v>-2.1090141450617113</v>
      </c>
      <c r="Y49">
        <f t="shared" si="47"/>
        <v>-1.0208659521392656</v>
      </c>
      <c r="Z49">
        <f t="shared" si="47"/>
        <v>-1.4074815635342537</v>
      </c>
      <c r="AA49">
        <f t="shared" si="47"/>
        <v>-1.2690817687455052</v>
      </c>
      <c r="AB49">
        <f t="shared" si="47"/>
        <v>-2.3642635386872888</v>
      </c>
      <c r="AC49">
        <f t="shared" si="47"/>
        <v>-1.4159892607802929</v>
      </c>
      <c r="AD49">
        <f t="shared" si="47"/>
        <v>-1.2539822704184622</v>
      </c>
      <c r="AE49">
        <f t="shared" si="47"/>
        <v>-1.8604178381198166</v>
      </c>
    </row>
    <row r="50" spans="1:31" x14ac:dyDescent="0.25">
      <c r="S50" t="s">
        <v>44</v>
      </c>
      <c r="T50">
        <f>STDEV(T40:T47)</f>
        <v>0.34443793973149106</v>
      </c>
      <c r="U50">
        <f t="shared" ref="U50:AE50" si="48">STDEV(U40:U47)</f>
        <v>0.85692551344294221</v>
      </c>
      <c r="V50">
        <f t="shared" si="48"/>
        <v>0.6760925900862389</v>
      </c>
      <c r="W50">
        <f t="shared" si="48"/>
        <v>1.2617129564892886</v>
      </c>
      <c r="X50">
        <f t="shared" si="48"/>
        <v>1.2632077040498488</v>
      </c>
      <c r="Y50">
        <f t="shared" si="48"/>
        <v>1.3012714856658889</v>
      </c>
      <c r="Z50">
        <f t="shared" si="48"/>
        <v>0.80099412106906243</v>
      </c>
      <c r="AA50">
        <f t="shared" si="48"/>
        <v>1.3462063952969667</v>
      </c>
      <c r="AB50">
        <f t="shared" si="48"/>
        <v>1.0081958419609858</v>
      </c>
      <c r="AC50">
        <f t="shared" si="48"/>
        <v>0.77470919903052182</v>
      </c>
      <c r="AD50">
        <f t="shared" si="48"/>
        <v>0.50780931002161755</v>
      </c>
      <c r="AE50">
        <f t="shared" si="48"/>
        <v>1.3364307141113256</v>
      </c>
    </row>
    <row r="52" spans="1:31" x14ac:dyDescent="0.25">
      <c r="C52" t="s">
        <v>25</v>
      </c>
    </row>
    <row r="53" spans="1:31" x14ac:dyDescent="0.25">
      <c r="S53" t="s">
        <v>54</v>
      </c>
    </row>
    <row r="54" spans="1:31" x14ac:dyDescent="0.25">
      <c r="C54" t="s">
        <v>26</v>
      </c>
      <c r="S54" s="10" t="s">
        <v>51</v>
      </c>
      <c r="T54" s="8">
        <f>_xlfn.T.TEST(T2:T10,T40:T47,2,2)</f>
        <v>5.5145072726480428E-2</v>
      </c>
      <c r="U54" s="9">
        <f>_xlfn.T.TEST(U2:U10,U40:U47,2,2)</f>
        <v>4.3977405081288177E-5</v>
      </c>
      <c r="V54" s="9">
        <f>_xlfn.T.TEST(V2:V10,V40:V47,2,2)</f>
        <v>1.0032649567104937E-2</v>
      </c>
      <c r="W54" s="9">
        <f>_xlfn.T.TEST(W2:W10,W40:W47,2,2)</f>
        <v>1.5350225918183138E-3</v>
      </c>
      <c r="X54" s="9">
        <f>_xlfn.T.TEST(X2:X10,X40:X47,2,2)</f>
        <v>1.7497906717238471E-3</v>
      </c>
      <c r="Y54" s="9">
        <f>_xlfn.T.TEST(Y2:Y10,Y40:Y47,2,2)</f>
        <v>2.1449973453462935E-2</v>
      </c>
      <c r="Z54" s="9">
        <f>_xlfn.T.TEST(Z2:Z10,Z40:Z47,2,2)</f>
        <v>4.0830972718957742E-4</v>
      </c>
      <c r="AA54" s="8">
        <f>_xlfn.T.TEST(AA2:AA10,AA40:AA47,2,2)</f>
        <v>9.3997692194821306E-2</v>
      </c>
      <c r="AB54" s="9">
        <f>_xlfn.T.TEST(AB2:AB10,AB40:AB47,2,2)</f>
        <v>3.9803481252540597E-4</v>
      </c>
      <c r="AC54" s="8">
        <f>_xlfn.T.TEST(AC2:AC10,AC40:AC47,2,2)</f>
        <v>0.11402352774093191</v>
      </c>
      <c r="AD54" s="8">
        <f>_xlfn.T.TEST(AD2:AD10,AD40:AD47,2,2)</f>
        <v>4.7537890409860062E-2</v>
      </c>
      <c r="AE54" s="9">
        <f>_xlfn.T.TEST(AE2:AE10,AE40:AE47,2,2)</f>
        <v>1.0717139617099488E-3</v>
      </c>
    </row>
    <row r="55" spans="1:31" x14ac:dyDescent="0.25">
      <c r="C55" t="s">
        <v>38</v>
      </c>
      <c r="E55">
        <v>0.22</v>
      </c>
      <c r="S55" t="s">
        <v>52</v>
      </c>
      <c r="T55" s="6">
        <f>_xlfn.T.TEST(T2:T10,T18:T35,2,2)</f>
        <v>6.2902019898798192E-2</v>
      </c>
      <c r="U55" s="6">
        <f t="shared" ref="U55:AE55" si="49">_xlfn.T.TEST(U2:U10,U18:U35,2,2)</f>
        <v>0.14604120267540949</v>
      </c>
      <c r="V55" s="9">
        <f t="shared" si="49"/>
        <v>1.4263662210353365E-2</v>
      </c>
      <c r="W55" s="9">
        <f t="shared" si="49"/>
        <v>4.8205086841899324E-3</v>
      </c>
      <c r="X55" s="9">
        <f t="shared" si="49"/>
        <v>6.8055399288605174E-3</v>
      </c>
      <c r="Y55" s="9">
        <f t="shared" si="49"/>
        <v>1.1979987496421148E-2</v>
      </c>
      <c r="Z55" s="9">
        <f t="shared" si="49"/>
        <v>1.4696878782898272E-4</v>
      </c>
      <c r="AA55" s="6">
        <f t="shared" si="49"/>
        <v>0.50076029958434709</v>
      </c>
      <c r="AB55" s="9">
        <f t="shared" si="49"/>
        <v>2.1104805307362732E-3</v>
      </c>
      <c r="AC55" s="6">
        <f t="shared" si="49"/>
        <v>0.21759952996350579</v>
      </c>
      <c r="AD55" s="6">
        <f t="shared" si="49"/>
        <v>0.71416608877603094</v>
      </c>
      <c r="AE55" s="9">
        <f t="shared" si="49"/>
        <v>2.2399260374249195E-2</v>
      </c>
    </row>
    <row r="56" spans="1:31" x14ac:dyDescent="0.25">
      <c r="C56" t="s">
        <v>37</v>
      </c>
      <c r="D56" t="s">
        <v>36</v>
      </c>
      <c r="E56">
        <v>0.33</v>
      </c>
      <c r="S56" t="s">
        <v>53</v>
      </c>
      <c r="T56" s="6">
        <f>_xlfn.T.TEST(T18:T35,T40:T47,2,2)</f>
        <v>0.59468248545622426</v>
      </c>
      <c r="U56" s="9">
        <f t="shared" ref="U56:AE56" si="50">_xlfn.T.TEST(U18:U35,U40:U47,2,2)</f>
        <v>4.142405635968328E-4</v>
      </c>
      <c r="V56" s="6">
        <f t="shared" si="50"/>
        <v>0.21303646895789771</v>
      </c>
      <c r="W56" s="6">
        <f t="shared" si="50"/>
        <v>8.8345888076191259E-2</v>
      </c>
      <c r="X56" s="6">
        <f t="shared" si="50"/>
        <v>0.165283751545935</v>
      </c>
      <c r="Y56" s="6">
        <f t="shared" si="50"/>
        <v>0.26191880194094425</v>
      </c>
      <c r="Z56" s="6">
        <f t="shared" si="50"/>
        <v>0.34975994349410322</v>
      </c>
      <c r="AA56" s="6">
        <f t="shared" si="50"/>
        <v>0.42633691472050417</v>
      </c>
      <c r="AB56" s="9">
        <f t="shared" si="50"/>
        <v>2.390489976381335E-2</v>
      </c>
      <c r="AC56" s="6">
        <f t="shared" si="50"/>
        <v>0.56750566699418326</v>
      </c>
      <c r="AD56" s="6">
        <f t="shared" si="50"/>
        <v>0.19433235137362281</v>
      </c>
      <c r="AE56" s="6">
        <f t="shared" si="50"/>
        <v>0.13995484295418473</v>
      </c>
    </row>
    <row r="57" spans="1:31" x14ac:dyDescent="0.25">
      <c r="C57" t="s">
        <v>34</v>
      </c>
      <c r="D57" t="s">
        <v>35</v>
      </c>
      <c r="E57">
        <v>0.39</v>
      </c>
    </row>
    <row r="58" spans="1:31" x14ac:dyDescent="0.25">
      <c r="C58" t="s">
        <v>33</v>
      </c>
      <c r="D58" t="s">
        <v>32</v>
      </c>
      <c r="E58">
        <v>0.61</v>
      </c>
    </row>
    <row r="59" spans="1:31" x14ac:dyDescent="0.25">
      <c r="C59" t="s">
        <v>29</v>
      </c>
      <c r="E59">
        <v>0.67</v>
      </c>
    </row>
    <row r="60" spans="1:31" x14ac:dyDescent="0.25">
      <c r="C60" t="s">
        <v>27</v>
      </c>
      <c r="D60" t="s">
        <v>28</v>
      </c>
      <c r="E60">
        <v>0.72</v>
      </c>
    </row>
    <row r="61" spans="1:31" x14ac:dyDescent="0.25">
      <c r="C61" t="s">
        <v>30</v>
      </c>
      <c r="D61" t="s">
        <v>31</v>
      </c>
      <c r="E61">
        <v>0.83</v>
      </c>
      <c r="G61" t="s">
        <v>39</v>
      </c>
    </row>
  </sheetData>
  <conditionalFormatting sqref="F18:F35">
    <cfRule type="cellIs" dxfId="23" priority="35" operator="lessThanOrEqual">
      <formula>$F$48</formula>
    </cfRule>
    <cfRule type="cellIs" dxfId="22" priority="36" operator="greaterThanOrEqual">
      <formula>$F$11</formula>
    </cfRule>
  </conditionalFormatting>
  <conditionalFormatting sqref="G18:G35">
    <cfRule type="cellIs" dxfId="21" priority="32" operator="lessThanOrEqual">
      <formula>$G$48</formula>
    </cfRule>
    <cfRule type="cellIs" dxfId="20" priority="33" operator="greaterThanOrEqual">
      <formula>$G$11</formula>
    </cfRule>
  </conditionalFormatting>
  <conditionalFormatting sqref="H18:H35">
    <cfRule type="cellIs" dxfId="19" priority="29" operator="lessThanOrEqual">
      <formula>$H$48</formula>
    </cfRule>
    <cfRule type="cellIs" dxfId="18" priority="30" operator="greaterThanOrEqual">
      <formula>$H$11</formula>
    </cfRule>
  </conditionalFormatting>
  <conditionalFormatting sqref="I18:I35">
    <cfRule type="cellIs" dxfId="17" priority="26" operator="lessThanOrEqual">
      <formula>$I$48</formula>
    </cfRule>
    <cfRule type="cellIs" dxfId="16" priority="27" operator="greaterThanOrEqual">
      <formula>$I$11</formula>
    </cfRule>
  </conditionalFormatting>
  <conditionalFormatting sqref="J18:J35">
    <cfRule type="cellIs" dxfId="15" priority="23" operator="lessThanOrEqual">
      <formula>$J$48</formula>
    </cfRule>
    <cfRule type="cellIs" dxfId="14" priority="24" operator="greaterThanOrEqual">
      <formula>$J$11</formula>
    </cfRule>
  </conditionalFormatting>
  <conditionalFormatting sqref="K18:K35">
    <cfRule type="cellIs" dxfId="13" priority="20" operator="lessThanOrEqual">
      <formula>$K$48</formula>
    </cfRule>
    <cfRule type="cellIs" dxfId="12" priority="21" operator="greaterThanOrEqual">
      <formula>$K$11</formula>
    </cfRule>
  </conditionalFormatting>
  <conditionalFormatting sqref="L18:L35">
    <cfRule type="cellIs" dxfId="11" priority="17" operator="lessThanOrEqual">
      <formula>$L$48</formula>
    </cfRule>
    <cfRule type="cellIs" dxfId="10" priority="18" operator="greaterThanOrEqual">
      <formula>$L$11</formula>
    </cfRule>
  </conditionalFormatting>
  <conditionalFormatting sqref="M18:M35">
    <cfRule type="cellIs" dxfId="9" priority="14" operator="lessThanOrEqual">
      <formula>$M$48</formula>
    </cfRule>
    <cfRule type="cellIs" dxfId="8" priority="15" operator="greaterThanOrEqual">
      <formula>$M$11</formula>
    </cfRule>
  </conditionalFormatting>
  <conditionalFormatting sqref="N18:N35">
    <cfRule type="cellIs" dxfId="7" priority="11" operator="lessThanOrEqual">
      <formula>$N$48</formula>
    </cfRule>
    <cfRule type="cellIs" dxfId="6" priority="12" operator="greaterThanOrEqual">
      <formula>$N$11</formula>
    </cfRule>
  </conditionalFormatting>
  <conditionalFormatting sqref="O18:O35">
    <cfRule type="cellIs" dxfId="5" priority="8" operator="lessThanOrEqual">
      <formula>$O$48</formula>
    </cfRule>
    <cfRule type="cellIs" dxfId="4" priority="9" operator="greaterThanOrEqual">
      <formula>$O$11</formula>
    </cfRule>
  </conditionalFormatting>
  <conditionalFormatting sqref="P18:P35">
    <cfRule type="cellIs" dxfId="3" priority="5" operator="lessThanOrEqual">
      <formula>$P$48</formula>
    </cfRule>
    <cfRule type="cellIs" dxfId="2" priority="6" operator="greaterThanOrEqual">
      <formula>$P$11</formula>
    </cfRule>
  </conditionalFormatting>
  <conditionalFormatting sqref="Q18:Q35">
    <cfRule type="cellIs" dxfId="1" priority="2" operator="lessThanOrEqual">
      <formula>$Q$48</formula>
    </cfRule>
    <cfRule type="cellIs" dxfId="0" priority="3" operator="greaterThanOrEqual">
      <formula>$Q$11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22" workbookViewId="0">
      <selection activeCell="I40" sqref="I40"/>
    </sheetView>
  </sheetViews>
  <sheetFormatPr defaultRowHeight="15" x14ac:dyDescent="0.25"/>
  <sheetData>
    <row r="1" spans="1:17" s="1" customFormat="1" ht="72.75" customHeight="1" x14ac:dyDescent="0.25">
      <c r="A1" s="1" t="s">
        <v>40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</row>
    <row r="2" spans="1:17" x14ac:dyDescent="0.25">
      <c r="A2">
        <v>2</v>
      </c>
      <c r="B2" t="s">
        <v>20</v>
      </c>
      <c r="C2">
        <v>78</v>
      </c>
      <c r="D2">
        <v>26</v>
      </c>
      <c r="E2">
        <v>30</v>
      </c>
      <c r="F2">
        <v>6</v>
      </c>
      <c r="G2">
        <v>11</v>
      </c>
      <c r="H2">
        <v>5</v>
      </c>
      <c r="I2">
        <v>14</v>
      </c>
      <c r="J2">
        <v>7</v>
      </c>
      <c r="K2">
        <v>5</v>
      </c>
      <c r="L2">
        <v>4</v>
      </c>
      <c r="M2">
        <v>4</v>
      </c>
      <c r="N2">
        <v>64</v>
      </c>
      <c r="O2">
        <v>8</v>
      </c>
      <c r="P2">
        <v>17</v>
      </c>
      <c r="Q2">
        <v>5</v>
      </c>
    </row>
    <row r="3" spans="1:17" x14ac:dyDescent="0.25">
      <c r="A3">
        <v>3</v>
      </c>
      <c r="B3" t="s">
        <v>20</v>
      </c>
      <c r="C3">
        <v>79</v>
      </c>
      <c r="D3">
        <v>26</v>
      </c>
      <c r="E3">
        <v>30</v>
      </c>
      <c r="F3">
        <v>1</v>
      </c>
      <c r="G3">
        <v>16</v>
      </c>
      <c r="H3">
        <v>19</v>
      </c>
      <c r="I3">
        <v>15</v>
      </c>
      <c r="J3">
        <v>3</v>
      </c>
      <c r="K3">
        <v>6</v>
      </c>
      <c r="L3">
        <v>4</v>
      </c>
      <c r="M3">
        <v>3</v>
      </c>
      <c r="N3">
        <v>64</v>
      </c>
      <c r="O3">
        <v>16</v>
      </c>
      <c r="P3">
        <v>16</v>
      </c>
      <c r="Q3">
        <v>7</v>
      </c>
    </row>
    <row r="4" spans="1:17" x14ac:dyDescent="0.25">
      <c r="A4">
        <v>4</v>
      </c>
      <c r="B4" t="s">
        <v>20</v>
      </c>
      <c r="C4">
        <v>86</v>
      </c>
      <c r="D4">
        <v>22</v>
      </c>
      <c r="E4">
        <v>25</v>
      </c>
      <c r="F4">
        <v>1</v>
      </c>
      <c r="G4">
        <v>4</v>
      </c>
      <c r="H4">
        <v>3</v>
      </c>
      <c r="I4">
        <v>5</v>
      </c>
      <c r="J4">
        <v>4</v>
      </c>
      <c r="K4">
        <v>6</v>
      </c>
      <c r="L4">
        <v>4</v>
      </c>
      <c r="M4">
        <v>4</v>
      </c>
      <c r="N4">
        <v>64</v>
      </c>
      <c r="O4">
        <v>20</v>
      </c>
      <c r="P4">
        <v>15</v>
      </c>
      <c r="Q4">
        <v>6</v>
      </c>
    </row>
    <row r="5" spans="1:17" x14ac:dyDescent="0.25">
      <c r="A5">
        <v>5</v>
      </c>
      <c r="B5" t="s">
        <v>19</v>
      </c>
      <c r="C5">
        <v>85</v>
      </c>
      <c r="D5">
        <v>24</v>
      </c>
      <c r="E5">
        <v>27</v>
      </c>
      <c r="F5">
        <v>0</v>
      </c>
      <c r="G5">
        <v>5</v>
      </c>
      <c r="H5">
        <v>7</v>
      </c>
      <c r="I5">
        <v>6</v>
      </c>
      <c r="J5">
        <v>5</v>
      </c>
      <c r="K5">
        <v>5</v>
      </c>
      <c r="L5">
        <v>2</v>
      </c>
      <c r="M5">
        <v>52</v>
      </c>
      <c r="N5">
        <v>81</v>
      </c>
      <c r="O5">
        <v>52</v>
      </c>
      <c r="P5">
        <v>0</v>
      </c>
      <c r="Q5">
        <v>7</v>
      </c>
    </row>
    <row r="6" spans="1:17" x14ac:dyDescent="0.25">
      <c r="A6">
        <v>6</v>
      </c>
      <c r="B6" t="s">
        <v>20</v>
      </c>
      <c r="C6">
        <v>85</v>
      </c>
      <c r="D6">
        <v>27</v>
      </c>
      <c r="E6">
        <v>30</v>
      </c>
      <c r="F6">
        <v>25</v>
      </c>
      <c r="G6">
        <v>11</v>
      </c>
      <c r="H6">
        <v>14</v>
      </c>
      <c r="I6">
        <v>16</v>
      </c>
      <c r="J6">
        <v>6</v>
      </c>
      <c r="K6">
        <v>5</v>
      </c>
      <c r="L6">
        <v>5</v>
      </c>
      <c r="M6">
        <v>4</v>
      </c>
      <c r="N6">
        <v>80</v>
      </c>
      <c r="O6">
        <v>15</v>
      </c>
      <c r="P6">
        <v>19</v>
      </c>
      <c r="Q6">
        <v>6</v>
      </c>
    </row>
    <row r="7" spans="1:17" x14ac:dyDescent="0.25">
      <c r="A7">
        <v>8</v>
      </c>
      <c r="B7" t="s">
        <v>20</v>
      </c>
      <c r="C7">
        <v>85</v>
      </c>
      <c r="D7">
        <v>24</v>
      </c>
      <c r="E7">
        <v>28</v>
      </c>
      <c r="F7">
        <v>-1</v>
      </c>
      <c r="G7">
        <v>10</v>
      </c>
      <c r="H7">
        <v>3</v>
      </c>
      <c r="I7">
        <v>3</v>
      </c>
      <c r="J7">
        <v>4</v>
      </c>
      <c r="K7">
        <v>2</v>
      </c>
      <c r="L7">
        <v>3</v>
      </c>
      <c r="M7">
        <v>5</v>
      </c>
      <c r="N7">
        <v>72</v>
      </c>
      <c r="O7">
        <v>26</v>
      </c>
      <c r="P7">
        <v>9</v>
      </c>
      <c r="Q7">
        <v>6</v>
      </c>
    </row>
    <row r="8" spans="1:17" x14ac:dyDescent="0.25">
      <c r="A8">
        <v>9</v>
      </c>
      <c r="B8" t="s">
        <v>20</v>
      </c>
      <c r="C8">
        <v>81</v>
      </c>
      <c r="D8">
        <v>25</v>
      </c>
      <c r="E8">
        <v>30</v>
      </c>
      <c r="F8">
        <v>4</v>
      </c>
      <c r="G8">
        <v>14</v>
      </c>
      <c r="H8">
        <v>19</v>
      </c>
      <c r="I8">
        <v>11</v>
      </c>
      <c r="J8">
        <v>5</v>
      </c>
      <c r="K8">
        <v>6</v>
      </c>
      <c r="L8">
        <v>4</v>
      </c>
      <c r="M8">
        <v>4</v>
      </c>
      <c r="N8">
        <v>90</v>
      </c>
      <c r="O8">
        <v>36</v>
      </c>
      <c r="P8">
        <v>16</v>
      </c>
      <c r="Q8">
        <v>6</v>
      </c>
    </row>
    <row r="9" spans="1:17" x14ac:dyDescent="0.25">
      <c r="A9">
        <v>10</v>
      </c>
      <c r="B9" t="s">
        <v>20</v>
      </c>
      <c r="C9">
        <v>83</v>
      </c>
      <c r="D9">
        <v>24</v>
      </c>
      <c r="E9">
        <v>25</v>
      </c>
      <c r="F9">
        <v>-6</v>
      </c>
      <c r="G9">
        <v>4</v>
      </c>
      <c r="H9">
        <v>8</v>
      </c>
      <c r="I9">
        <v>2</v>
      </c>
      <c r="J9">
        <v>5</v>
      </c>
      <c r="K9">
        <v>5</v>
      </c>
      <c r="L9">
        <v>3</v>
      </c>
      <c r="M9">
        <v>4</v>
      </c>
      <c r="N9">
        <v>33</v>
      </c>
      <c r="O9">
        <v>4</v>
      </c>
      <c r="P9">
        <v>-2</v>
      </c>
      <c r="Q9">
        <v>0</v>
      </c>
    </row>
    <row r="10" spans="1:17" x14ac:dyDescent="0.25">
      <c r="A10">
        <v>11</v>
      </c>
      <c r="B10" t="s">
        <v>20</v>
      </c>
      <c r="C10">
        <v>79</v>
      </c>
      <c r="D10">
        <v>29</v>
      </c>
      <c r="E10">
        <v>27</v>
      </c>
      <c r="F10">
        <v>11</v>
      </c>
      <c r="G10">
        <v>8</v>
      </c>
      <c r="H10">
        <v>13</v>
      </c>
      <c r="I10">
        <v>10</v>
      </c>
      <c r="J10">
        <v>7</v>
      </c>
      <c r="K10">
        <v>7</v>
      </c>
      <c r="L10">
        <v>4</v>
      </c>
      <c r="M10">
        <v>4</v>
      </c>
      <c r="N10">
        <v>69</v>
      </c>
      <c r="O10">
        <v>20</v>
      </c>
      <c r="P10">
        <v>20</v>
      </c>
      <c r="Q10">
        <v>7</v>
      </c>
    </row>
    <row r="11" spans="1:17" x14ac:dyDescent="0.25">
      <c r="A11">
        <v>12</v>
      </c>
      <c r="B11" t="s">
        <v>20</v>
      </c>
      <c r="C11">
        <v>78</v>
      </c>
      <c r="D11">
        <v>22</v>
      </c>
      <c r="E11">
        <v>26</v>
      </c>
      <c r="F11">
        <v>6</v>
      </c>
      <c r="G11">
        <v>3</v>
      </c>
      <c r="H11">
        <v>14</v>
      </c>
      <c r="I11">
        <v>14</v>
      </c>
      <c r="J11">
        <v>5</v>
      </c>
      <c r="K11">
        <v>7</v>
      </c>
      <c r="L11">
        <v>4</v>
      </c>
      <c r="M11">
        <v>4</v>
      </c>
      <c r="N11">
        <v>64</v>
      </c>
      <c r="O11">
        <v>53</v>
      </c>
      <c r="P11">
        <v>17</v>
      </c>
      <c r="Q11">
        <v>6</v>
      </c>
    </row>
    <row r="12" spans="1:17" x14ac:dyDescent="0.25">
      <c r="A12">
        <v>13</v>
      </c>
      <c r="B12" t="s">
        <v>20</v>
      </c>
      <c r="C12">
        <v>85</v>
      </c>
      <c r="D12">
        <v>23</v>
      </c>
      <c r="E12">
        <v>25</v>
      </c>
      <c r="F12">
        <v>-2</v>
      </c>
      <c r="G12">
        <v>11</v>
      </c>
      <c r="H12">
        <v>19</v>
      </c>
      <c r="I12">
        <v>10</v>
      </c>
      <c r="J12">
        <v>5</v>
      </c>
      <c r="K12">
        <v>6</v>
      </c>
      <c r="L12">
        <v>4</v>
      </c>
      <c r="M12">
        <v>5</v>
      </c>
      <c r="N12">
        <v>72</v>
      </c>
      <c r="O12">
        <v>37</v>
      </c>
      <c r="P12">
        <v>2</v>
      </c>
      <c r="Q12">
        <v>6</v>
      </c>
    </row>
    <row r="13" spans="1:17" x14ac:dyDescent="0.25">
      <c r="A13">
        <v>14</v>
      </c>
      <c r="B13" t="s">
        <v>20</v>
      </c>
      <c r="C13">
        <v>79</v>
      </c>
      <c r="D13">
        <v>26</v>
      </c>
      <c r="E13">
        <v>30</v>
      </c>
      <c r="F13">
        <v>1</v>
      </c>
      <c r="G13">
        <v>12</v>
      </c>
      <c r="H13">
        <v>14</v>
      </c>
      <c r="I13">
        <v>14</v>
      </c>
      <c r="J13">
        <v>7</v>
      </c>
      <c r="K13">
        <v>6</v>
      </c>
      <c r="L13">
        <v>3</v>
      </c>
      <c r="M13">
        <v>4</v>
      </c>
      <c r="N13">
        <v>72</v>
      </c>
      <c r="O13">
        <v>24</v>
      </c>
      <c r="P13">
        <v>12</v>
      </c>
      <c r="Q13">
        <v>5</v>
      </c>
    </row>
    <row r="14" spans="1:17" x14ac:dyDescent="0.25">
      <c r="A14">
        <v>15</v>
      </c>
      <c r="B14" t="s">
        <v>20</v>
      </c>
      <c r="C14">
        <v>79</v>
      </c>
      <c r="D14">
        <v>14</v>
      </c>
      <c r="E14">
        <v>24</v>
      </c>
      <c r="F14">
        <v>11</v>
      </c>
      <c r="G14">
        <v>8</v>
      </c>
      <c r="H14">
        <v>5</v>
      </c>
      <c r="I14">
        <v>-1</v>
      </c>
      <c r="J14">
        <v>4</v>
      </c>
      <c r="K14">
        <v>4</v>
      </c>
      <c r="L14">
        <v>2</v>
      </c>
      <c r="M14">
        <v>2</v>
      </c>
      <c r="N14">
        <v>2</v>
      </c>
      <c r="O14">
        <v>42</v>
      </c>
      <c r="P14">
        <v>-3</v>
      </c>
      <c r="Q14">
        <v>2</v>
      </c>
    </row>
    <row r="15" spans="1:17" x14ac:dyDescent="0.25">
      <c r="A15">
        <v>16</v>
      </c>
      <c r="B15" t="s">
        <v>20</v>
      </c>
      <c r="C15">
        <v>70</v>
      </c>
      <c r="D15">
        <v>29</v>
      </c>
      <c r="E15">
        <v>30</v>
      </c>
      <c r="F15">
        <v>33</v>
      </c>
      <c r="G15">
        <v>16</v>
      </c>
      <c r="H15">
        <v>23</v>
      </c>
      <c r="I15">
        <v>22</v>
      </c>
      <c r="J15">
        <v>6</v>
      </c>
      <c r="K15">
        <v>7</v>
      </c>
      <c r="L15">
        <v>4</v>
      </c>
      <c r="M15">
        <v>6</v>
      </c>
      <c r="N15">
        <v>110</v>
      </c>
      <c r="O15">
        <v>37</v>
      </c>
      <c r="P15">
        <v>25</v>
      </c>
      <c r="Q15">
        <v>8</v>
      </c>
    </row>
    <row r="16" spans="1:17" x14ac:dyDescent="0.25">
      <c r="A16">
        <v>17</v>
      </c>
      <c r="B16" t="s">
        <v>20</v>
      </c>
      <c r="C16">
        <v>91</v>
      </c>
      <c r="D16">
        <v>25</v>
      </c>
      <c r="E16">
        <v>28</v>
      </c>
      <c r="F16">
        <v>5</v>
      </c>
      <c r="G16">
        <v>9</v>
      </c>
      <c r="H16">
        <v>5</v>
      </c>
      <c r="I16">
        <v>9</v>
      </c>
      <c r="J16">
        <v>4</v>
      </c>
      <c r="K16">
        <v>4</v>
      </c>
      <c r="L16">
        <v>3</v>
      </c>
      <c r="M16">
        <v>3</v>
      </c>
      <c r="N16">
        <v>42</v>
      </c>
      <c r="O16">
        <v>8</v>
      </c>
      <c r="P16">
        <v>11</v>
      </c>
      <c r="Q16">
        <v>6</v>
      </c>
    </row>
    <row r="17" spans="1:17" x14ac:dyDescent="0.25">
      <c r="A17">
        <v>18</v>
      </c>
      <c r="B17" t="s">
        <v>20</v>
      </c>
      <c r="C17">
        <v>70</v>
      </c>
      <c r="D17">
        <v>28</v>
      </c>
      <c r="E17">
        <v>30</v>
      </c>
      <c r="F17">
        <v>-6</v>
      </c>
      <c r="G17">
        <v>11</v>
      </c>
      <c r="H17">
        <v>11</v>
      </c>
      <c r="I17">
        <v>18</v>
      </c>
      <c r="J17">
        <v>6</v>
      </c>
      <c r="K17">
        <v>7</v>
      </c>
      <c r="L17">
        <v>5</v>
      </c>
      <c r="M17">
        <v>5</v>
      </c>
      <c r="N17">
        <v>101</v>
      </c>
      <c r="O17">
        <v>25</v>
      </c>
      <c r="P17">
        <v>25</v>
      </c>
      <c r="Q17">
        <v>5</v>
      </c>
    </row>
    <row r="18" spans="1:17" x14ac:dyDescent="0.25">
      <c r="A18">
        <v>19</v>
      </c>
      <c r="B18" t="s">
        <v>20</v>
      </c>
      <c r="C18">
        <v>87</v>
      </c>
      <c r="D18">
        <v>29</v>
      </c>
      <c r="E18">
        <v>29</v>
      </c>
      <c r="F18">
        <v>0</v>
      </c>
      <c r="G18">
        <v>10</v>
      </c>
      <c r="H18">
        <v>6</v>
      </c>
      <c r="I18">
        <v>17</v>
      </c>
      <c r="J18">
        <v>7</v>
      </c>
      <c r="K18">
        <v>6</v>
      </c>
      <c r="L18">
        <v>4</v>
      </c>
      <c r="M18">
        <v>4</v>
      </c>
      <c r="N18">
        <v>90</v>
      </c>
      <c r="O18">
        <v>44</v>
      </c>
      <c r="P18">
        <v>13</v>
      </c>
      <c r="Q18">
        <v>7</v>
      </c>
    </row>
    <row r="19" spans="1:17" x14ac:dyDescent="0.25">
      <c r="A19">
        <v>20</v>
      </c>
      <c r="B19" t="s">
        <v>20</v>
      </c>
      <c r="C19">
        <v>90</v>
      </c>
      <c r="D19">
        <v>18</v>
      </c>
      <c r="E19">
        <v>25</v>
      </c>
      <c r="F19">
        <v>5</v>
      </c>
      <c r="G19">
        <v>5</v>
      </c>
      <c r="I19">
        <v>7</v>
      </c>
      <c r="J19">
        <v>0</v>
      </c>
      <c r="L19">
        <v>3</v>
      </c>
      <c r="P19">
        <v>19</v>
      </c>
      <c r="Q19">
        <v>4</v>
      </c>
    </row>
    <row r="20" spans="1:17" x14ac:dyDescent="0.25">
      <c r="A20">
        <v>21</v>
      </c>
      <c r="B20" t="s">
        <v>19</v>
      </c>
      <c r="C20">
        <v>73</v>
      </c>
      <c r="D20">
        <v>29</v>
      </c>
      <c r="E20">
        <v>29</v>
      </c>
      <c r="F20">
        <v>19</v>
      </c>
      <c r="G20">
        <v>14</v>
      </c>
      <c r="H20">
        <v>28</v>
      </c>
      <c r="I20">
        <v>17</v>
      </c>
      <c r="J20">
        <v>4</v>
      </c>
      <c r="K20">
        <v>7</v>
      </c>
      <c r="L20">
        <v>4</v>
      </c>
      <c r="M20">
        <v>4</v>
      </c>
      <c r="N20">
        <v>110</v>
      </c>
      <c r="O20">
        <v>23</v>
      </c>
      <c r="P20">
        <v>20</v>
      </c>
      <c r="Q20">
        <v>8</v>
      </c>
    </row>
    <row r="21" spans="1:17" x14ac:dyDescent="0.25">
      <c r="A21">
        <v>22</v>
      </c>
      <c r="B21" t="s">
        <v>20</v>
      </c>
      <c r="C21">
        <v>77</v>
      </c>
      <c r="D21">
        <v>25</v>
      </c>
      <c r="E21">
        <v>30</v>
      </c>
      <c r="F21">
        <v>25</v>
      </c>
      <c r="G21">
        <v>9</v>
      </c>
      <c r="H21">
        <v>10</v>
      </c>
      <c r="I21">
        <v>8</v>
      </c>
      <c r="J21">
        <v>4</v>
      </c>
      <c r="K21">
        <v>6</v>
      </c>
      <c r="L21">
        <v>4</v>
      </c>
      <c r="M21">
        <v>4</v>
      </c>
      <c r="N21">
        <v>90</v>
      </c>
      <c r="O21">
        <v>16</v>
      </c>
      <c r="P21">
        <v>19</v>
      </c>
      <c r="Q21">
        <v>6</v>
      </c>
    </row>
    <row r="22" spans="1:17" x14ac:dyDescent="0.25">
      <c r="A22">
        <v>24</v>
      </c>
      <c r="B22" t="s">
        <v>20</v>
      </c>
      <c r="C22">
        <v>83</v>
      </c>
      <c r="D22">
        <v>26</v>
      </c>
      <c r="E22">
        <v>30</v>
      </c>
      <c r="F22">
        <v>18</v>
      </c>
      <c r="G22">
        <v>8</v>
      </c>
      <c r="H22">
        <v>10</v>
      </c>
      <c r="I22">
        <v>13</v>
      </c>
      <c r="J22">
        <v>4</v>
      </c>
      <c r="K22">
        <v>6</v>
      </c>
      <c r="L22">
        <v>2</v>
      </c>
      <c r="M22">
        <v>4</v>
      </c>
      <c r="N22">
        <v>64</v>
      </c>
      <c r="O22">
        <v>78</v>
      </c>
      <c r="P22">
        <v>31</v>
      </c>
      <c r="Q22">
        <v>2</v>
      </c>
    </row>
    <row r="23" spans="1:17" x14ac:dyDescent="0.25">
      <c r="A23">
        <v>25</v>
      </c>
      <c r="B23" t="s">
        <v>20</v>
      </c>
      <c r="C23">
        <v>86</v>
      </c>
      <c r="D23">
        <v>23</v>
      </c>
      <c r="E23">
        <v>30</v>
      </c>
      <c r="F23">
        <v>25</v>
      </c>
      <c r="G23">
        <v>11</v>
      </c>
      <c r="H23">
        <v>12</v>
      </c>
      <c r="I23">
        <v>17</v>
      </c>
      <c r="J23">
        <v>5</v>
      </c>
      <c r="K23">
        <v>4</v>
      </c>
      <c r="L23">
        <v>3</v>
      </c>
      <c r="M23">
        <v>5</v>
      </c>
      <c r="N23">
        <v>72</v>
      </c>
      <c r="O23">
        <v>98</v>
      </c>
      <c r="P23">
        <v>25</v>
      </c>
      <c r="Q23">
        <v>8</v>
      </c>
    </row>
    <row r="24" spans="1:17" x14ac:dyDescent="0.25">
      <c r="A24">
        <v>26</v>
      </c>
      <c r="B24" t="s">
        <v>19</v>
      </c>
      <c r="C24">
        <v>79</v>
      </c>
      <c r="D24">
        <v>24</v>
      </c>
      <c r="E24">
        <v>26</v>
      </c>
      <c r="F24">
        <v>14</v>
      </c>
      <c r="G24">
        <v>8</v>
      </c>
      <c r="H24">
        <v>7</v>
      </c>
      <c r="I24">
        <v>1</v>
      </c>
      <c r="J24">
        <v>3</v>
      </c>
      <c r="K24">
        <v>5</v>
      </c>
      <c r="L24">
        <v>3</v>
      </c>
      <c r="M24">
        <v>20</v>
      </c>
      <c r="N24">
        <v>32</v>
      </c>
      <c r="O24">
        <v>-6</v>
      </c>
      <c r="P24">
        <v>-5</v>
      </c>
      <c r="Q24">
        <v>6</v>
      </c>
    </row>
    <row r="25" spans="1:17" x14ac:dyDescent="0.25">
      <c r="A25">
        <v>27</v>
      </c>
      <c r="B25" t="s">
        <v>20</v>
      </c>
      <c r="C25">
        <v>92</v>
      </c>
      <c r="D25">
        <v>23</v>
      </c>
      <c r="E25">
        <v>27</v>
      </c>
      <c r="F25">
        <v>-3</v>
      </c>
      <c r="G25">
        <v>8</v>
      </c>
      <c r="H25">
        <v>3</v>
      </c>
      <c r="I25">
        <v>5</v>
      </c>
      <c r="J25">
        <v>4</v>
      </c>
      <c r="K25">
        <v>3</v>
      </c>
      <c r="L25">
        <v>3</v>
      </c>
      <c r="M25">
        <v>3</v>
      </c>
      <c r="N25">
        <v>27</v>
      </c>
      <c r="O25">
        <v>0</v>
      </c>
      <c r="P25">
        <v>3</v>
      </c>
      <c r="Q25">
        <v>4</v>
      </c>
    </row>
    <row r="26" spans="1:17" x14ac:dyDescent="0.25">
      <c r="A26">
        <v>28</v>
      </c>
      <c r="B26" t="s">
        <v>20</v>
      </c>
      <c r="C26">
        <v>86</v>
      </c>
      <c r="D26">
        <v>18</v>
      </c>
      <c r="E26">
        <v>29</v>
      </c>
      <c r="F26">
        <v>-2</v>
      </c>
      <c r="G26">
        <v>3</v>
      </c>
      <c r="H26">
        <v>4</v>
      </c>
      <c r="I26">
        <v>3</v>
      </c>
      <c r="J26">
        <v>0</v>
      </c>
      <c r="K26">
        <v>0</v>
      </c>
      <c r="L26">
        <v>2</v>
      </c>
      <c r="M26">
        <v>5</v>
      </c>
      <c r="N26">
        <v>22</v>
      </c>
      <c r="O26">
        <v>-11</v>
      </c>
      <c r="P26">
        <v>-4</v>
      </c>
      <c r="Q26">
        <v>4</v>
      </c>
    </row>
    <row r="27" spans="1:17" x14ac:dyDescent="0.25">
      <c r="A27">
        <v>29</v>
      </c>
      <c r="B27" t="s">
        <v>20</v>
      </c>
      <c r="C27">
        <v>86</v>
      </c>
      <c r="D27">
        <v>26</v>
      </c>
      <c r="E27">
        <v>29</v>
      </c>
      <c r="F27">
        <v>0</v>
      </c>
      <c r="G27">
        <v>10</v>
      </c>
      <c r="H27">
        <v>7</v>
      </c>
      <c r="I27">
        <v>10</v>
      </c>
      <c r="J27">
        <v>5</v>
      </c>
      <c r="K27">
        <v>6</v>
      </c>
      <c r="L27">
        <v>3</v>
      </c>
      <c r="M27">
        <v>5</v>
      </c>
      <c r="N27">
        <v>88</v>
      </c>
      <c r="O27">
        <v>36</v>
      </c>
      <c r="P27">
        <v>58</v>
      </c>
      <c r="Q27">
        <v>6</v>
      </c>
    </row>
    <row r="28" spans="1:17" x14ac:dyDescent="0.25">
      <c r="A28">
        <v>30</v>
      </c>
      <c r="B28" t="s">
        <v>19</v>
      </c>
      <c r="C28">
        <v>92</v>
      </c>
      <c r="D28">
        <v>23</v>
      </c>
      <c r="E28">
        <v>29</v>
      </c>
      <c r="F28">
        <v>2</v>
      </c>
      <c r="G28">
        <v>5</v>
      </c>
      <c r="H28">
        <v>6</v>
      </c>
      <c r="I28">
        <v>10</v>
      </c>
      <c r="J28">
        <v>0</v>
      </c>
      <c r="K28">
        <v>7</v>
      </c>
      <c r="L28">
        <v>3</v>
      </c>
      <c r="M28">
        <v>0</v>
      </c>
      <c r="N28">
        <v>49</v>
      </c>
      <c r="O28">
        <v>21</v>
      </c>
      <c r="P28">
        <v>22</v>
      </c>
      <c r="Q28">
        <v>5</v>
      </c>
    </row>
    <row r="29" spans="1:17" x14ac:dyDescent="0.25">
      <c r="A29">
        <v>31</v>
      </c>
      <c r="B29" t="s">
        <v>20</v>
      </c>
      <c r="C29">
        <v>83</v>
      </c>
      <c r="D29">
        <v>26</v>
      </c>
      <c r="E29">
        <v>28</v>
      </c>
      <c r="F29">
        <v>16</v>
      </c>
      <c r="G29">
        <v>9</v>
      </c>
      <c r="H29">
        <v>12</v>
      </c>
      <c r="I29">
        <v>13</v>
      </c>
      <c r="J29">
        <v>6</v>
      </c>
      <c r="K29">
        <v>8</v>
      </c>
      <c r="L29">
        <v>4</v>
      </c>
      <c r="M29">
        <v>5</v>
      </c>
      <c r="N29">
        <v>72</v>
      </c>
      <c r="O29">
        <v>15</v>
      </c>
      <c r="P29">
        <v>23</v>
      </c>
      <c r="Q29">
        <v>6</v>
      </c>
    </row>
    <row r="30" spans="1:17" x14ac:dyDescent="0.25">
      <c r="A30">
        <v>32</v>
      </c>
      <c r="B30" t="s">
        <v>20</v>
      </c>
      <c r="C30">
        <v>79</v>
      </c>
      <c r="D30">
        <v>28</v>
      </c>
      <c r="E30">
        <v>29</v>
      </c>
      <c r="F30">
        <v>-1</v>
      </c>
      <c r="G30">
        <v>12</v>
      </c>
      <c r="H30">
        <v>12</v>
      </c>
      <c r="I30">
        <v>10</v>
      </c>
      <c r="J30">
        <v>7</v>
      </c>
      <c r="K30">
        <v>7</v>
      </c>
      <c r="L30">
        <v>5</v>
      </c>
      <c r="M30">
        <v>4</v>
      </c>
      <c r="N30">
        <v>90</v>
      </c>
      <c r="O30">
        <v>45</v>
      </c>
      <c r="P30">
        <v>-1</v>
      </c>
      <c r="Q30">
        <v>6</v>
      </c>
    </row>
    <row r="31" spans="1:17" x14ac:dyDescent="0.25">
      <c r="A31">
        <v>33</v>
      </c>
      <c r="B31" t="s">
        <v>20</v>
      </c>
      <c r="D31">
        <v>25</v>
      </c>
      <c r="E31">
        <v>29</v>
      </c>
      <c r="F31">
        <v>5</v>
      </c>
      <c r="G31">
        <v>7</v>
      </c>
      <c r="H31">
        <v>14</v>
      </c>
      <c r="I31">
        <v>9</v>
      </c>
      <c r="J31">
        <v>4</v>
      </c>
      <c r="K31">
        <v>6</v>
      </c>
      <c r="L31">
        <v>2</v>
      </c>
      <c r="M31">
        <v>3</v>
      </c>
      <c r="N31">
        <v>57</v>
      </c>
      <c r="O31">
        <v>23</v>
      </c>
      <c r="P31">
        <v>30</v>
      </c>
      <c r="Q31">
        <v>4</v>
      </c>
    </row>
    <row r="32" spans="1:17" x14ac:dyDescent="0.25">
      <c r="A32">
        <v>34</v>
      </c>
      <c r="B32" t="s">
        <v>20</v>
      </c>
      <c r="C32">
        <v>89</v>
      </c>
      <c r="D32">
        <v>28</v>
      </c>
      <c r="E32">
        <v>30</v>
      </c>
      <c r="F32">
        <v>23</v>
      </c>
      <c r="G32">
        <v>9</v>
      </c>
      <c r="H32">
        <v>19</v>
      </c>
      <c r="I32">
        <v>18</v>
      </c>
      <c r="J32">
        <v>7</v>
      </c>
      <c r="K32">
        <v>6</v>
      </c>
      <c r="L32">
        <v>4</v>
      </c>
      <c r="M32">
        <v>5</v>
      </c>
      <c r="N32">
        <v>100</v>
      </c>
      <c r="O32">
        <v>88</v>
      </c>
      <c r="P32">
        <v>24</v>
      </c>
      <c r="Q32">
        <v>7</v>
      </c>
    </row>
    <row r="33" spans="1:17" x14ac:dyDescent="0.25">
      <c r="A33">
        <v>35</v>
      </c>
      <c r="B33" t="s">
        <v>20</v>
      </c>
      <c r="C33">
        <v>78</v>
      </c>
      <c r="D33">
        <v>27</v>
      </c>
      <c r="E33">
        <v>30</v>
      </c>
      <c r="F33">
        <v>29</v>
      </c>
      <c r="G33">
        <v>8</v>
      </c>
      <c r="H33">
        <v>20</v>
      </c>
      <c r="I33">
        <v>9</v>
      </c>
      <c r="J33">
        <v>7</v>
      </c>
      <c r="K33">
        <v>10</v>
      </c>
      <c r="L33">
        <v>4</v>
      </c>
      <c r="M33">
        <v>6</v>
      </c>
      <c r="N33">
        <v>64</v>
      </c>
      <c r="O33">
        <v>69</v>
      </c>
      <c r="P33">
        <v>16</v>
      </c>
      <c r="Q33">
        <v>8</v>
      </c>
    </row>
    <row r="34" spans="1:17" x14ac:dyDescent="0.25">
      <c r="A34" t="s">
        <v>24</v>
      </c>
      <c r="F34">
        <f>AVERAGE(F2:F33)</f>
        <v>8.25</v>
      </c>
      <c r="G34">
        <f t="shared" ref="G34:Q34" si="0">AVERAGE(G2:G33)</f>
        <v>9.03125</v>
      </c>
      <c r="H34">
        <f t="shared" si="0"/>
        <v>11.35483870967742</v>
      </c>
      <c r="I34">
        <f t="shared" si="0"/>
        <v>10.46875</v>
      </c>
      <c r="J34">
        <f t="shared" si="0"/>
        <v>4.6875</v>
      </c>
      <c r="K34">
        <f t="shared" si="0"/>
        <v>5.645161290322581</v>
      </c>
      <c r="L34">
        <f t="shared" si="0"/>
        <v>3.46875</v>
      </c>
      <c r="M34">
        <f t="shared" si="0"/>
        <v>6.129032258064516</v>
      </c>
      <c r="N34">
        <f t="shared" si="0"/>
        <v>67.967741935483872</v>
      </c>
      <c r="O34">
        <f t="shared" si="0"/>
        <v>31.032258064516128</v>
      </c>
      <c r="P34">
        <f t="shared" si="0"/>
        <v>15.375</v>
      </c>
      <c r="Q34">
        <f t="shared" si="0"/>
        <v>5.59375</v>
      </c>
    </row>
    <row r="36" spans="1:17" s="1" customFormat="1" ht="72.75" customHeight="1" x14ac:dyDescent="0.25">
      <c r="A36" s="1" t="s">
        <v>41</v>
      </c>
      <c r="F36" s="1" t="s">
        <v>7</v>
      </c>
      <c r="G36" s="1" t="s">
        <v>8</v>
      </c>
      <c r="H36" s="1" t="s">
        <v>9</v>
      </c>
      <c r="I36" s="1" t="s">
        <v>10</v>
      </c>
      <c r="J36" s="1" t="s">
        <v>11</v>
      </c>
      <c r="K36" s="1" t="s">
        <v>12</v>
      </c>
      <c r="L36" s="1" t="s">
        <v>13</v>
      </c>
      <c r="M36" s="1" t="s">
        <v>14</v>
      </c>
      <c r="N36" s="1" t="s">
        <v>15</v>
      </c>
      <c r="O36" s="1" t="s">
        <v>16</v>
      </c>
      <c r="P36" s="1" t="s">
        <v>17</v>
      </c>
      <c r="Q36" s="1" t="s">
        <v>18</v>
      </c>
    </row>
    <row r="37" spans="1:17" x14ac:dyDescent="0.25">
      <c r="A37">
        <v>7</v>
      </c>
      <c r="B37" t="s">
        <v>20</v>
      </c>
      <c r="C37">
        <v>83</v>
      </c>
      <c r="D37">
        <v>18</v>
      </c>
      <c r="E37">
        <v>21</v>
      </c>
      <c r="F37">
        <v>6</v>
      </c>
      <c r="G37">
        <v>3</v>
      </c>
      <c r="H37">
        <v>9</v>
      </c>
      <c r="I37">
        <v>1</v>
      </c>
      <c r="J37">
        <v>5</v>
      </c>
      <c r="K37">
        <v>5</v>
      </c>
      <c r="L37">
        <v>3</v>
      </c>
      <c r="M37">
        <v>4</v>
      </c>
      <c r="N37">
        <v>49</v>
      </c>
      <c r="O37">
        <v>-2</v>
      </c>
      <c r="P37">
        <v>20</v>
      </c>
      <c r="Q37">
        <v>2</v>
      </c>
    </row>
    <row r="38" spans="1:17" x14ac:dyDescent="0.25">
      <c r="A38">
        <v>23</v>
      </c>
      <c r="B38" t="s">
        <v>20</v>
      </c>
      <c r="C38">
        <v>85</v>
      </c>
      <c r="D38">
        <v>20</v>
      </c>
      <c r="E38">
        <v>23</v>
      </c>
      <c r="F38">
        <v>3</v>
      </c>
      <c r="G38">
        <v>6</v>
      </c>
      <c r="H38">
        <v>13</v>
      </c>
      <c r="I38">
        <v>14</v>
      </c>
      <c r="J38">
        <v>5</v>
      </c>
      <c r="K38">
        <v>6</v>
      </c>
      <c r="L38">
        <v>3</v>
      </c>
      <c r="M38">
        <v>5</v>
      </c>
      <c r="N38">
        <v>63</v>
      </c>
      <c r="O38">
        <v>24</v>
      </c>
      <c r="P38">
        <v>5</v>
      </c>
      <c r="Q38">
        <v>6</v>
      </c>
    </row>
    <row r="39" spans="1:17" x14ac:dyDescent="0.25">
      <c r="A39" t="s">
        <v>24</v>
      </c>
      <c r="F39">
        <f>AVERAGE(F37:F38)</f>
        <v>4.5</v>
      </c>
      <c r="G39">
        <f>AVERAGE(G37:G38)</f>
        <v>4.5</v>
      </c>
      <c r="H39">
        <f>AVERAGE(H37:H38)</f>
        <v>11</v>
      </c>
      <c r="I39">
        <f>AVERAGE(I37:I38)</f>
        <v>7.5</v>
      </c>
      <c r="J39">
        <f>AVERAGE(J37:J38)</f>
        <v>5</v>
      </c>
      <c r="K39">
        <f>AVERAGE(K37:K38)</f>
        <v>5.5</v>
      </c>
      <c r="L39">
        <f>AVERAGE(L37:L38)</f>
        <v>3</v>
      </c>
      <c r="M39">
        <f>AVERAGE(M37:M38)</f>
        <v>4.5</v>
      </c>
      <c r="N39">
        <f>AVERAGE(N37:N38)</f>
        <v>56</v>
      </c>
      <c r="O39">
        <f>AVERAGE(O37:O38)</f>
        <v>11</v>
      </c>
      <c r="P39">
        <f>AVERAGE(P37:P38)</f>
        <v>12.5</v>
      </c>
      <c r="Q39">
        <f>AVERAGE(Q37:Q38)</f>
        <v>4</v>
      </c>
    </row>
    <row r="42" spans="1:17" s="1" customFormat="1" ht="72.75" customHeight="1" x14ac:dyDescent="0.25">
      <c r="A42" s="1" t="s">
        <v>42</v>
      </c>
      <c r="F42" s="1" t="s">
        <v>7</v>
      </c>
      <c r="G42" s="1" t="s">
        <v>8</v>
      </c>
      <c r="H42" s="1" t="s">
        <v>9</v>
      </c>
      <c r="I42" s="1" t="s">
        <v>10</v>
      </c>
      <c r="J42" s="1" t="s">
        <v>11</v>
      </c>
      <c r="K42" s="1" t="s">
        <v>12</v>
      </c>
      <c r="L42" s="1" t="s">
        <v>13</v>
      </c>
      <c r="M42" s="1" t="s">
        <v>14</v>
      </c>
      <c r="N42" s="1" t="s">
        <v>15</v>
      </c>
      <c r="O42" s="1" t="s">
        <v>16</v>
      </c>
      <c r="P42" s="1" t="s">
        <v>17</v>
      </c>
      <c r="Q42" s="1" t="s">
        <v>18</v>
      </c>
    </row>
    <row r="43" spans="1:17" x14ac:dyDescent="0.25">
      <c r="A43">
        <v>1</v>
      </c>
      <c r="B43" t="s">
        <v>19</v>
      </c>
      <c r="C43">
        <v>87</v>
      </c>
      <c r="D43">
        <v>12</v>
      </c>
      <c r="E43">
        <v>16</v>
      </c>
      <c r="F43">
        <v>3</v>
      </c>
      <c r="G43">
        <v>2</v>
      </c>
      <c r="H43">
        <v>1</v>
      </c>
      <c r="I43">
        <v>0</v>
      </c>
      <c r="J43">
        <v>3</v>
      </c>
      <c r="K43">
        <v>3</v>
      </c>
      <c r="L43">
        <v>2</v>
      </c>
      <c r="M43">
        <v>2</v>
      </c>
      <c r="N43">
        <v>25</v>
      </c>
      <c r="O43">
        <v>18</v>
      </c>
      <c r="P43">
        <v>-3</v>
      </c>
      <c r="Q4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MoCA</vt:lpstr>
      <vt:lpstr>MMSE - Severity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2018-02-09T14:59:20Z</dcterms:created>
  <dcterms:modified xsi:type="dcterms:W3CDTF">2018-02-12T18:37:03Z</dcterms:modified>
</cp:coreProperties>
</file>