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hamed/Dropbox/MusicMemoryTesting/"/>
    </mc:Choice>
  </mc:AlternateContent>
  <bookViews>
    <workbookView xWindow="20" yWindow="480" windowWidth="25600" windowHeight="14380" tabRatio="500"/>
  </bookViews>
  <sheets>
    <sheet name="Listening Info" sheetId="1" r:id="rId1"/>
    <sheet name="Demographic Info" sheetId="4" r:id="rId2"/>
    <sheet name="Group A - pref" sheetId="2" r:id="rId3"/>
    <sheet name="Group B - pref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18" i="1"/>
  <c r="N17" i="1"/>
  <c r="M22" i="1"/>
  <c r="M23" i="1"/>
  <c r="M21" i="1"/>
  <c r="M20" i="1"/>
  <c r="M19" i="1"/>
  <c r="M18" i="1"/>
  <c r="M17" i="1"/>
  <c r="AB14" i="1"/>
  <c r="V14" i="1"/>
  <c r="W14" i="1"/>
  <c r="X14" i="1"/>
  <c r="Y14" i="1"/>
  <c r="Z14" i="1"/>
  <c r="AA14" i="1"/>
  <c r="U14" i="1"/>
  <c r="N14" i="1"/>
  <c r="O14" i="1"/>
  <c r="P14" i="1"/>
  <c r="Q14" i="1"/>
  <c r="R14" i="1"/>
  <c r="S14" i="1"/>
  <c r="T14" i="1"/>
  <c r="M14" i="1"/>
  <c r="U5" i="3"/>
  <c r="O5" i="3"/>
  <c r="P5" i="3"/>
  <c r="Q5" i="3"/>
  <c r="R5" i="3"/>
  <c r="S5" i="3"/>
  <c r="T5" i="3"/>
  <c r="N5" i="3"/>
  <c r="U6" i="2"/>
  <c r="V6" i="2"/>
  <c r="P6" i="2"/>
  <c r="Q6" i="2"/>
  <c r="R6" i="2"/>
  <c r="S6" i="2"/>
  <c r="T6" i="2"/>
  <c r="O6" i="2"/>
  <c r="D11" i="4"/>
</calcChain>
</file>

<file path=xl/sharedStrings.xml><?xml version="1.0" encoding="utf-8"?>
<sst xmlns="http://schemas.openxmlformats.org/spreadsheetml/2006/main" count="351" uniqueCount="205">
  <si>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</si>
  <si>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</si>
  <si>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</si>
  <si>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</si>
  <si>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</si>
  <si>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</si>
  <si>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</si>
  <si>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</si>
  <si>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Beat Perception</t>
  </si>
  <si>
    <t>Melody Memory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</si>
  <si>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</si>
  <si>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</si>
  <si>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</si>
  <si>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</si>
  <si>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</si>
  <si>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</si>
  <si>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</si>
  <si>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</si>
  <si>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</si>
  <si>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</si>
  <si>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</si>
  <si>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</si>
  <si>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</si>
  <si>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</si>
  <si>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</si>
  <si>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</si>
  <si>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</si>
  <si>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</si>
  <si>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</si>
  <si>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</si>
  <si>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</si>
  <si>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</si>
  <si>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</si>
  <si>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</si>
  <si>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</si>
  <si>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</si>
  <si>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</si>
  <si>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</si>
  <si>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</si>
  <si>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</si>
  <si>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</si>
  <si>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</si>
  <si>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</si>
  <si>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</si>
  <si>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</si>
  <si>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</si>
  <si>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</si>
  <si>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</si>
  <si>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</si>
  <si>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</si>
  <si>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</si>
  <si>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</si>
  <si>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</si>
  <si>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</si>
  <si>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</si>
  <si>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</si>
  <si>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</si>
  <si>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</si>
  <si>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</si>
  <si>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</si>
  <si>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</si>
  <si>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</si>
  <si>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</si>
  <si>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</si>
  <si>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</si>
  <si>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</si>
  <si>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</si>
  <si>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</si>
  <si>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</si>
  <si>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</si>
  <si>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</si>
  <si>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</si>
  <si>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</si>
  <si>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</si>
  <si>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</si>
  <si>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</si>
  <si>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</si>
  <si>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</si>
  <si>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</si>
  <si>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</si>
  <si>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</si>
  <si>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</si>
  <si>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</si>
  <si>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</si>
  <si>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</si>
  <si>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</si>
  <si>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</si>
  <si>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</si>
  <si>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</si>
  <si>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</si>
  <si>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</si>
  <si>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</si>
  <si>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</si>
  <si>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</si>
  <si>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</si>
  <si>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</si>
  <si>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</si>
  <si>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</si>
  <si>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</si>
  <si>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</si>
  <si>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</si>
  <si>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</si>
  <si>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</si>
  <si>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</si>
  <si>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</si>
  <si>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</si>
  <si>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</si>
  <si>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</si>
  <si>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</si>
  <si>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</si>
  <si>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</si>
  <si>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</si>
  <si>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</si>
  <si>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</si>
  <si>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</si>
  <si>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</si>
  <si>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</si>
  <si>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</si>
  <si>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</si>
  <si>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</si>
  <si>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</si>
  <si>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</si>
  <si>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</si>
  <si>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</si>
  <si>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</si>
  <si>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</si>
  <si>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</si>
  <si>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</si>
  <si>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</si>
  <si>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</si>
  <si>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</si>
  <si>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</si>
  <si>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</si>
  <si>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</si>
  <si>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</si>
  <si>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</si>
  <si>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</si>
  <si>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</si>
  <si>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</si>
  <si>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</si>
  <si>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</si>
  <si>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</si>
  <si>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</si>
  <si>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</si>
  <si>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</si>
  <si>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</si>
  <si>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</si>
  <si>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</si>
  <si>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</si>
  <si>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</si>
  <si>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</si>
  <si>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</si>
  <si>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</si>
  <si>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</si>
  <si>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</si>
  <si>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</si>
  <si>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</si>
  <si>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</si>
  <si>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</si>
  <si>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</si>
  <si>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</si>
  <si>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</si>
  <si>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</si>
  <si>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</si>
  <si>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</si>
  <si>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</si>
  <si>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</si>
  <si>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</si>
  <si>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</si>
  <si>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</si>
  <si>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</si>
  <si>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</si>
  <si>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</si>
  <si>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</si>
  <si>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</si>
  <si>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</si>
  <si>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</si>
  <si>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</si>
  <si>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</si>
  <si>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</si>
  <si>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</si>
  <si>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</si>
  <si>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</si>
  <si>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</si>
  <si>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</si>
  <si>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</si>
  <si>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</si>
  <si>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</si>
  <si>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</si>
  <si>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</si>
  <si>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</si>
  <si>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</si>
  <si>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</si>
  <si>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</si>
  <si>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</si>
  <si>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</si>
  <si>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</si>
  <si>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</si>
  <si>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</si>
  <si>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</si>
  <si>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Group B</t>
  </si>
  <si>
    <t>Group A</t>
  </si>
  <si>
    <t>Average # of Listens</t>
  </si>
  <si>
    <t>Lyric Mod Score</t>
  </si>
  <si>
    <t>Melody Memory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</si>
</sst>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0" applyNumberFormat="1" applyFont="1" applyFill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listens vs lyric modification task scores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Info'!$M$17:$M$23</c:f>
              <c:numCache>
                <c:formatCode>0</c:formatCode>
                <c:ptCount val="7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</c:numCache>
            </c:numRef>
          </c:xVal>
          <c:yVal>
            <c:numRef>
              <c:f>'Listening Info'!$N$17:$N$23</c:f>
              <c:numCache>
                <c:formatCode>0.00</c:formatCode>
                <c:ptCount val="7"/>
                <c:pt idx="0">
                  <c:v>63.6054857142857</c:v>
                </c:pt>
                <c:pt idx="1">
                  <c:v>86.32183333333334</c:v>
                </c:pt>
                <c:pt idx="2">
                  <c:v>56.74608333333333</c:v>
                </c:pt>
                <c:pt idx="3">
                  <c:v>77.41378333333334</c:v>
                </c:pt>
                <c:pt idx="4">
                  <c:v>64.84121666666665</c:v>
                </c:pt>
                <c:pt idx="5">
                  <c:v>73.50573333333334</c:v>
                </c:pt>
                <c:pt idx="6">
                  <c:v>60.79365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15280"/>
        <c:axId val="-2118279536"/>
      </c:scatterChart>
      <c:valAx>
        <c:axId val="-2118315280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listens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79536"/>
        <c:crosses val="autoZero"/>
        <c:crossBetween val="midCat"/>
        <c:majorUnit val="5.0"/>
        <c:minorUnit val="1.0"/>
      </c:valAx>
      <c:valAx>
        <c:axId val="-21182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Lyric modification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listens vs melody</a:t>
            </a:r>
            <a:r>
              <a:rPr lang="en-US" baseline="0"/>
              <a:t> memory task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Info'!$M$17:$M$23</c:f>
              <c:numCache>
                <c:formatCode>0</c:formatCode>
                <c:ptCount val="7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</c:numCache>
            </c:numRef>
          </c:xVal>
          <c:yVal>
            <c:numRef>
              <c:f>'Listening Info'!$O$17:$O$23</c:f>
              <c:numCache>
                <c:formatCode>0.00</c:formatCode>
                <c:ptCount val="7"/>
                <c:pt idx="0">
                  <c:v>91.3043</c:v>
                </c:pt>
                <c:pt idx="1">
                  <c:v>95.65219999999999</c:v>
                </c:pt>
                <c:pt idx="2">
                  <c:v>100.0</c:v>
                </c:pt>
                <c:pt idx="3">
                  <c:v>90.3043</c:v>
                </c:pt>
                <c:pt idx="4">
                  <c:v>91.3043</c:v>
                </c:pt>
                <c:pt idx="5">
                  <c:v>86.9596</c:v>
                </c:pt>
                <c:pt idx="6">
                  <c:v>82.6087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52592"/>
        <c:axId val="-2124167744"/>
      </c:scatterChart>
      <c:valAx>
        <c:axId val="-20672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listens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67744"/>
        <c:crosses val="autoZero"/>
        <c:crossBetween val="midCat"/>
      </c:valAx>
      <c:valAx>
        <c:axId val="-21241677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Melody  memory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A - Preference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A - pref'!$O$5:$V$5</c:f>
              <c:strCache>
                <c:ptCount val="8"/>
                <c:pt idx="0">
                  <c:v>20th Century</c:v>
                </c:pt>
                <c:pt idx="1">
                  <c:v>Half Life</c:v>
                </c:pt>
                <c:pt idx="2">
                  <c:v>Lost in Notting Hill</c:v>
                </c:pt>
                <c:pt idx="3">
                  <c:v>Sold</c:v>
                </c:pt>
                <c:pt idx="4">
                  <c:v>People Like You</c:v>
                </c:pt>
                <c:pt idx="5">
                  <c:v>Tonopah</c:v>
                </c:pt>
                <c:pt idx="6">
                  <c:v>Big in the City</c:v>
                </c:pt>
                <c:pt idx="7">
                  <c:v>Take Off Not Landing</c:v>
                </c:pt>
              </c:strCache>
            </c:strRef>
          </c:cat>
          <c:val>
            <c:numRef>
              <c:f>'Group A - pref'!$O$6:$V$6</c:f>
              <c:numCache>
                <c:formatCode>0.00</c:formatCode>
                <c:ptCount val="8"/>
                <c:pt idx="0">
                  <c:v>3.857142857142857</c:v>
                </c:pt>
                <c:pt idx="1">
                  <c:v>3.904761904761905</c:v>
                </c:pt>
                <c:pt idx="2">
                  <c:v>3.095238095238095</c:v>
                </c:pt>
                <c:pt idx="3">
                  <c:v>2.333333333333333</c:v>
                </c:pt>
                <c:pt idx="4">
                  <c:v>3.761904761904762</c:v>
                </c:pt>
                <c:pt idx="5">
                  <c:v>4.047619047619047</c:v>
                </c:pt>
                <c:pt idx="6">
                  <c:v>3.428571428571428</c:v>
                </c:pt>
                <c:pt idx="7">
                  <c:v>2.952380952380952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018320"/>
        <c:axId val="-2120501616"/>
      </c:barChart>
      <c:catAx>
        <c:axId val="-21330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01616"/>
        <c:crosses val="autoZero"/>
        <c:auto val="1"/>
        <c:lblAlgn val="ctr"/>
        <c:lblOffset val="100"/>
        <c:noMultiLvlLbl val="0"/>
      </c:catAx>
      <c:valAx>
        <c:axId val="-212050161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</a:t>
            </a:r>
            <a:r>
              <a:rPr lang="en-US" baseline="0"/>
              <a:t> - Preference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B - pref'!$N$4:$U$4</c:f>
              <c:strCache>
                <c:ptCount val="8"/>
                <c:pt idx="0">
                  <c:v>Americans</c:v>
                </c:pt>
                <c:pt idx="1">
                  <c:v>Fun Loving Angels</c:v>
                </c:pt>
                <c:pt idx="2">
                  <c:v>Waving Not Drowning</c:v>
                </c:pt>
                <c:pt idx="3">
                  <c:v>Thinking About You</c:v>
                </c:pt>
                <c:pt idx="4">
                  <c:v>Superman</c:v>
                </c:pt>
                <c:pt idx="5">
                  <c:v>Killing Time</c:v>
                </c:pt>
                <c:pt idx="6">
                  <c:v>Stones In Your Pocket</c:v>
                </c:pt>
                <c:pt idx="7">
                  <c:v>Yeah Yeah</c:v>
                </c:pt>
              </c:strCache>
            </c:strRef>
          </c:cat>
          <c:val>
            <c:numRef>
              <c:f>'Group B - pref'!$N$5:$U$5</c:f>
              <c:numCache>
                <c:formatCode>0.00</c:formatCode>
                <c:ptCount val="8"/>
                <c:pt idx="0">
                  <c:v>3.666666666666666</c:v>
                </c:pt>
                <c:pt idx="1">
                  <c:v>4.2</c:v>
                </c:pt>
                <c:pt idx="2">
                  <c:v>2.533333333333333</c:v>
                </c:pt>
                <c:pt idx="3">
                  <c:v>2.666666666666666</c:v>
                </c:pt>
                <c:pt idx="4">
                  <c:v>4.133333333333333</c:v>
                </c:pt>
                <c:pt idx="5">
                  <c:v>4.2</c:v>
                </c:pt>
                <c:pt idx="6">
                  <c:v>2.666666666666666</c:v>
                </c:pt>
                <c:pt idx="7">
                  <c:v>2.666666666666666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291472"/>
        <c:axId val="-2120287936"/>
      </c:barChart>
      <c:catAx>
        <c:axId val="-2120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87936"/>
        <c:crosses val="autoZero"/>
        <c:auto val="1"/>
        <c:lblAlgn val="ctr"/>
        <c:lblOffset val="100"/>
        <c:noMultiLvlLbl val="0"/>
      </c:catAx>
      <c:valAx>
        <c:axId val="-212028793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12</xdr:row>
      <xdr:rowOff>131234</xdr:rowOff>
    </xdr:from>
    <xdr:to>
      <xdr:col>6</xdr:col>
      <xdr:colOff>216958</xdr:colOff>
      <xdr:row>26</xdr:row>
      <xdr:rowOff>59267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312209</xdr:colOff>
      <xdr:row>10</xdr:row>
      <xdr:rowOff>184151</xdr:rowOff>
    </xdr:from>
    <xdr:to>
      <xdr:col>10</xdr:col>
      <xdr:colOff>926043</xdr:colOff>
      <xdr:row>24</xdr:row>
      <xdr:rowOff>112184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14817</xdr:rowOff>
    </xdr:from>
    <xdr:to>
      <xdr:col>19</xdr:col>
      <xdr:colOff>444500</xdr:colOff>
      <xdr:row>20</xdr:row>
      <xdr:rowOff>143933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825499</xdr:colOff>
      <xdr:row>6</xdr:row>
      <xdr:rowOff>4233</xdr:rowOff>
    </xdr:from>
    <xdr:to>
      <xdr:col>18</xdr:col>
      <xdr:colOff>444499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120" zoomScaleNormal="120" zoomScalePageLayoutView="120" workbookViewId="0">
      <pane xSplit="1" topLeftCell="B1" activePane="topRight" state="frozen"/>
      <selection pane="topRight" activeCell="J8" sqref="J8"/>
    </sheetView>
  </sheetViews>
  <sheetFormatPr baseColWidth="10" defaultRowHeight="16" x14ac:dyDescent="0.2"/>
  <cols>
    <col min="2" max="2" width="14.1640625" customWidth="1"/>
    <col min="3" max="3" width="10.6640625" customWidth="1"/>
    <col min="8" max="8" width="13.33203125" customWidth="1"/>
    <col min="9" max="9" width="13.5" customWidth="1"/>
    <col min="10" max="10" width="14.33203125" customWidth="1"/>
    <col min="11" max="12" width="15.5" customWidth="1"/>
    <col min="21" max="28" width="13.83203125" bestFit="1" customWidth="1"/>
  </cols>
  <sheetData>
    <row r="1" spans="1:28" x14ac:dyDescent="0.2">
      <c r="M1" s="5" t="s">
        <v>198</v>
      </c>
      <c r="N1" s="5"/>
      <c r="O1" s="5"/>
      <c r="P1" s="5"/>
      <c r="Q1" s="5"/>
      <c r="R1" s="5"/>
      <c r="S1" s="5"/>
      <c r="T1" s="5"/>
      <c r="U1" s="5" t="s">
        <v>199</v>
      </c>
      <c r="V1" s="5"/>
      <c r="W1" s="5"/>
      <c r="X1" s="5"/>
      <c r="Y1" s="5"/>
      <c r="Z1" s="5"/>
      <c r="AA1" s="5"/>
      <c r="AB1" s="5"/>
    </row>
    <row r="2" spans="1:28" s="4" customFormat="1" x14ac:dyDescent="0.2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185</v>
      </c>
      <c r="M2" s="4">
        <v>52</v>
      </c>
      <c r="N2" s="4">
        <v>42</v>
      </c>
      <c r="O2" s="4">
        <v>2</v>
      </c>
      <c r="P2" s="4">
        <v>132</v>
      </c>
      <c r="Q2" s="4">
        <v>122</v>
      </c>
      <c r="R2" s="4">
        <v>142</v>
      </c>
      <c r="S2" s="4">
        <v>92</v>
      </c>
      <c r="T2" s="4">
        <v>62</v>
      </c>
      <c r="U2" s="4">
        <v>22</v>
      </c>
      <c r="V2" s="4">
        <v>32</v>
      </c>
      <c r="W2" s="4">
        <v>12</v>
      </c>
      <c r="X2" s="4">
        <v>72</v>
      </c>
      <c r="Y2" s="4">
        <v>112</v>
      </c>
      <c r="Z2" s="4">
        <v>152</v>
      </c>
      <c r="AA2" s="4">
        <v>102</v>
      </c>
      <c r="AB2" s="4">
        <v>82</v>
      </c>
    </row>
    <row r="3" spans="1:28" x14ac:dyDescent="0.2">
      <c r="A3" t="s">
        <v>11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v>13</v>
      </c>
      <c r="N3">
        <v>13</v>
      </c>
      <c r="O3">
        <v>12</v>
      </c>
      <c r="P3">
        <v>13</v>
      </c>
      <c r="Q3">
        <v>12</v>
      </c>
      <c r="R3">
        <v>10</v>
      </c>
      <c r="S3">
        <v>13</v>
      </c>
      <c r="T3">
        <v>11</v>
      </c>
    </row>
    <row r="4" spans="1:28" x14ac:dyDescent="0.2">
      <c r="A4" t="s">
        <v>12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K4">
        <v>95.652199999999993</v>
      </c>
      <c r="L4">
        <v>58</v>
      </c>
      <c r="U4">
        <v>16</v>
      </c>
      <c r="V4">
        <v>14</v>
      </c>
      <c r="W4">
        <v>14</v>
      </c>
      <c r="X4">
        <v>14</v>
      </c>
      <c r="Y4">
        <v>14</v>
      </c>
      <c r="Z4">
        <v>13</v>
      </c>
      <c r="AA4">
        <v>15</v>
      </c>
      <c r="AB4">
        <v>15</v>
      </c>
    </row>
    <row r="5" spans="1:28" x14ac:dyDescent="0.2">
      <c r="A5" t="s">
        <v>13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K5">
        <v>100</v>
      </c>
      <c r="L5">
        <v>99</v>
      </c>
      <c r="M5">
        <v>21</v>
      </c>
      <c r="N5">
        <v>21</v>
      </c>
      <c r="O5">
        <v>20</v>
      </c>
      <c r="P5">
        <v>18</v>
      </c>
      <c r="Q5">
        <v>18</v>
      </c>
      <c r="R5">
        <v>19</v>
      </c>
      <c r="S5">
        <v>18</v>
      </c>
      <c r="T5">
        <v>19</v>
      </c>
    </row>
    <row r="6" spans="1:28" x14ac:dyDescent="0.2">
      <c r="A6" t="s">
        <v>14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K6" s="3">
        <v>90.304299999999998</v>
      </c>
      <c r="L6">
        <v>100</v>
      </c>
      <c r="U6">
        <v>21</v>
      </c>
      <c r="V6">
        <v>22</v>
      </c>
      <c r="W6">
        <v>23</v>
      </c>
      <c r="X6">
        <v>21</v>
      </c>
      <c r="Y6">
        <v>19</v>
      </c>
      <c r="Z6">
        <v>21</v>
      </c>
      <c r="AA6">
        <v>18</v>
      </c>
      <c r="AB6">
        <v>18</v>
      </c>
    </row>
    <row r="7" spans="1:28" x14ac:dyDescent="0.2">
      <c r="A7" t="s">
        <v>15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K7">
        <v>91.304299999999998</v>
      </c>
      <c r="L7">
        <v>82</v>
      </c>
      <c r="M7">
        <v>18</v>
      </c>
      <c r="N7">
        <v>17</v>
      </c>
      <c r="O7">
        <v>18</v>
      </c>
      <c r="P7">
        <v>16</v>
      </c>
      <c r="Q7">
        <v>18</v>
      </c>
      <c r="R7">
        <v>16</v>
      </c>
      <c r="S7">
        <v>16</v>
      </c>
      <c r="T7">
        <v>17</v>
      </c>
    </row>
    <row r="8" spans="1:28" x14ac:dyDescent="0.2">
      <c r="A8" t="s">
        <v>16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K8">
        <v>86.959599999999995</v>
      </c>
      <c r="L8">
        <v>94</v>
      </c>
      <c r="U8">
        <v>21</v>
      </c>
      <c r="V8">
        <v>18</v>
      </c>
      <c r="W8">
        <v>19</v>
      </c>
      <c r="X8">
        <v>18</v>
      </c>
      <c r="Y8">
        <v>18</v>
      </c>
      <c r="Z8">
        <v>18</v>
      </c>
      <c r="AA8">
        <v>17</v>
      </c>
      <c r="AB8">
        <v>19</v>
      </c>
    </row>
    <row r="9" spans="1:28" x14ac:dyDescent="0.2">
      <c r="A9" t="s">
        <v>17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K9" s="3">
        <v>82.608699999999999</v>
      </c>
      <c r="L9">
        <v>119</v>
      </c>
      <c r="M9">
        <v>7</v>
      </c>
      <c r="N9">
        <v>8</v>
      </c>
      <c r="O9">
        <v>8</v>
      </c>
      <c r="P9">
        <v>7</v>
      </c>
      <c r="Q9">
        <v>7</v>
      </c>
      <c r="R9">
        <v>8</v>
      </c>
      <c r="S9">
        <v>6</v>
      </c>
      <c r="T9">
        <v>7</v>
      </c>
    </row>
    <row r="12" spans="1:28" x14ac:dyDescent="0.2">
      <c r="M12" t="s">
        <v>201</v>
      </c>
      <c r="U12" t="s">
        <v>200</v>
      </c>
    </row>
    <row r="13" spans="1:28" x14ac:dyDescent="0.2">
      <c r="M13" s="4">
        <v>52</v>
      </c>
      <c r="N13" s="4">
        <v>42</v>
      </c>
      <c r="O13" s="4">
        <v>2</v>
      </c>
      <c r="P13" s="4">
        <v>132</v>
      </c>
      <c r="Q13" s="4">
        <v>122</v>
      </c>
      <c r="R13" s="4">
        <v>142</v>
      </c>
      <c r="S13" s="4">
        <v>92</v>
      </c>
      <c r="T13" s="4">
        <v>62</v>
      </c>
      <c r="U13" s="4">
        <v>22</v>
      </c>
      <c r="V13" s="4">
        <v>32</v>
      </c>
      <c r="W13" s="4">
        <v>12</v>
      </c>
      <c r="X13" s="4">
        <v>72</v>
      </c>
      <c r="Y13" s="4">
        <v>112</v>
      </c>
      <c r="Z13" s="4">
        <v>152</v>
      </c>
      <c r="AA13" s="4">
        <v>102</v>
      </c>
      <c r="AB13" s="4">
        <v>82</v>
      </c>
    </row>
    <row r="14" spans="1:28" x14ac:dyDescent="0.2">
      <c r="M14" s="6">
        <f>AVERAGE(M3,M5,M7,M9)</f>
        <v>14.75</v>
      </c>
      <c r="N14" s="6">
        <f t="shared" ref="N14:T14" si="0">AVERAGE(N3,N5,N7,N9)</f>
        <v>14.75</v>
      </c>
      <c r="O14" s="6">
        <f t="shared" si="0"/>
        <v>14.5</v>
      </c>
      <c r="P14" s="6">
        <f t="shared" si="0"/>
        <v>13.5</v>
      </c>
      <c r="Q14" s="6">
        <f t="shared" si="0"/>
        <v>13.75</v>
      </c>
      <c r="R14" s="6">
        <f t="shared" si="0"/>
        <v>13.25</v>
      </c>
      <c r="S14" s="6">
        <f t="shared" si="0"/>
        <v>13.25</v>
      </c>
      <c r="T14" s="6">
        <f t="shared" si="0"/>
        <v>13.5</v>
      </c>
      <c r="U14" s="6">
        <f>AVERAGE(U4,U6,U8)</f>
        <v>19.333333333333332</v>
      </c>
      <c r="V14" s="6">
        <f t="shared" ref="V14:AA14" si="1">AVERAGE(V4,V6,V8)</f>
        <v>18</v>
      </c>
      <c r="W14" s="6">
        <f t="shared" si="1"/>
        <v>18.666666666666668</v>
      </c>
      <c r="X14" s="6">
        <f t="shared" si="1"/>
        <v>17.666666666666668</v>
      </c>
      <c r="Y14" s="6">
        <f t="shared" si="1"/>
        <v>17</v>
      </c>
      <c r="Z14" s="6">
        <f t="shared" si="1"/>
        <v>17.333333333333332</v>
      </c>
      <c r="AA14" s="6">
        <f t="shared" si="1"/>
        <v>16.666666666666668</v>
      </c>
      <c r="AB14" s="6">
        <f>AVERAGE(AB4,AB6,AB8)</f>
        <v>17.333333333333332</v>
      </c>
    </row>
    <row r="16" spans="1:28" x14ac:dyDescent="0.2">
      <c r="M16" t="s">
        <v>202</v>
      </c>
      <c r="N16" t="s">
        <v>203</v>
      </c>
      <c r="O16" t="s">
        <v>204</v>
      </c>
    </row>
    <row r="17" spans="12:15" x14ac:dyDescent="0.2">
      <c r="L17" t="s">
        <v>11</v>
      </c>
      <c r="M17" s="8">
        <f xml:space="preserve"> AVERAGE(M3:T3)</f>
        <v>12.125</v>
      </c>
      <c r="N17" s="6">
        <f>AVERAGE(B3:H3)</f>
        <v>63.605485714285706</v>
      </c>
      <c r="O17" s="6">
        <v>91.304299999999998</v>
      </c>
    </row>
    <row r="18" spans="12:15" x14ac:dyDescent="0.2">
      <c r="L18" t="s">
        <v>12</v>
      </c>
      <c r="M18" s="8">
        <f>AVERAGE(U4:AB4)</f>
        <v>14.375</v>
      </c>
      <c r="N18" s="6">
        <f>AVERAGE(B4:F4,H4)</f>
        <v>86.321833333333345</v>
      </c>
      <c r="O18" s="6">
        <v>95.652199999999993</v>
      </c>
    </row>
    <row r="19" spans="12:15" x14ac:dyDescent="0.2">
      <c r="L19" t="s">
        <v>13</v>
      </c>
      <c r="M19" s="8">
        <f xml:space="preserve"> AVERAGE(M5:T5)</f>
        <v>19.25</v>
      </c>
      <c r="N19" s="6">
        <f t="shared" ref="N19:N23" si="2">AVERAGE(B5:F5,H5)</f>
        <v>56.746083333333331</v>
      </c>
      <c r="O19" s="6">
        <v>100</v>
      </c>
    </row>
    <row r="20" spans="12:15" x14ac:dyDescent="0.2">
      <c r="L20" t="s">
        <v>14</v>
      </c>
      <c r="M20" s="8">
        <f>AVERAGE(U6:AB6)</f>
        <v>20.375</v>
      </c>
      <c r="N20" s="6">
        <f t="shared" si="2"/>
        <v>77.413783333333342</v>
      </c>
      <c r="O20" s="7">
        <v>90.304299999999998</v>
      </c>
    </row>
    <row r="21" spans="12:15" x14ac:dyDescent="0.2">
      <c r="L21" t="s">
        <v>15</v>
      </c>
      <c r="M21" s="8">
        <f xml:space="preserve"> AVERAGE(M7:T7)</f>
        <v>17</v>
      </c>
      <c r="N21" s="6">
        <f t="shared" si="2"/>
        <v>64.841216666666654</v>
      </c>
      <c r="O21" s="6">
        <v>91.304299999999998</v>
      </c>
    </row>
    <row r="22" spans="12:15" x14ac:dyDescent="0.2">
      <c r="L22" t="s">
        <v>16</v>
      </c>
      <c r="M22" s="8">
        <f>AVERAGE(U8:AB8)</f>
        <v>18.5</v>
      </c>
      <c r="N22" s="6">
        <f t="shared" si="2"/>
        <v>73.505733333333339</v>
      </c>
      <c r="O22" s="6">
        <v>86.959599999999995</v>
      </c>
    </row>
    <row r="23" spans="12:15" x14ac:dyDescent="0.2">
      <c r="L23" t="s">
        <v>17</v>
      </c>
      <c r="M23" s="8">
        <f xml:space="preserve"> AVERAGE(M9:T9)</f>
        <v>7.25</v>
      </c>
      <c r="N23" s="6">
        <f t="shared" si="2"/>
        <v>60.793650000000007</v>
      </c>
      <c r="O23" s="7">
        <v>82.608699999999999</v>
      </c>
    </row>
  </sheetData>
  <mergeCells count="2">
    <mergeCell ref="M1:T1"/>
    <mergeCell ref="U1:A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opLeftCell="U1" zoomScale="120" zoomScaleNormal="120" zoomScalePageLayoutView="120" workbookViewId="0">
      <selection activeCell="X7" sqref="X7"/>
    </sheetView>
  </sheetViews>
  <sheetFormatPr baseColWidth="10" defaultRowHeight="16" x14ac:dyDescent="0.2"/>
  <sheetData>
    <row r="1" spans="1:39" x14ac:dyDescent="0.2">
      <c r="A1" s="1" t="s">
        <v>89</v>
      </c>
      <c r="B1" s="1" t="s">
        <v>90</v>
      </c>
      <c r="C1" s="1" t="s">
        <v>91</v>
      </c>
      <c r="D1" s="1" t="s">
        <v>92</v>
      </c>
      <c r="E1" s="1"/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/>
      <c r="AI1" s="1"/>
      <c r="AJ1" s="1"/>
      <c r="AK1" s="1"/>
      <c r="AL1" s="1"/>
      <c r="AM1" s="1"/>
    </row>
    <row r="2" spans="1:39" x14ac:dyDescent="0.2">
      <c r="A2" s="1" t="s">
        <v>121</v>
      </c>
      <c r="B2" s="1" t="s">
        <v>122</v>
      </c>
      <c r="C2" s="1" t="s">
        <v>123</v>
      </c>
      <c r="D2" s="1">
        <v>19</v>
      </c>
      <c r="E2" s="1" t="s">
        <v>124</v>
      </c>
      <c r="F2" s="1" t="s">
        <v>125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1"/>
      <c r="M2" s="1">
        <v>5</v>
      </c>
      <c r="N2" s="1">
        <v>6</v>
      </c>
      <c r="O2" s="1" t="s">
        <v>131</v>
      </c>
      <c r="P2" s="1" t="s">
        <v>132</v>
      </c>
      <c r="Q2" s="1" t="s">
        <v>133</v>
      </c>
      <c r="R2" s="1" t="s">
        <v>134</v>
      </c>
      <c r="S2" s="1" t="s">
        <v>135</v>
      </c>
      <c r="T2" s="1" t="s">
        <v>136</v>
      </c>
      <c r="U2" s="1" t="s">
        <v>134</v>
      </c>
      <c r="V2" s="1" t="s">
        <v>137</v>
      </c>
      <c r="W2" s="1" t="s">
        <v>138</v>
      </c>
      <c r="X2" s="1" t="s">
        <v>139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140</v>
      </c>
      <c r="AH2" s="1"/>
      <c r="AI2" s="1"/>
      <c r="AJ2" s="1"/>
      <c r="AK2" s="1"/>
      <c r="AL2" s="1"/>
      <c r="AM2" s="1"/>
    </row>
    <row r="3" spans="1:39" x14ac:dyDescent="0.2">
      <c r="A3" s="1" t="s">
        <v>141</v>
      </c>
      <c r="B3" s="1">
        <v>101</v>
      </c>
      <c r="C3" s="1" t="s">
        <v>19</v>
      </c>
      <c r="D3" s="1">
        <v>23</v>
      </c>
      <c r="E3" s="1" t="s">
        <v>142</v>
      </c>
      <c r="F3" s="1" t="s">
        <v>125</v>
      </c>
      <c r="G3" s="1" t="s">
        <v>126</v>
      </c>
      <c r="H3" s="1" t="s">
        <v>143</v>
      </c>
      <c r="I3" s="1" t="s">
        <v>144</v>
      </c>
      <c r="J3" s="1" t="s">
        <v>129</v>
      </c>
      <c r="K3" s="1" t="s">
        <v>130</v>
      </c>
      <c r="L3" s="1"/>
      <c r="M3" s="1">
        <v>7</v>
      </c>
      <c r="N3" s="1">
        <v>3</v>
      </c>
      <c r="O3" s="1" t="s">
        <v>129</v>
      </c>
      <c r="P3" s="1"/>
      <c r="Q3" s="1"/>
      <c r="R3" s="1" t="s">
        <v>145</v>
      </c>
      <c r="S3" s="1" t="s">
        <v>146</v>
      </c>
      <c r="T3" s="1" t="s">
        <v>145</v>
      </c>
      <c r="U3" s="1" t="s">
        <v>145</v>
      </c>
      <c r="V3" s="1" t="s">
        <v>147</v>
      </c>
      <c r="W3" s="1" t="s">
        <v>148</v>
      </c>
      <c r="X3" s="1" t="s">
        <v>149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140</v>
      </c>
      <c r="AH3" s="1"/>
      <c r="AI3" s="1"/>
      <c r="AJ3" s="1"/>
      <c r="AK3" s="1"/>
      <c r="AL3" s="1"/>
      <c r="AM3" s="1"/>
    </row>
    <row r="4" spans="1:39" x14ac:dyDescent="0.2">
      <c r="A4" s="1" t="s">
        <v>150</v>
      </c>
      <c r="B4" s="1">
        <v>102</v>
      </c>
      <c r="C4" s="1" t="s">
        <v>151</v>
      </c>
      <c r="D4" s="1">
        <v>39</v>
      </c>
      <c r="E4" s="1" t="s">
        <v>142</v>
      </c>
      <c r="F4" s="1" t="s">
        <v>125</v>
      </c>
      <c r="G4" s="1" t="s">
        <v>152</v>
      </c>
      <c r="H4" s="1" t="s">
        <v>153</v>
      </c>
      <c r="I4" s="1" t="s">
        <v>154</v>
      </c>
      <c r="J4" s="1" t="s">
        <v>129</v>
      </c>
      <c r="K4" s="1" t="s">
        <v>130</v>
      </c>
      <c r="L4" s="1"/>
      <c r="M4" s="1">
        <v>7</v>
      </c>
      <c r="N4" s="1">
        <v>5</v>
      </c>
      <c r="O4" s="1" t="s">
        <v>131</v>
      </c>
      <c r="P4" s="1" t="s">
        <v>155</v>
      </c>
      <c r="Q4" s="1"/>
      <c r="R4" s="1" t="s">
        <v>134</v>
      </c>
      <c r="S4" s="1" t="s">
        <v>156</v>
      </c>
      <c r="T4" s="1" t="s">
        <v>157</v>
      </c>
      <c r="U4" s="1" t="s">
        <v>158</v>
      </c>
      <c r="V4" s="1" t="s">
        <v>147</v>
      </c>
      <c r="W4" s="1" t="s">
        <v>148</v>
      </c>
      <c r="X4" s="1" t="s">
        <v>159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140</v>
      </c>
      <c r="AH4" s="1"/>
      <c r="AI4" s="1"/>
      <c r="AJ4" s="1"/>
      <c r="AK4" s="1"/>
      <c r="AL4" s="1"/>
      <c r="AM4" s="1"/>
    </row>
    <row r="5" spans="1:39" x14ac:dyDescent="0.2">
      <c r="A5" s="1" t="s">
        <v>160</v>
      </c>
      <c r="B5" s="1">
        <v>105</v>
      </c>
      <c r="C5" s="1" t="s">
        <v>161</v>
      </c>
      <c r="D5" s="1">
        <v>24</v>
      </c>
      <c r="E5" s="1" t="s">
        <v>124</v>
      </c>
      <c r="F5" s="1" t="s">
        <v>125</v>
      </c>
      <c r="G5" s="1" t="s">
        <v>152</v>
      </c>
      <c r="H5" s="1" t="s">
        <v>127</v>
      </c>
      <c r="I5" s="1" t="s">
        <v>162</v>
      </c>
      <c r="J5" s="1" t="s">
        <v>129</v>
      </c>
      <c r="K5" s="1" t="s">
        <v>163</v>
      </c>
      <c r="L5" s="1" t="s">
        <v>164</v>
      </c>
      <c r="M5" s="1">
        <v>6</v>
      </c>
      <c r="N5" s="1">
        <v>3</v>
      </c>
      <c r="O5" s="1" t="s">
        <v>129</v>
      </c>
      <c r="P5" s="1"/>
      <c r="Q5" s="1"/>
      <c r="R5" s="1" t="s">
        <v>145</v>
      </c>
      <c r="S5" s="1" t="s">
        <v>146</v>
      </c>
      <c r="T5" s="1" t="s">
        <v>145</v>
      </c>
      <c r="U5" s="1" t="s">
        <v>145</v>
      </c>
      <c r="V5" s="1" t="s">
        <v>165</v>
      </c>
      <c r="W5" s="1" t="s">
        <v>165</v>
      </c>
      <c r="X5" s="1" t="s">
        <v>166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140</v>
      </c>
      <c r="AH5" s="1"/>
      <c r="AI5" s="1"/>
      <c r="AJ5" s="1"/>
      <c r="AK5" s="1"/>
      <c r="AL5" s="1"/>
      <c r="AM5" s="1"/>
    </row>
    <row r="6" spans="1:39" x14ac:dyDescent="0.2">
      <c r="A6" s="1" t="s">
        <v>167</v>
      </c>
      <c r="B6" s="1">
        <v>103</v>
      </c>
      <c r="C6" s="1" t="s">
        <v>40</v>
      </c>
      <c r="D6" s="1">
        <v>21</v>
      </c>
      <c r="E6" s="1" t="s">
        <v>142</v>
      </c>
      <c r="F6" s="1" t="s">
        <v>125</v>
      </c>
      <c r="G6" s="1" t="s">
        <v>126</v>
      </c>
      <c r="H6" s="1" t="s">
        <v>168</v>
      </c>
      <c r="I6" s="1" t="s">
        <v>169</v>
      </c>
      <c r="J6" s="1" t="s">
        <v>129</v>
      </c>
      <c r="K6" s="1" t="s">
        <v>130</v>
      </c>
      <c r="L6" s="1"/>
      <c r="M6" s="1">
        <v>6</v>
      </c>
      <c r="N6" s="1">
        <v>4</v>
      </c>
      <c r="O6" s="1" t="s">
        <v>129</v>
      </c>
      <c r="P6" s="1"/>
      <c r="Q6" s="1"/>
      <c r="R6" s="1" t="s">
        <v>145</v>
      </c>
      <c r="S6" s="1" t="s">
        <v>146</v>
      </c>
      <c r="T6" s="1" t="s">
        <v>145</v>
      </c>
      <c r="U6" s="1" t="s">
        <v>145</v>
      </c>
      <c r="V6" s="1" t="s">
        <v>138</v>
      </c>
      <c r="W6" s="1" t="s">
        <v>147</v>
      </c>
      <c r="X6" s="1" t="s">
        <v>170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140</v>
      </c>
      <c r="AH6" s="1"/>
      <c r="AI6" s="1"/>
      <c r="AJ6" s="1"/>
      <c r="AK6" s="1"/>
      <c r="AL6" s="1"/>
      <c r="AM6" s="1"/>
    </row>
    <row r="7" spans="1:39" x14ac:dyDescent="0.2">
      <c r="A7" s="1" t="s">
        <v>171</v>
      </c>
      <c r="B7" s="1">
        <v>106</v>
      </c>
      <c r="C7" s="1" t="s">
        <v>49</v>
      </c>
      <c r="D7" s="1">
        <v>23</v>
      </c>
      <c r="E7" s="1" t="s">
        <v>124</v>
      </c>
      <c r="F7" s="1" t="s">
        <v>125</v>
      </c>
      <c r="G7" s="1" t="s">
        <v>152</v>
      </c>
      <c r="H7" s="1" t="s">
        <v>172</v>
      </c>
      <c r="I7" s="1" t="s">
        <v>173</v>
      </c>
      <c r="J7" s="1" t="s">
        <v>129</v>
      </c>
      <c r="K7" s="1" t="s">
        <v>130</v>
      </c>
      <c r="L7" s="1"/>
      <c r="M7" s="1">
        <v>7</v>
      </c>
      <c r="N7" s="1">
        <v>5</v>
      </c>
      <c r="O7" s="1" t="s">
        <v>131</v>
      </c>
      <c r="P7" s="1" t="s">
        <v>174</v>
      </c>
      <c r="Q7" s="1" t="s">
        <v>133</v>
      </c>
      <c r="R7" s="1" t="s">
        <v>175</v>
      </c>
      <c r="S7" s="1" t="s">
        <v>176</v>
      </c>
      <c r="T7" s="1" t="s">
        <v>145</v>
      </c>
      <c r="U7" s="1" t="s">
        <v>177</v>
      </c>
      <c r="V7" s="1" t="s">
        <v>165</v>
      </c>
      <c r="W7" s="1" t="s">
        <v>148</v>
      </c>
      <c r="X7" s="1" t="s">
        <v>178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140</v>
      </c>
      <c r="AH7" s="1"/>
      <c r="AI7" s="1"/>
      <c r="AJ7" s="1"/>
      <c r="AK7" s="1"/>
      <c r="AL7" s="1"/>
      <c r="AM7" s="1"/>
    </row>
    <row r="8" spans="1:39" x14ac:dyDescent="0.2">
      <c r="A8" s="1" t="s">
        <v>179</v>
      </c>
      <c r="B8" s="1">
        <v>104</v>
      </c>
      <c r="C8" s="1" t="s">
        <v>68</v>
      </c>
      <c r="D8" s="1">
        <v>29</v>
      </c>
      <c r="E8" s="1" t="s">
        <v>124</v>
      </c>
      <c r="F8" s="1" t="s">
        <v>125</v>
      </c>
      <c r="G8" s="1" t="s">
        <v>126</v>
      </c>
      <c r="H8" s="1" t="s">
        <v>180</v>
      </c>
      <c r="I8" s="1" t="s">
        <v>173</v>
      </c>
      <c r="J8" s="1" t="s">
        <v>129</v>
      </c>
      <c r="K8" s="1" t="s">
        <v>130</v>
      </c>
      <c r="L8" s="1"/>
      <c r="M8" s="1">
        <v>6</v>
      </c>
      <c r="N8" s="1">
        <v>6</v>
      </c>
      <c r="O8" s="1" t="s">
        <v>131</v>
      </c>
      <c r="P8" s="1" t="s">
        <v>181</v>
      </c>
      <c r="Q8" s="1"/>
      <c r="R8" s="1" t="s">
        <v>157</v>
      </c>
      <c r="S8" s="1" t="s">
        <v>156</v>
      </c>
      <c r="T8" s="1" t="s">
        <v>145</v>
      </c>
      <c r="U8" s="1" t="s">
        <v>134</v>
      </c>
      <c r="V8" s="1" t="s">
        <v>148</v>
      </c>
      <c r="W8" s="1" t="s">
        <v>148</v>
      </c>
      <c r="X8" s="1" t="s">
        <v>182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140</v>
      </c>
      <c r="AH8" s="1"/>
      <c r="AI8" s="1"/>
      <c r="AJ8" s="1"/>
      <c r="AK8" s="1"/>
      <c r="AL8" s="1"/>
      <c r="AM8" s="1"/>
    </row>
    <row r="9" spans="1:39" x14ac:dyDescent="0.2">
      <c r="A9" s="1" t="s">
        <v>183</v>
      </c>
      <c r="B9" s="1">
        <v>107</v>
      </c>
      <c r="C9" s="1" t="s">
        <v>84</v>
      </c>
      <c r="D9" s="1">
        <v>19</v>
      </c>
      <c r="E9" s="1" t="s">
        <v>124</v>
      </c>
      <c r="F9" s="1" t="s">
        <v>125</v>
      </c>
      <c r="G9" s="1" t="s">
        <v>126</v>
      </c>
      <c r="H9" s="1" t="s">
        <v>168</v>
      </c>
      <c r="I9" s="1" t="s">
        <v>169</v>
      </c>
      <c r="J9" s="1" t="s">
        <v>129</v>
      </c>
      <c r="K9" s="1" t="s">
        <v>130</v>
      </c>
      <c r="L9" s="1"/>
      <c r="M9" s="1">
        <v>7</v>
      </c>
      <c r="N9" s="1">
        <v>1</v>
      </c>
      <c r="O9" s="1" t="s">
        <v>129</v>
      </c>
      <c r="P9" s="1"/>
      <c r="Q9" s="1"/>
      <c r="R9" s="1" t="s">
        <v>145</v>
      </c>
      <c r="S9" s="1" t="s">
        <v>146</v>
      </c>
      <c r="T9" s="1" t="s">
        <v>145</v>
      </c>
      <c r="U9" s="1" t="s">
        <v>145</v>
      </c>
      <c r="V9" s="1" t="s">
        <v>137</v>
      </c>
      <c r="W9" s="1" t="s">
        <v>138</v>
      </c>
      <c r="X9" s="1" t="s">
        <v>139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184</v>
      </c>
      <c r="AH9" s="1"/>
      <c r="AI9" s="1"/>
      <c r="AJ9" s="1"/>
      <c r="AK9" s="1"/>
      <c r="AL9" s="1"/>
      <c r="AM9" s="1"/>
    </row>
    <row r="11" spans="1:39" x14ac:dyDescent="0.2">
      <c r="D11">
        <f>AVERAGE(D2:D9)</f>
        <v>24.625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I1" zoomScale="120" zoomScaleNormal="120" zoomScalePageLayoutView="120" workbookViewId="0">
      <selection activeCell="V5" sqref="V5"/>
    </sheetView>
  </sheetViews>
  <sheetFormatPr baseColWidth="10" defaultRowHeight="16" x14ac:dyDescent="0.2"/>
  <cols>
    <col min="1" max="1" width="11.5" customWidth="1"/>
    <col min="15" max="22" width="11.6640625" bestFit="1" customWidth="1"/>
  </cols>
  <sheetData>
    <row r="1" spans="1:22" x14ac:dyDescent="0.2"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22" x14ac:dyDescent="0.2">
      <c r="A2" t="s">
        <v>18</v>
      </c>
      <c r="B2">
        <v>101</v>
      </c>
      <c r="C2" t="s">
        <v>19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22" x14ac:dyDescent="0.2">
      <c r="A3" t="s">
        <v>20</v>
      </c>
      <c r="B3">
        <v>101</v>
      </c>
      <c r="C3" t="s">
        <v>21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22" x14ac:dyDescent="0.2">
      <c r="A4" t="s">
        <v>22</v>
      </c>
      <c r="B4">
        <v>101</v>
      </c>
      <c r="C4" t="s">
        <v>23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22" x14ac:dyDescent="0.2">
      <c r="A5" t="s">
        <v>24</v>
      </c>
      <c r="B5">
        <v>101</v>
      </c>
      <c r="C5" t="s">
        <v>25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</row>
    <row r="6" spans="1:22" x14ac:dyDescent="0.2">
      <c r="A6" t="s">
        <v>26</v>
      </c>
      <c r="B6">
        <v>101</v>
      </c>
      <c r="C6" t="s">
        <v>27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  <c r="O6" s="6">
        <f>AVERAGE(E2:E7,E9:E13,E15:E19,E21:E25)</f>
        <v>3.8571428571428572</v>
      </c>
      <c r="P6" s="6">
        <f t="shared" ref="P6:T6" si="0">AVERAGE(F2:F7,F9:F13,F15:F19,F21:F25)</f>
        <v>3.9047619047619047</v>
      </c>
      <c r="Q6" s="6">
        <f t="shared" si="0"/>
        <v>3.0952380952380953</v>
      </c>
      <c r="R6" s="6">
        <f t="shared" si="0"/>
        <v>2.3333333333333335</v>
      </c>
      <c r="S6" s="6">
        <f t="shared" si="0"/>
        <v>3.7619047619047619</v>
      </c>
      <c r="T6" s="6">
        <f t="shared" si="0"/>
        <v>4.0476190476190474</v>
      </c>
      <c r="U6" s="6">
        <f t="shared" ref="U6" si="1">AVERAGE(K2:K7,K9:K13,K15:K19,K21:K25)</f>
        <v>3.4285714285714284</v>
      </c>
      <c r="V6" s="6">
        <f t="shared" ref="V6" si="2">AVERAGE(L2:L7,L9:L13,L15:L19,L21:L25)</f>
        <v>2.9523809523809526</v>
      </c>
    </row>
    <row r="7" spans="1:22" x14ac:dyDescent="0.2">
      <c r="A7" t="s">
        <v>28</v>
      </c>
      <c r="B7">
        <v>101</v>
      </c>
      <c r="C7" t="s">
        <v>29</v>
      </c>
      <c r="D7" t="s">
        <v>30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22" x14ac:dyDescent="0.2">
      <c r="A9" t="s">
        <v>70</v>
      </c>
      <c r="B9">
        <v>103</v>
      </c>
      <c r="C9" t="s">
        <v>71</v>
      </c>
      <c r="D9" t="s">
        <v>41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22" x14ac:dyDescent="0.2">
      <c r="A10" t="s">
        <v>72</v>
      </c>
      <c r="B10">
        <v>103</v>
      </c>
      <c r="C10" t="s">
        <v>73</v>
      </c>
      <c r="D10" t="s">
        <v>44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22" x14ac:dyDescent="0.2">
      <c r="A11" t="s">
        <v>74</v>
      </c>
      <c r="B11">
        <v>103</v>
      </c>
      <c r="C11" t="s">
        <v>75</v>
      </c>
      <c r="D11" t="s">
        <v>47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22" x14ac:dyDescent="0.2">
      <c r="A12" t="s">
        <v>76</v>
      </c>
      <c r="B12">
        <v>103</v>
      </c>
      <c r="C12" t="s">
        <v>77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22" x14ac:dyDescent="0.2">
      <c r="A13" t="s">
        <v>78</v>
      </c>
      <c r="B13">
        <v>103</v>
      </c>
      <c r="C13" t="s">
        <v>79</v>
      </c>
      <c r="D13" t="s">
        <v>69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22" x14ac:dyDescent="0.2">
      <c r="A15" t="s">
        <v>62</v>
      </c>
      <c r="B15">
        <v>105</v>
      </c>
      <c r="C15" t="s">
        <v>40</v>
      </c>
      <c r="D15" t="s">
        <v>63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22" x14ac:dyDescent="0.2">
      <c r="A16" t="s">
        <v>64</v>
      </c>
      <c r="B16">
        <v>105</v>
      </c>
      <c r="C16" t="s">
        <v>43</v>
      </c>
      <c r="D16" t="s">
        <v>44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2" x14ac:dyDescent="0.2">
      <c r="A17" t="s">
        <v>65</v>
      </c>
      <c r="B17">
        <v>105</v>
      </c>
      <c r="C17" t="s">
        <v>46</v>
      </c>
      <c r="D17" t="s">
        <v>47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2" x14ac:dyDescent="0.2">
      <c r="A18" t="s">
        <v>66</v>
      </c>
      <c r="B18">
        <v>105</v>
      </c>
      <c r="C18" t="s">
        <v>49</v>
      </c>
      <c r="D18" t="s">
        <v>50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2" x14ac:dyDescent="0.2">
      <c r="A19" t="s">
        <v>67</v>
      </c>
      <c r="B19">
        <v>105</v>
      </c>
      <c r="C19" t="s">
        <v>68</v>
      </c>
      <c r="D19" t="s">
        <v>69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2" x14ac:dyDescent="0.2">
      <c r="A21" t="s">
        <v>193</v>
      </c>
      <c r="B21">
        <v>107</v>
      </c>
      <c r="C21" t="s">
        <v>75</v>
      </c>
      <c r="D21" t="s">
        <v>41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2" x14ac:dyDescent="0.2">
      <c r="A22" t="s">
        <v>194</v>
      </c>
      <c r="B22">
        <v>107</v>
      </c>
      <c r="C22" t="s">
        <v>86</v>
      </c>
      <c r="D22" t="s">
        <v>44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2" x14ac:dyDescent="0.2">
      <c r="A23" t="s">
        <v>195</v>
      </c>
      <c r="B23">
        <v>107</v>
      </c>
      <c r="C23" t="s">
        <v>79</v>
      </c>
      <c r="D23" t="s">
        <v>47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2" x14ac:dyDescent="0.2">
      <c r="A24" t="s">
        <v>196</v>
      </c>
      <c r="B24">
        <v>107</v>
      </c>
      <c r="C24" t="s">
        <v>190</v>
      </c>
      <c r="D24" t="s">
        <v>50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2" x14ac:dyDescent="0.2">
      <c r="A25" t="s">
        <v>197</v>
      </c>
      <c r="B25">
        <v>107</v>
      </c>
      <c r="C25" t="s">
        <v>192</v>
      </c>
      <c r="D25" t="s">
        <v>69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zoomScale="120" zoomScaleNormal="120" zoomScalePageLayoutView="120" workbookViewId="0">
      <selection activeCell="U4" sqref="U4"/>
    </sheetView>
  </sheetViews>
  <sheetFormatPr baseColWidth="10" defaultRowHeight="16" x14ac:dyDescent="0.2"/>
  <sheetData>
    <row r="1" spans="1:21" x14ac:dyDescent="0.2"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1:21" x14ac:dyDescent="0.2">
      <c r="A2" t="s">
        <v>39</v>
      </c>
      <c r="B2">
        <v>102</v>
      </c>
      <c r="C2" t="s">
        <v>40</v>
      </c>
      <c r="D2" t="s">
        <v>41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21" x14ac:dyDescent="0.2">
      <c r="A3" t="s">
        <v>42</v>
      </c>
      <c r="B3">
        <v>102</v>
      </c>
      <c r="C3" t="s">
        <v>43</v>
      </c>
      <c r="D3" t="s">
        <v>44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21" x14ac:dyDescent="0.2">
      <c r="A4" t="s">
        <v>45</v>
      </c>
      <c r="B4">
        <v>102</v>
      </c>
      <c r="C4" t="s">
        <v>46</v>
      </c>
      <c r="D4" t="s">
        <v>47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</row>
    <row r="5" spans="1:21" x14ac:dyDescent="0.2">
      <c r="A5" t="s">
        <v>48</v>
      </c>
      <c r="B5">
        <v>102</v>
      </c>
      <c r="C5" t="s">
        <v>49</v>
      </c>
      <c r="D5" t="s">
        <v>50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  <c r="N5" s="6">
        <f>AVERAGE(E2:E6,E8:E12,E14:E18)</f>
        <v>3.6666666666666665</v>
      </c>
      <c r="O5" s="6">
        <f t="shared" ref="O5:T5" si="0">AVERAGE(F2:F6,F8:F12,F14:F18)</f>
        <v>4.2</v>
      </c>
      <c r="P5" s="6">
        <f t="shared" si="0"/>
        <v>2.5333333333333332</v>
      </c>
      <c r="Q5" s="6">
        <f t="shared" si="0"/>
        <v>2.6666666666666665</v>
      </c>
      <c r="R5" s="6">
        <f t="shared" si="0"/>
        <v>4.1333333333333337</v>
      </c>
      <c r="S5" s="6">
        <f t="shared" si="0"/>
        <v>4.2</v>
      </c>
      <c r="T5" s="6">
        <f t="shared" si="0"/>
        <v>2.6666666666666665</v>
      </c>
      <c r="U5" s="6">
        <f>AVERAGE(L2:L6,L8:L12,L14:L18)</f>
        <v>2.6666666666666665</v>
      </c>
    </row>
    <row r="6" spans="1:21" x14ac:dyDescent="0.2">
      <c r="A6" t="s">
        <v>51</v>
      </c>
      <c r="B6">
        <v>102</v>
      </c>
      <c r="C6" t="s">
        <v>52</v>
      </c>
      <c r="D6" t="s">
        <v>53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21" x14ac:dyDescent="0.2">
      <c r="A8" t="s">
        <v>186</v>
      </c>
      <c r="B8">
        <v>104</v>
      </c>
      <c r="C8" t="s">
        <v>75</v>
      </c>
      <c r="D8" t="s">
        <v>41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21" x14ac:dyDescent="0.2">
      <c r="A9" t="s">
        <v>187</v>
      </c>
      <c r="B9">
        <v>104</v>
      </c>
      <c r="C9" t="s">
        <v>86</v>
      </c>
      <c r="D9" t="s">
        <v>44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21" x14ac:dyDescent="0.2">
      <c r="A10" t="s">
        <v>188</v>
      </c>
      <c r="B10">
        <v>104</v>
      </c>
      <c r="C10" t="s">
        <v>79</v>
      </c>
      <c r="D10" t="s">
        <v>47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21" x14ac:dyDescent="0.2">
      <c r="A11" t="s">
        <v>189</v>
      </c>
      <c r="B11">
        <v>104</v>
      </c>
      <c r="C11" t="s">
        <v>190</v>
      </c>
      <c r="D11" t="s">
        <v>50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21" x14ac:dyDescent="0.2">
      <c r="A12" t="s">
        <v>191</v>
      </c>
      <c r="B12">
        <v>104</v>
      </c>
      <c r="C12" t="s">
        <v>192</v>
      </c>
      <c r="D12" t="s">
        <v>69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21" x14ac:dyDescent="0.2">
      <c r="A14" t="s">
        <v>80</v>
      </c>
      <c r="B14">
        <v>106</v>
      </c>
      <c r="C14" t="s">
        <v>52</v>
      </c>
      <c r="D14" t="s">
        <v>41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21" x14ac:dyDescent="0.2">
      <c r="A15" t="s">
        <v>81</v>
      </c>
      <c r="B15">
        <v>106</v>
      </c>
      <c r="C15" t="s">
        <v>82</v>
      </c>
      <c r="D15" t="s">
        <v>44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21" x14ac:dyDescent="0.2">
      <c r="A16" t="s">
        <v>83</v>
      </c>
      <c r="B16">
        <v>106</v>
      </c>
      <c r="C16" t="s">
        <v>84</v>
      </c>
      <c r="D16" t="s">
        <v>47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2" x14ac:dyDescent="0.2">
      <c r="A17" t="s">
        <v>85</v>
      </c>
      <c r="B17">
        <v>106</v>
      </c>
      <c r="C17" t="s">
        <v>86</v>
      </c>
      <c r="D17" t="s">
        <v>50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2" x14ac:dyDescent="0.2">
      <c r="A18" t="s">
        <v>87</v>
      </c>
      <c r="B18">
        <v>106</v>
      </c>
      <c r="C18" t="s">
        <v>88</v>
      </c>
      <c r="D18" t="s">
        <v>69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Listening Info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Microsoft Office User</cp:lastModifiedBy>
  <dcterms:created xsi:type="dcterms:W3CDTF">2017-10-19T13:21:09Z</dcterms:created>
  <dcterms:modified xsi:type="dcterms:W3CDTF">2017-11-05T21:52:16Z</dcterms:modified>
</cp:coreProperties>
</file>