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080" yWindow="400" windowWidth="32720" windowHeight="21340" tabRatio="592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4" l="1"/>
  <c r="P37" i="1"/>
  <c r="P36" i="1"/>
  <c r="O37" i="1"/>
  <c r="O36" i="1"/>
  <c r="D38" i="4"/>
  <c r="E30" i="4"/>
  <c r="D30" i="4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20" i="1"/>
  <c r="O21" i="1"/>
  <c r="O23" i="1"/>
  <c r="O25" i="1"/>
  <c r="O26" i="1"/>
  <c r="O34" i="1"/>
  <c r="O33" i="1"/>
  <c r="D35" i="4"/>
  <c r="D34" i="4"/>
  <c r="P31" i="1"/>
  <c r="P30" i="1"/>
  <c r="P29" i="1"/>
  <c r="P28" i="1"/>
  <c r="O4" i="1"/>
  <c r="O29" i="1"/>
  <c r="O28" i="1"/>
  <c r="F81" i="3"/>
  <c r="G81" i="3"/>
  <c r="H81" i="3"/>
  <c r="I81" i="3"/>
  <c r="J81" i="3"/>
  <c r="K81" i="3"/>
  <c r="L81" i="3"/>
  <c r="E81" i="3"/>
  <c r="E69" i="2"/>
  <c r="F69" i="2"/>
  <c r="G69" i="2"/>
  <c r="H69" i="2"/>
  <c r="I69" i="2"/>
  <c r="J69" i="2"/>
  <c r="K69" i="2"/>
  <c r="L69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O17" i="1"/>
  <c r="Q17" i="1"/>
  <c r="Q18" i="1"/>
  <c r="O19" i="1"/>
  <c r="Q19" i="1"/>
  <c r="Q20" i="1"/>
  <c r="Q21" i="1"/>
  <c r="O22" i="1"/>
  <c r="Q22" i="1"/>
  <c r="Q23" i="1"/>
  <c r="O24" i="1"/>
  <c r="Q24" i="1"/>
  <c r="Q25" i="1"/>
  <c r="Q26" i="1"/>
  <c r="Q3" i="1"/>
  <c r="H30" i="4"/>
  <c r="D32" i="4"/>
  <c r="D31" i="4"/>
  <c r="E31" i="4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9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9" i="6"/>
  <c r="AK3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9" i="4"/>
  <c r="AK20" i="4"/>
  <c r="AK21" i="4"/>
  <c r="AK22" i="4"/>
  <c r="AK24" i="4"/>
  <c r="AK25" i="4"/>
  <c r="AK27" i="4"/>
  <c r="AK28" i="4"/>
  <c r="AK32" i="4"/>
  <c r="AK31" i="4"/>
  <c r="AK30" i="4"/>
  <c r="AK18" i="4"/>
  <c r="AK26" i="4"/>
  <c r="W53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30" i="1"/>
  <c r="O31" i="1"/>
</calcChain>
</file>

<file path=xl/sharedStrings.xml><?xml version="1.0" encoding="utf-8"?>
<sst xmlns="http://schemas.openxmlformats.org/spreadsheetml/2006/main" count="1082" uniqueCount="487">
  <si>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</si>
  <si>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</si>
  <si>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</si>
  <si>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</si>
  <si>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</si>
  <si>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</si>
  <si>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</si>
  <si>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</si>
  <si>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</si>
  <si>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</si>
  <si>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</si>
  <si>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</si>
  <si>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</si>
  <si>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</si>
  <si>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</si>
  <si>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</si>
  <si>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</si>
  <si>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</si>
  <si>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</si>
  <si>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</si>
  <si>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</si>
  <si>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</si>
  <si>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</si>
  <si>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</si>
  <si>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</si>
  <si>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</si>
  <si>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</si>
  <si>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</si>
  <si>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</si>
  <si>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</si>
  <si>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</si>
  <si>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</si>
  <si>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</si>
  <si>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</si>
  <si>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</si>
  <si>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</si>
  <si>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</si>
  <si>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</si>
  <si>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</si>
  <si>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</si>
  <si>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</si>
  <si>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</si>
  <si>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</si>
  <si>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</si>
  <si>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</si>
  <si>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</si>
  <si>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</si>
  <si>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</si>
  <si>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</si>
  <si>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</si>
  <si>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</si>
  <si>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</si>
  <si>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</si>
  <si>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</si>
  <si>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</si>
  <si>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</si>
  <si>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</si>
  <si>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</si>
  <si>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</si>
  <si>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</si>
  <si>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</si>
  <si>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</si>
  <si>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</si>
  <si>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</si>
  <si>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</si>
  <si>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</si>
  <si>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</si>
  <si>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</si>
  <si>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</si>
  <si>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</si>
  <si>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</si>
  <si>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</si>
  <si>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</si>
  <si>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</si>
  <si>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</si>
  <si>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</si>
  <si>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</si>
  <si>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</si>
  <si>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</si>
  <si>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</si>
  <si>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</si>
  <si>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</si>
  <si>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</si>
  <si>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</si>
  <si>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</si>
  <si>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</si>
  <si>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</si>
  <si>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</si>
  <si>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</si>
  <si>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</si>
  <si>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</si>
  <si>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</si>
  <si>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</si>
  <si>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</si>
  <si>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</si>
  <si>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</si>
  <si>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</si>
  <si>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</si>
  <si>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</si>
  <si>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</si>
  <si>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</si>
  <si>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</si>
  <si>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</si>
  <si>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</si>
  <si>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</si>
  <si>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</si>
  <si>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</si>
  <si>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</si>
  <si>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</si>
  <si>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</si>
  <si>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</si>
  <si>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</si>
  <si>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</si>
  <si>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</si>
  <si>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</si>
  <si>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</si>
  <si>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</si>
  <si>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</si>
  <si>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</si>
  <si>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</si>
  <si>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</si>
  <si>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</si>
  <si>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</si>
  <si>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</si>
  <si>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</si>
  <si>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</si>
  <si>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</si>
  <si>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</si>
  <si>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</si>
  <si>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</si>
  <si>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</si>
  <si>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</si>
  <si>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</si>
  <si>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</si>
  <si>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</si>
  <si>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</si>
  <si>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</si>
  <si>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</si>
  <si>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</si>
  <si>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</si>
  <si>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</si>
  <si>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</si>
  <si>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</si>
  <si>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</si>
  <si>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</si>
  <si>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</si>
  <si>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</si>
  <si>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</si>
  <si>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</si>
  <si>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</si>
  <si>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</si>
  <si>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</si>
  <si>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</si>
  <si>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</si>
  <si>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</si>
  <si>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</si>
  <si>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</si>
  <si>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</si>
  <si>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</si>
  <si>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</si>
  <si>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</si>
  <si>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</si>
  <si>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</si>
  <si>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</si>
  <si>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</si>
  <si>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</si>
  <si>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</si>
  <si>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</si>
  <si>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</si>
  <si>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</si>
  <si>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</si>
  <si>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</si>
  <si>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</si>
  <si>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</si>
  <si>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</si>
  <si>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</si>
  <si>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</si>
  <si>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</si>
  <si>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</si>
  <si>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</si>
  <si>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</si>
  <si>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</si>
  <si>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</si>
  <si>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</si>
  <si>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</si>
  <si>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</si>
  <si>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</si>
  <si>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</si>
  <si>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</si>
  <si>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</si>
  <si>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</si>
  <si>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</si>
  <si>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</si>
  <si>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</si>
  <si>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</si>
  <si>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</si>
  <si>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</si>
  <si>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</si>
  <si>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</si>
  <si>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</si>
  <si>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</si>
  <si>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</si>
  <si>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</si>
  <si>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</si>
  <si>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</si>
  <si>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</si>
  <si>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</si>
  <si>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</si>
  <si>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</si>
  <si>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</si>
  <si>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</si>
  <si>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</si>
  <si>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</si>
  <si>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</si>
  <si>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</si>
  <si>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</si>
  <si>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</si>
  <si>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</si>
  <si>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</si>
  <si>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</si>
  <si>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</si>
  <si>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</si>
  <si>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</si>
  <si>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</si>
  <si>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</si>
  <si>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</si>
  <si>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</si>
  <si>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</si>
  <si>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</si>
  <si>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</si>
  <si>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</si>
  <si>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</si>
  <si>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</si>
  <si>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</si>
  <si>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</si>
  <si>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</si>
  <si>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</si>
  <si>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</si>
  <si>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</si>
  <si>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</si>
  <si>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</si>
  <si>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</si>
  <si>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</si>
  <si>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</si>
  <si>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</si>
  <si>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</si>
  <si>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</si>
  <si>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</si>
  <si>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</si>
  <si>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</si>
  <si>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</si>
  <si>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</si>
  <si>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</si>
  <si>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</si>
  <si>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</si>
  <si>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</si>
  <si>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</si>
  <si>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</si>
  <si>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</si>
  <si>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</si>
  <si>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</si>
  <si>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</si>
  <si>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</si>
  <si>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</si>
  <si>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</si>
  <si>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</si>
  <si>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</si>
  <si>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</si>
  <si>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</si>
  <si>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</si>
  <si>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</si>
  <si>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</si>
  <si>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</si>
  <si>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</si>
  <si>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</si>
  <si>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</si>
  <si>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</si>
  <si>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</si>
  <si>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</si>
  <si>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</si>
  <si>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</si>
  <si>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</si>
  <si>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</si>
  <si>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</si>
  <si>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</si>
  <si>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</si>
  <si>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</si>
  <si>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</si>
  <si>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</si>
  <si>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</si>
  <si>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</si>
  <si>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</si>
  <si>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</si>
  <si>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</si>
  <si>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</si>
  <si>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</si>
  <si>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</si>
  <si>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</si>
  <si>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</si>
  <si>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</si>
  <si>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</si>
  <si>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</si>
  <si>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</si>
  <si>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</si>
  <si>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</si>
  <si>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</si>
  <si>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</si>
  <si>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</si>
  <si>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</si>
  <si>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</si>
  <si>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</si>
  <si>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</si>
  <si>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</si>
  <si>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</si>
  <si>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</si>
  <si>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</si>
  <si>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</si>
  <si>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</si>
  <si>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</si>
  <si>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</si>
  <si>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</si>
  <si>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</si>
  <si>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</si>
  <si>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</si>
  <si>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</si>
  <si>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</si>
  <si>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</si>
  <si>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</si>
  <si>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</si>
  <si>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</si>
  <si>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</si>
  <si>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</si>
  <si>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</si>
  <si>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</si>
  <si>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</si>
  <si>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</si>
  <si>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</si>
  <si>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</si>
  <si>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</si>
  <si>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</si>
  <si>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</si>
  <si>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</si>
  <si>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</si>
  <si>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</si>
  <si>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</si>
  <si>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</si>
  <si>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</si>
  <si>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</si>
  <si>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</si>
  <si>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</si>
  <si>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</si>
  <si>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</si>
  <si>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</si>
  <si>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</si>
  <si>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</si>
  <si>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</si>
  <si>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</si>
  <si>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</si>
  <si>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</si>
  <si>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</si>
  <si>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</si>
  <si>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</si>
  <si>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</si>
  <si>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</si>
  <si>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</si>
  <si>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</si>
  <si>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</si>
  <si>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</si>
  <si>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</si>
  <si>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</si>
  <si>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</si>
  <si>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</si>
  <si>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</si>
  <si>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</si>
  <si>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</si>
  <si>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</si>
  <si>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</si>
  <si>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</si>
  <si>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</si>
  <si>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</si>
  <si>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</si>
  <si>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</si>
  <si>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</si>
  <si>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</si>
  <si>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</si>
  <si>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</si>
  <si>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</si>
  <si>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</si>
  <si>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</si>
  <si>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</si>
  <si>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</si>
  <si>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</si>
  <si>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</si>
  <si>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</si>
  <si>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</si>
  <si>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</si>
  <si>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</si>
  <si>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</si>
  <si>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</si>
  <si>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</si>
  <si>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</si>
  <si>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</si>
  <si>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</si>
  <si>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</si>
  <si>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</si>
  <si>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</si>
  <si>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</si>
  <si>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</si>
  <si>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</si>
  <si>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</si>
  <si>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</si>
  <si>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</si>
  <si>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</si>
  <si>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</si>
  <si>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</si>
  <si>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</si>
  <si>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</si>
  <si>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</si>
  <si>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</si>
  <si>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</si>
  <si>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</si>
  <si>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</si>
  <si>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</si>
  <si>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</si>
  <si>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</si>
  <si>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</si>
  <si>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</si>
  <si>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</si>
  <si>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</si>
  <si>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</si>
  <si>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</si>
  <si>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</si>
  <si>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</si>
  <si>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</si>
  <si>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</si>
  <si>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</si>
  <si>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</si>
  <si>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</si>
  <si>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</si>
  <si>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</si>
  <si>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</si>
  <si>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</si>
  <si>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</si>
  <si>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</si>
  <si>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</si>
  <si>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</si>
  <si>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</si>
  <si>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</si>
  <si>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</si>
  <si>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</si>
  <si>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</si>
  <si>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</si>
  <si>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</si>
  <si>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</si>
  <si>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</si>
  <si>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</si>
  <si>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</si>
  <si>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</si>
  <si>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</si>
  <si>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</si>
  <si>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</si>
  <si>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</si>
  <si>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</si>
  <si>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</si>
  <si>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</si>
  <si>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</si>
  <si>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</si>
  <si>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</si>
  <si>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</si>
  <si>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</si>
  <si>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</si>
  <si>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</si>
  <si>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</si>
  <si>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</si>
  <si>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</si>
  <si>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</si>
  <si>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</si>
  <si>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</si>
  <si>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</si>
  <si>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</si>
  <si>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</si>
  <si>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</si>
  <si>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</si>
  <si>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</si>
  <si>
    <t>ISS:</t>
  </si>
  <si>
    <t>BOLD:</t>
  </si>
  <si>
    <t xml:space="preserve">ISS: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</si>
</sst>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2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  <font>
      <sz val="10"/>
      <color theme="8" tint="0.39997558519241921"/>
      <name val="Arial"/>
      <family val="2"/>
    </font>
    <font>
      <sz val="12"/>
      <color theme="8" tint="0.39997558519241921"/>
      <name val="Calibri"/>
      <family val="2"/>
      <scheme val="minor"/>
    </font>
    <font>
      <sz val="10"/>
      <color theme="5" tint="0.59999389629810485"/>
      <name val="Arial"/>
      <family val="2"/>
    </font>
    <font>
      <sz val="12"/>
      <color theme="5" tint="0.59999389629810485"/>
      <name val="Calibri"/>
      <family val="2"/>
      <scheme val="minor"/>
    </font>
    <font>
      <sz val="12"/>
      <color rgb="FF000000"/>
      <name val="Calibri"/>
      <family val="2"/>
      <charset val="128"/>
      <scheme val="minor"/>
    </font>
    <font>
      <sz val="12"/>
      <color rgb="FFFC02FF"/>
      <name val="Calibri"/>
      <family val="2"/>
      <scheme val="minor"/>
    </font>
    <font>
      <sz val="10"/>
      <color rgb="FFFC02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18" fillId="0" borderId="0" xfId="0" applyFont="1"/>
    <xf numFmtId="164" fontId="19" fillId="0" borderId="0" xfId="0" applyNumberFormat="1" applyFont="1"/>
    <xf numFmtId="15" fontId="19" fillId="0" borderId="0" xfId="0" applyNumberFormat="1" applyFont="1"/>
    <xf numFmtId="0" fontId="19" fillId="0" borderId="0" xfId="0" applyFont="1"/>
    <xf numFmtId="0" fontId="20" fillId="0" borderId="0" xfId="0" applyFont="1"/>
    <xf numFmtId="164" fontId="21" fillId="0" borderId="0" xfId="0" applyNumberFormat="1" applyFont="1"/>
    <xf numFmtId="15" fontId="21" fillId="0" borderId="0" xfId="0" applyNumberFormat="1" applyFont="1"/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1" xfId="0" applyFont="1" applyBorder="1"/>
    <xf numFmtId="0" fontId="21" fillId="0" borderId="0" xfId="0" applyFont="1" applyBorder="1"/>
    <xf numFmtId="0" fontId="21" fillId="2" borderId="0" xfId="0" applyFont="1" applyFill="1" applyBorder="1"/>
    <xf numFmtId="0" fontId="22" fillId="0" borderId="0" xfId="0" applyFont="1"/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zoomScale="115" zoomScaleNormal="115" zoomScalePageLayoutView="115" workbookViewId="0">
      <pane xSplit="1" topLeftCell="B1" activePane="topRight" state="frozen"/>
      <selection pane="topRight" activeCell="Q35" sqref="Q35"/>
    </sheetView>
  </sheetViews>
  <sheetFormatPr baseColWidth="10" defaultColWidth="11" defaultRowHeight="15" x14ac:dyDescent="0"/>
  <cols>
    <col min="2" max="3" width="14.1640625" customWidth="1"/>
    <col min="4" max="4" width="10.6640625" customWidth="1"/>
    <col min="9" max="9" width="13.33203125" customWidth="1"/>
    <col min="10" max="10" width="17" customWidth="1"/>
    <col min="11" max="11" width="15.1640625" customWidth="1"/>
    <col min="12" max="17" width="15.5" customWidth="1"/>
  </cols>
  <sheetData>
    <row r="1" spans="1:33">
      <c r="R1" s="70" t="s">
        <v>196</v>
      </c>
      <c r="S1" s="70"/>
      <c r="T1" s="70"/>
      <c r="U1" s="70"/>
      <c r="V1" s="70"/>
      <c r="W1" s="70"/>
      <c r="X1" s="70"/>
      <c r="Y1" s="70"/>
      <c r="Z1" s="71" t="s">
        <v>197</v>
      </c>
      <c r="AA1" s="72"/>
      <c r="AB1" s="72"/>
      <c r="AC1" s="72"/>
      <c r="AD1" s="72"/>
      <c r="AE1" s="72"/>
      <c r="AF1" s="72"/>
      <c r="AG1" s="72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 s="68">
        <f>AVERAGE(R3:AG3)</f>
        <v>12.125</v>
      </c>
      <c r="P3" s="69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 s="60" customFormat="1">
      <c r="A4" s="60" t="s">
        <v>10</v>
      </c>
      <c r="B4" s="60">
        <v>37.930999999999997</v>
      </c>
      <c r="C4" s="60">
        <v>42.3</v>
      </c>
      <c r="D4" s="60">
        <v>80</v>
      </c>
      <c r="E4" s="60">
        <v>100</v>
      </c>
      <c r="F4" s="60">
        <v>100</v>
      </c>
      <c r="G4" s="60">
        <v>100</v>
      </c>
      <c r="I4" s="60">
        <v>100</v>
      </c>
      <c r="J4" s="60">
        <f>9/17</f>
        <v>0.52941176470588236</v>
      </c>
      <c r="K4" s="60">
        <f>11/13</f>
        <v>0.84615384615384615</v>
      </c>
      <c r="L4" s="60">
        <v>95.652199999999993</v>
      </c>
      <c r="M4" s="60">
        <v>58</v>
      </c>
      <c r="N4" s="60">
        <f t="shared" ref="N4:N26" si="0">AVERAGE(I4,L4)</f>
        <v>97.826099999999997</v>
      </c>
      <c r="O4" s="60">
        <f t="shared" ref="O4:O15" si="1">AVERAGE(R4:AG4)</f>
        <v>14.375</v>
      </c>
      <c r="P4" s="57">
        <v>20</v>
      </c>
      <c r="Q4" s="60">
        <f t="shared" ref="Q4:Q26" si="2">O4/P4</f>
        <v>0.71875</v>
      </c>
      <c r="V4" s="62"/>
      <c r="W4" s="62"/>
      <c r="X4" s="62"/>
      <c r="Y4" s="62"/>
      <c r="Z4" s="63">
        <v>16</v>
      </c>
      <c r="AA4" s="64">
        <v>14</v>
      </c>
      <c r="AB4" s="64">
        <v>14</v>
      </c>
      <c r="AC4" s="64">
        <v>14</v>
      </c>
      <c r="AD4" s="65">
        <v>14</v>
      </c>
      <c r="AE4" s="65">
        <v>13</v>
      </c>
      <c r="AF4" s="65">
        <v>15</v>
      </c>
      <c r="AG4" s="65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 s="68">
        <f t="shared" si="1"/>
        <v>19.25</v>
      </c>
      <c r="P5" s="69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 s="68">
        <f t="shared" si="1"/>
        <v>20.375</v>
      </c>
      <c r="P6" s="69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 s="68">
        <f t="shared" si="1"/>
        <v>17</v>
      </c>
      <c r="P7" s="69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 s="68">
        <f t="shared" si="1"/>
        <v>18.5</v>
      </c>
      <c r="P8" s="69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 s="68">
        <f t="shared" si="1"/>
        <v>7.25</v>
      </c>
      <c r="P9" s="69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 s="68">
        <f t="shared" si="1"/>
        <v>9.875</v>
      </c>
      <c r="P10" s="69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 s="68">
        <f t="shared" si="1"/>
        <v>10.5</v>
      </c>
      <c r="P11" s="69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 s="68">
        <f t="shared" si="1"/>
        <v>14.25</v>
      </c>
      <c r="P12" s="69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 s="68">
        <f t="shared" si="1"/>
        <v>9.75</v>
      </c>
      <c r="P13" s="69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 s="68">
        <f t="shared" si="1"/>
        <v>8.5</v>
      </c>
      <c r="P14" s="69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 s="68">
        <f t="shared" si="1"/>
        <v>17.125</v>
      </c>
      <c r="P15" s="69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 s="68">
        <f>AVERAGE(R16:AG16)</f>
        <v>12.625</v>
      </c>
      <c r="P16" s="69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 s="68">
        <f t="shared" si="3"/>
        <v>18.125</v>
      </c>
      <c r="P18" s="69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 s="60" customFormat="1">
      <c r="A19" s="60" t="s">
        <v>332</v>
      </c>
      <c r="B19" s="60">
        <v>51.7241</v>
      </c>
      <c r="C19" s="60">
        <v>55.5</v>
      </c>
      <c r="D19" s="60">
        <v>30</v>
      </c>
      <c r="E19" s="60">
        <v>70</v>
      </c>
      <c r="F19" s="60">
        <v>70</v>
      </c>
      <c r="G19" s="60">
        <v>70</v>
      </c>
      <c r="I19" s="60">
        <v>58.620699999999999</v>
      </c>
      <c r="J19" s="60">
        <f>9/17</f>
        <v>0.52941176470588236</v>
      </c>
      <c r="L19" s="60">
        <v>78.260900000000007</v>
      </c>
      <c r="M19" s="60">
        <v>111</v>
      </c>
      <c r="N19" s="60">
        <f t="shared" si="0"/>
        <v>68.440799999999996</v>
      </c>
      <c r="O19" s="60">
        <f t="shared" si="3"/>
        <v>3.875</v>
      </c>
      <c r="P19" s="57">
        <v>17</v>
      </c>
      <c r="Q19" s="60">
        <f t="shared" si="2"/>
        <v>0.22794117647058823</v>
      </c>
      <c r="V19" s="62"/>
      <c r="W19" s="62"/>
      <c r="X19" s="62"/>
      <c r="Y19" s="62"/>
      <c r="Z19" s="60">
        <v>2</v>
      </c>
      <c r="AA19" s="60">
        <v>6</v>
      </c>
      <c r="AB19" s="60">
        <v>4</v>
      </c>
      <c r="AC19" s="60">
        <v>4</v>
      </c>
      <c r="AD19" s="62">
        <v>6</v>
      </c>
      <c r="AE19" s="62">
        <v>3</v>
      </c>
      <c r="AF19" s="62">
        <v>5</v>
      </c>
      <c r="AG19" s="62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 s="68">
        <f t="shared" si="3"/>
        <v>10.875</v>
      </c>
      <c r="P20" s="69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 s="68">
        <f t="shared" si="3"/>
        <v>10.75</v>
      </c>
      <c r="P21" s="69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 s="60" customFormat="1">
      <c r="A22" s="60" t="s">
        <v>336</v>
      </c>
      <c r="B22" s="60">
        <v>27.586200000000002</v>
      </c>
      <c r="D22" s="60">
        <v>60</v>
      </c>
      <c r="E22" s="60">
        <v>50</v>
      </c>
      <c r="F22" s="60">
        <v>80</v>
      </c>
      <c r="G22" s="60">
        <v>70</v>
      </c>
      <c r="H22" s="61"/>
      <c r="I22" s="61">
        <v>55.172400000000003</v>
      </c>
      <c r="J22" s="60">
        <f>6/13</f>
        <v>0.46153846153846156</v>
      </c>
      <c r="K22" s="60">
        <f>7/13</f>
        <v>0.53846153846153844</v>
      </c>
      <c r="L22" s="60">
        <v>78.260900000000007</v>
      </c>
      <c r="M22" s="60">
        <v>121</v>
      </c>
      <c r="N22" s="60">
        <f t="shared" si="0"/>
        <v>66.716650000000001</v>
      </c>
      <c r="O22" s="60">
        <f t="shared" si="3"/>
        <v>18.25</v>
      </c>
      <c r="P22" s="57">
        <v>23</v>
      </c>
      <c r="Q22" s="60">
        <f t="shared" si="2"/>
        <v>0.79347826086956519</v>
      </c>
      <c r="V22" s="62"/>
      <c r="W22" s="62"/>
      <c r="X22" s="62"/>
      <c r="Y22" s="62"/>
      <c r="Z22" s="60">
        <v>19</v>
      </c>
      <c r="AA22" s="60">
        <v>20</v>
      </c>
      <c r="AB22" s="60">
        <v>22</v>
      </c>
      <c r="AC22" s="60">
        <v>20</v>
      </c>
      <c r="AD22" s="62">
        <v>15</v>
      </c>
      <c r="AE22" s="62">
        <v>16</v>
      </c>
      <c r="AF22" s="62">
        <v>17</v>
      </c>
      <c r="AG22" s="62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 s="68">
        <f t="shared" si="3"/>
        <v>6.375</v>
      </c>
      <c r="P23" s="69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 s="68">
        <f t="shared" si="3"/>
        <v>11</v>
      </c>
      <c r="P25" s="69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 s="68">
        <f t="shared" si="3"/>
        <v>10</v>
      </c>
      <c r="P26" s="69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MIN(O3:O16,O18,O20:O21,O23,O25:O26)</f>
        <v>6.375</v>
      </c>
      <c r="P28">
        <f>MIN(P3:P16,P18,P20:P21,P23,P25:P26)</f>
        <v>14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MAX(O3:O16,O18,O20:O21,O23,O25:O26)</f>
        <v>20.375</v>
      </c>
      <c r="P29">
        <f>MAX(P3:P16,P18,P20:P21,P23,P25:P26)</f>
        <v>29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P30">
        <f>AVERAGE(P3:P16,P18:P23,P25:P26)</f>
        <v>19.636363636363637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P31">
        <f>STDEV(P3:P16,P18:P23,P25:P26)</f>
        <v>3.9826463389901821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2:27">
      <c r="O33">
        <f>AVERAGE(O3,O5:O16,O18,O20:O21,O23,O25:O26)</f>
        <v>12.855263157894736</v>
      </c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2:27">
      <c r="O34">
        <f>STDEV(O3,O5:O16,O18,O20:O21,O23,O25:O26)</f>
        <v>4.2909107663383486</v>
      </c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2:27">
      <c r="B35">
        <v>1</v>
      </c>
      <c r="C35">
        <v>2</v>
      </c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2:27">
      <c r="B36" s="60">
        <v>37.930999999999997</v>
      </c>
      <c r="C36" s="60">
        <v>100</v>
      </c>
      <c r="H36" s="3"/>
      <c r="I36" s="3"/>
      <c r="N36" t="s">
        <v>485</v>
      </c>
      <c r="O36">
        <f>AVERAGE(O3,O5:O16,O18,O20:O21,O23,O25:O26)</f>
        <v>12.855263157894736</v>
      </c>
      <c r="P36">
        <f>AVERAGE(P3,P5:P16,P18,P20:P21,P23,P25:P26)</f>
        <v>19.578947368421051</v>
      </c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2:27">
      <c r="B37">
        <v>28.571400000000001</v>
      </c>
      <c r="C37">
        <v>66.667000000000002</v>
      </c>
      <c r="N37" t="s">
        <v>486</v>
      </c>
      <c r="O37">
        <f>AVERAGE(O3:O16,O18,O20:O21,O23,O25)</f>
        <v>13.085526315789474</v>
      </c>
      <c r="P37">
        <f>AVERAGE(P3:P16,P18,P20:P21,P23,P25)</f>
        <v>19.315789473684209</v>
      </c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2:27">
      <c r="B38">
        <v>23.8095</v>
      </c>
      <c r="C38" s="2">
        <v>66.667000000000002</v>
      </c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2:27">
      <c r="B39">
        <v>51.7241</v>
      </c>
      <c r="C39" s="3">
        <v>82.758600000000001</v>
      </c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2:27">
      <c r="B40">
        <v>33.332999999999998</v>
      </c>
      <c r="C40">
        <v>85.714299999999994</v>
      </c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2:27">
      <c r="B41">
        <v>51.7241</v>
      </c>
      <c r="C41">
        <v>79.310299999999998</v>
      </c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2:27">
      <c r="B42">
        <v>23.8095</v>
      </c>
      <c r="C42" s="3">
        <v>80.952399999999997</v>
      </c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2:27">
      <c r="B43">
        <v>48.2759</v>
      </c>
      <c r="C43">
        <v>86.29</v>
      </c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2:27">
      <c r="B44">
        <v>48.2759</v>
      </c>
      <c r="C44">
        <v>100</v>
      </c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2:27">
      <c r="B45">
        <v>14.2857</v>
      </c>
      <c r="C45">
        <v>90.746200000000002</v>
      </c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2:27">
      <c r="B46">
        <v>48.2759</v>
      </c>
      <c r="C46">
        <v>75.862099999999998</v>
      </c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2:27">
      <c r="B47">
        <v>38.095199999999998</v>
      </c>
      <c r="C47">
        <v>80.952399999999997</v>
      </c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2:27">
      <c r="B48">
        <v>44.827599999999997</v>
      </c>
      <c r="C48">
        <v>79.310299999999998</v>
      </c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2:27">
      <c r="B49">
        <v>19.047599999999999</v>
      </c>
      <c r="C49">
        <v>76.1905</v>
      </c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2:27">
      <c r="B50">
        <v>14.2857</v>
      </c>
      <c r="C50">
        <v>95.238100000000003</v>
      </c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2:27">
      <c r="B51">
        <v>19.047599999999999</v>
      </c>
      <c r="C51">
        <v>80.952399999999997</v>
      </c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2:27">
      <c r="B52">
        <v>51.7241</v>
      </c>
      <c r="C52" s="2">
        <v>65.517200000000003</v>
      </c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2:27">
      <c r="B53">
        <v>52.381</v>
      </c>
      <c r="C53" s="2">
        <v>76.1905</v>
      </c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2:27">
      <c r="B54">
        <v>23.8095</v>
      </c>
      <c r="C54" s="2">
        <v>85.714299999999994</v>
      </c>
      <c r="H54" s="2"/>
      <c r="I54" s="23"/>
    </row>
    <row r="55" spans="2:27">
      <c r="B55">
        <v>37.930999999999997</v>
      </c>
      <c r="C55" s="2">
        <v>82.758600000000001</v>
      </c>
      <c r="I55" s="2"/>
    </row>
    <row r="56" spans="2:27">
      <c r="I56" s="2"/>
    </row>
    <row r="57" spans="2:27">
      <c r="B57" s="6"/>
      <c r="C57" s="23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A3" workbookViewId="0">
      <selection activeCell="G4" sqref="G4:L27"/>
    </sheetView>
  </sheetViews>
  <sheetFormatPr baseColWidth="10" defaultColWidth="8.83203125" defaultRowHeight="15" x14ac:dyDescent="0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baseColWidth="10" defaultColWidth="8.83203125" defaultRowHeight="15" x14ac:dyDescent="0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zoomScale="130" zoomScaleNormal="130" zoomScalePageLayoutView="130" workbookViewId="0">
      <pane xSplit="2" topLeftCell="C1" activePane="topRight" state="frozen"/>
      <selection pane="topRight" activeCell="D32" sqref="D32"/>
    </sheetView>
  </sheetViews>
  <sheetFormatPr baseColWidth="10" defaultColWidth="11" defaultRowHeight="15" x14ac:dyDescent="0"/>
  <cols>
    <col min="2" max="2" width="11.1640625" bestFit="1" customWidth="1"/>
    <col min="4" max="4" width="11.1640625" bestFit="1" customWidth="1"/>
    <col min="8" max="8" width="17.6640625" customWidth="1"/>
    <col min="9" max="9" width="24.83203125" customWidth="1"/>
    <col min="13" max="14" width="11.1640625" bestFit="1" customWidth="1"/>
    <col min="16" max="16" width="18.33203125" customWidth="1"/>
    <col min="25" max="32" width="11.1640625" bestFit="1" customWidth="1"/>
    <col min="35" max="35" width="17.6640625" bestFit="1" customWidth="1"/>
    <col min="36" max="36" width="17" customWidth="1"/>
    <col min="37" max="37" width="11.1640625" bestFit="1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 s="56" customFormat="1">
      <c r="A4" s="53" t="s">
        <v>148</v>
      </c>
      <c r="B4" s="53">
        <v>102</v>
      </c>
      <c r="C4" s="53" t="s">
        <v>149</v>
      </c>
      <c r="D4" s="53">
        <v>39</v>
      </c>
      <c r="E4" s="53" t="s">
        <v>140</v>
      </c>
      <c r="F4" s="53" t="s">
        <v>123</v>
      </c>
      <c r="G4" s="53" t="s">
        <v>150</v>
      </c>
      <c r="H4" s="53" t="s">
        <v>151</v>
      </c>
      <c r="I4" s="53" t="s">
        <v>152</v>
      </c>
      <c r="J4" s="53" t="s">
        <v>127</v>
      </c>
      <c r="K4" s="53" t="s">
        <v>128</v>
      </c>
      <c r="L4" s="53"/>
      <c r="M4" s="53">
        <v>7</v>
      </c>
      <c r="N4" s="53">
        <v>5</v>
      </c>
      <c r="O4" s="53" t="s">
        <v>129</v>
      </c>
      <c r="P4" s="53" t="s">
        <v>153</v>
      </c>
      <c r="Q4" s="53"/>
      <c r="R4" s="53" t="s">
        <v>132</v>
      </c>
      <c r="S4" s="53" t="s">
        <v>154</v>
      </c>
      <c r="T4" s="53" t="s">
        <v>155</v>
      </c>
      <c r="U4" s="53" t="s">
        <v>156</v>
      </c>
      <c r="V4" s="53" t="s">
        <v>145</v>
      </c>
      <c r="W4" s="53" t="s">
        <v>146</v>
      </c>
      <c r="X4" s="53" t="s">
        <v>157</v>
      </c>
      <c r="Y4" s="53">
        <v>5</v>
      </c>
      <c r="Z4" s="53">
        <v>6</v>
      </c>
      <c r="AA4" s="53">
        <v>5</v>
      </c>
      <c r="AB4" s="53">
        <v>7</v>
      </c>
      <c r="AC4" s="53">
        <v>6</v>
      </c>
      <c r="AD4" s="53">
        <v>6</v>
      </c>
      <c r="AE4" s="53">
        <v>2</v>
      </c>
      <c r="AF4" s="53">
        <v>7</v>
      </c>
      <c r="AG4" s="53" t="s">
        <v>138</v>
      </c>
      <c r="AH4" s="53"/>
      <c r="AI4" s="54">
        <v>42998</v>
      </c>
      <c r="AJ4" s="55">
        <v>43018</v>
      </c>
      <c r="AK4" s="53">
        <f t="shared" ref="AK4:AK28" si="0">DATEDIF(AI4,AJ4,"d")</f>
        <v>20</v>
      </c>
      <c r="AL4" s="53"/>
      <c r="AM4" s="53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 s="60" customFormat="1">
      <c r="A20" s="57" t="s">
        <v>351</v>
      </c>
      <c r="B20" s="57">
        <v>118</v>
      </c>
      <c r="C20" s="57" t="s">
        <v>352</v>
      </c>
      <c r="D20" s="57">
        <v>26</v>
      </c>
      <c r="E20" s="57" t="s">
        <v>140</v>
      </c>
      <c r="F20" s="57" t="s">
        <v>123</v>
      </c>
      <c r="G20" s="57" t="s">
        <v>150</v>
      </c>
      <c r="H20" s="57" t="s">
        <v>353</v>
      </c>
      <c r="I20" s="57" t="s">
        <v>354</v>
      </c>
      <c r="J20" s="57" t="s">
        <v>127</v>
      </c>
      <c r="K20" s="57" t="s">
        <v>161</v>
      </c>
      <c r="L20" s="57" t="s">
        <v>123</v>
      </c>
      <c r="M20" s="57">
        <v>7</v>
      </c>
      <c r="N20" s="57">
        <v>1</v>
      </c>
      <c r="O20" s="57" t="s">
        <v>127</v>
      </c>
      <c r="P20" s="57"/>
      <c r="Q20" s="57"/>
      <c r="R20" s="57" t="s">
        <v>143</v>
      </c>
      <c r="S20" s="57" t="s">
        <v>144</v>
      </c>
      <c r="T20" s="57" t="s">
        <v>143</v>
      </c>
      <c r="U20" s="57" t="s">
        <v>143</v>
      </c>
      <c r="V20" s="57" t="s">
        <v>135</v>
      </c>
      <c r="W20" s="57" t="s">
        <v>136</v>
      </c>
      <c r="X20" s="57" t="s">
        <v>137</v>
      </c>
      <c r="Y20" s="57">
        <v>7</v>
      </c>
      <c r="Z20" s="57">
        <v>6</v>
      </c>
      <c r="AA20" s="57">
        <v>7</v>
      </c>
      <c r="AB20" s="57">
        <v>5</v>
      </c>
      <c r="AC20" s="57">
        <v>7</v>
      </c>
      <c r="AD20" s="57">
        <v>5</v>
      </c>
      <c r="AE20" s="57">
        <v>5</v>
      </c>
      <c r="AF20" s="57">
        <v>5</v>
      </c>
      <c r="AG20" s="57" t="s">
        <v>138</v>
      </c>
      <c r="AH20" s="57"/>
      <c r="AI20" s="58">
        <v>43242</v>
      </c>
      <c r="AJ20" s="59">
        <v>43259</v>
      </c>
      <c r="AK20" s="57">
        <f t="shared" si="0"/>
        <v>17</v>
      </c>
      <c r="AL20" s="57"/>
      <c r="AM20" s="57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 s="60" customFormat="1">
      <c r="A24" s="57" t="s">
        <v>370</v>
      </c>
      <c r="B24" s="57">
        <v>122</v>
      </c>
      <c r="C24" s="57" t="s">
        <v>371</v>
      </c>
      <c r="D24" s="57">
        <v>27</v>
      </c>
      <c r="E24" s="57" t="s">
        <v>122</v>
      </c>
      <c r="F24" s="57" t="s">
        <v>123</v>
      </c>
      <c r="G24" s="57" t="s">
        <v>150</v>
      </c>
      <c r="H24" s="57" t="s">
        <v>372</v>
      </c>
      <c r="I24" s="57" t="s">
        <v>373</v>
      </c>
      <c r="J24" s="57" t="s">
        <v>127</v>
      </c>
      <c r="K24" s="57" t="s">
        <v>161</v>
      </c>
      <c r="L24" s="57" t="s">
        <v>162</v>
      </c>
      <c r="M24" s="57">
        <v>6</v>
      </c>
      <c r="N24" s="57">
        <v>1</v>
      </c>
      <c r="O24" s="57" t="s">
        <v>129</v>
      </c>
      <c r="P24" s="57" t="s">
        <v>374</v>
      </c>
      <c r="Q24" s="57" t="s">
        <v>347</v>
      </c>
      <c r="R24" s="57" t="s">
        <v>143</v>
      </c>
      <c r="S24" s="57" t="s">
        <v>174</v>
      </c>
      <c r="T24" s="57" t="s">
        <v>143</v>
      </c>
      <c r="U24" s="57" t="s">
        <v>143</v>
      </c>
      <c r="V24" s="57" t="s">
        <v>297</v>
      </c>
      <c r="W24" s="57" t="s">
        <v>136</v>
      </c>
      <c r="X24" s="57" t="s">
        <v>375</v>
      </c>
      <c r="Y24" s="57">
        <v>5</v>
      </c>
      <c r="Z24" s="57">
        <v>5</v>
      </c>
      <c r="AA24" s="57">
        <v>6</v>
      </c>
      <c r="AB24" s="57">
        <v>5</v>
      </c>
      <c r="AC24" s="57">
        <v>5</v>
      </c>
      <c r="AD24" s="57">
        <v>5</v>
      </c>
      <c r="AE24" s="57">
        <v>5</v>
      </c>
      <c r="AF24" s="57">
        <v>5</v>
      </c>
      <c r="AG24" s="57" t="s">
        <v>138</v>
      </c>
      <c r="AH24" s="57"/>
      <c r="AI24" s="58">
        <v>43257</v>
      </c>
      <c r="AJ24" s="59">
        <v>43280</v>
      </c>
      <c r="AK24" s="57">
        <f t="shared" si="0"/>
        <v>23</v>
      </c>
      <c r="AL24" s="57"/>
      <c r="AM24" s="57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O30">
        <v>15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  <row r="34" spans="3:4">
      <c r="D34">
        <f>AVERAGE(D3,D5:D10,D12:D17,D19,D21:D22,D25,D27:D28)</f>
        <v>23.157894736842106</v>
      </c>
    </row>
    <row r="35" spans="3:4">
      <c r="D35">
        <f>STDEV(D3,D5:D10,D12:D17,D19,D21:D22,D25,D27:D28)</f>
        <v>4.6578864770138519</v>
      </c>
    </row>
    <row r="37" spans="3:4">
      <c r="C37" t="s">
        <v>485</v>
      </c>
      <c r="D37" s="67">
        <f>AVERAGE(D3,D5:D10,D12:D17,D19,D21:D22,D25,D27:D28)</f>
        <v>23.157894736842106</v>
      </c>
    </row>
    <row r="38" spans="3:4">
      <c r="C38" t="s">
        <v>484</v>
      </c>
      <c r="D38">
        <f>AVERAGE(D3:D10,D12:D17,D19,D21:D22,D25,D27)</f>
        <v>23.684210526315791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1" zoomScale="120" zoomScaleNormal="120" zoomScalePageLayoutView="120" workbookViewId="0">
      <selection activeCell="L1" sqref="L1"/>
    </sheetView>
  </sheetViews>
  <sheetFormatPr baseColWidth="10" defaultColWidth="11" defaultRowHeight="15" x14ac:dyDescent="0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zoomScale="120" zoomScaleNormal="120" zoomScalePageLayoutView="120" workbookViewId="0">
      <selection activeCell="F5" sqref="F4:F5"/>
    </sheetView>
  </sheetViews>
  <sheetFormatPr baseColWidth="10" defaultColWidth="11" defaultRowHeight="15" x14ac:dyDescent="0"/>
  <cols>
    <col min="1" max="1" width="24.1640625" customWidth="1"/>
  </cols>
  <sheetData>
    <row r="1" spans="1:12">
      <c r="E1" s="66" t="s">
        <v>316</v>
      </c>
      <c r="F1" s="66" t="s">
        <v>314</v>
      </c>
      <c r="G1" s="66" t="s">
        <v>313</v>
      </c>
      <c r="H1" s="66" t="s">
        <v>315</v>
      </c>
      <c r="I1" s="66" t="s">
        <v>316</v>
      </c>
      <c r="J1" s="66" t="s">
        <v>314</v>
      </c>
      <c r="K1" s="66" t="s">
        <v>313</v>
      </c>
      <c r="L1" s="66" t="s">
        <v>315</v>
      </c>
    </row>
    <row r="2" spans="1:12"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</row>
    <row r="3" spans="1:12">
      <c r="A3" t="s">
        <v>37</v>
      </c>
      <c r="B3">
        <v>102</v>
      </c>
      <c r="C3" t="s">
        <v>38</v>
      </c>
      <c r="D3" t="s">
        <v>39</v>
      </c>
      <c r="E3">
        <v>4</v>
      </c>
      <c r="F3">
        <v>4</v>
      </c>
      <c r="G3">
        <v>3</v>
      </c>
      <c r="H3">
        <v>2</v>
      </c>
      <c r="I3">
        <v>4</v>
      </c>
      <c r="J3">
        <v>3</v>
      </c>
      <c r="K3">
        <v>2</v>
      </c>
      <c r="L3">
        <v>2</v>
      </c>
    </row>
    <row r="4" spans="1:12">
      <c r="A4" t="s">
        <v>40</v>
      </c>
      <c r="B4">
        <v>102</v>
      </c>
      <c r="C4" t="s">
        <v>41</v>
      </c>
      <c r="D4" t="s">
        <v>42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43</v>
      </c>
      <c r="B5">
        <v>102</v>
      </c>
      <c r="C5" t="s">
        <v>44</v>
      </c>
      <c r="D5" t="s">
        <v>45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46</v>
      </c>
      <c r="B6">
        <v>102</v>
      </c>
      <c r="C6" t="s">
        <v>47</v>
      </c>
      <c r="D6" t="s">
        <v>48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7" spans="1:12">
      <c r="A7" t="s">
        <v>49</v>
      </c>
      <c r="B7">
        <v>102</v>
      </c>
      <c r="C7" t="s">
        <v>50</v>
      </c>
      <c r="D7" t="s">
        <v>51</v>
      </c>
      <c r="E7">
        <v>4</v>
      </c>
      <c r="F7">
        <v>4</v>
      </c>
      <c r="G7">
        <v>2</v>
      </c>
      <c r="H7">
        <v>2</v>
      </c>
      <c r="I7">
        <v>4</v>
      </c>
      <c r="J7">
        <v>4</v>
      </c>
      <c r="K7">
        <v>2</v>
      </c>
      <c r="L7">
        <v>2</v>
      </c>
    </row>
    <row r="9" spans="1:12">
      <c r="A9" t="s">
        <v>184</v>
      </c>
      <c r="B9">
        <v>104</v>
      </c>
      <c r="C9" t="s">
        <v>73</v>
      </c>
      <c r="D9" t="s">
        <v>39</v>
      </c>
      <c r="E9">
        <v>3</v>
      </c>
      <c r="F9">
        <v>4</v>
      </c>
      <c r="G9">
        <v>3</v>
      </c>
      <c r="H9">
        <v>2</v>
      </c>
      <c r="I9">
        <v>4</v>
      </c>
      <c r="J9">
        <v>5</v>
      </c>
      <c r="K9">
        <v>3</v>
      </c>
      <c r="L9">
        <v>2</v>
      </c>
    </row>
    <row r="10" spans="1:12">
      <c r="A10" t="s">
        <v>185</v>
      </c>
      <c r="B10">
        <v>104</v>
      </c>
      <c r="C10" t="s">
        <v>84</v>
      </c>
      <c r="D10" t="s">
        <v>42</v>
      </c>
      <c r="E10">
        <v>3</v>
      </c>
      <c r="F10">
        <v>4</v>
      </c>
      <c r="G10">
        <v>3</v>
      </c>
      <c r="H10">
        <v>3</v>
      </c>
      <c r="I10">
        <v>4</v>
      </c>
      <c r="J10">
        <v>5</v>
      </c>
      <c r="K10">
        <v>3</v>
      </c>
      <c r="L10">
        <v>2</v>
      </c>
    </row>
    <row r="11" spans="1:12">
      <c r="A11" t="s">
        <v>186</v>
      </c>
      <c r="B11">
        <v>104</v>
      </c>
      <c r="C11" t="s">
        <v>77</v>
      </c>
      <c r="D11" t="s">
        <v>45</v>
      </c>
      <c r="E11">
        <v>3</v>
      </c>
      <c r="F11">
        <v>5</v>
      </c>
      <c r="G11">
        <v>3</v>
      </c>
      <c r="H11">
        <v>2</v>
      </c>
      <c r="I11">
        <v>4</v>
      </c>
      <c r="J11">
        <v>5</v>
      </c>
      <c r="K11">
        <v>4</v>
      </c>
      <c r="L11">
        <v>3</v>
      </c>
    </row>
    <row r="12" spans="1:12">
      <c r="A12" t="s">
        <v>187</v>
      </c>
      <c r="B12">
        <v>104</v>
      </c>
      <c r="C12" t="s">
        <v>188</v>
      </c>
      <c r="D12" t="s">
        <v>48</v>
      </c>
      <c r="E12">
        <v>3</v>
      </c>
      <c r="F12">
        <v>4</v>
      </c>
      <c r="G12">
        <v>3</v>
      </c>
      <c r="H12">
        <v>3</v>
      </c>
      <c r="I12">
        <v>4</v>
      </c>
      <c r="J12">
        <v>4</v>
      </c>
      <c r="K12">
        <v>3</v>
      </c>
      <c r="L12">
        <v>2</v>
      </c>
    </row>
    <row r="13" spans="1:12">
      <c r="A13" t="s">
        <v>189</v>
      </c>
      <c r="B13">
        <v>104</v>
      </c>
      <c r="C13" t="s">
        <v>190</v>
      </c>
      <c r="D13" t="s">
        <v>67</v>
      </c>
      <c r="E13">
        <v>4</v>
      </c>
      <c r="F13">
        <v>4</v>
      </c>
      <c r="G13">
        <v>3</v>
      </c>
      <c r="H13">
        <v>3</v>
      </c>
      <c r="I13">
        <v>3</v>
      </c>
      <c r="J13">
        <v>5</v>
      </c>
      <c r="K13">
        <v>3</v>
      </c>
      <c r="L13">
        <v>2</v>
      </c>
    </row>
    <row r="15" spans="1:12">
      <c r="A15" t="s">
        <v>78</v>
      </c>
      <c r="B15">
        <v>106</v>
      </c>
      <c r="C15" t="s">
        <v>50</v>
      </c>
      <c r="D15" t="s">
        <v>39</v>
      </c>
      <c r="E15">
        <v>5</v>
      </c>
      <c r="F15">
        <v>5</v>
      </c>
      <c r="G15">
        <v>3</v>
      </c>
      <c r="H15">
        <v>4</v>
      </c>
      <c r="I15">
        <v>5</v>
      </c>
      <c r="J15">
        <v>3</v>
      </c>
      <c r="K15">
        <v>2</v>
      </c>
      <c r="L15">
        <v>4</v>
      </c>
    </row>
    <row r="16" spans="1:12">
      <c r="A16" t="s">
        <v>79</v>
      </c>
      <c r="B16">
        <v>106</v>
      </c>
      <c r="C16" t="s">
        <v>80</v>
      </c>
      <c r="D16" t="s">
        <v>42</v>
      </c>
      <c r="E16">
        <v>4</v>
      </c>
      <c r="F16">
        <v>4</v>
      </c>
      <c r="G16">
        <v>2</v>
      </c>
      <c r="H16">
        <v>4</v>
      </c>
      <c r="I16">
        <v>5</v>
      </c>
      <c r="J16">
        <v>4</v>
      </c>
      <c r="K16">
        <v>4</v>
      </c>
      <c r="L16">
        <v>4</v>
      </c>
    </row>
    <row r="17" spans="1:18">
      <c r="A17" t="s">
        <v>81</v>
      </c>
      <c r="B17">
        <v>106</v>
      </c>
      <c r="C17" t="s">
        <v>82</v>
      </c>
      <c r="D17" t="s">
        <v>45</v>
      </c>
      <c r="E17">
        <v>4</v>
      </c>
      <c r="F17">
        <v>4</v>
      </c>
      <c r="G17">
        <v>2</v>
      </c>
      <c r="H17">
        <v>3</v>
      </c>
      <c r="I17">
        <v>4</v>
      </c>
      <c r="J17">
        <v>5</v>
      </c>
      <c r="K17">
        <v>3</v>
      </c>
      <c r="L17">
        <v>4</v>
      </c>
    </row>
    <row r="18" spans="1:18">
      <c r="A18" t="s">
        <v>83</v>
      </c>
      <c r="B18">
        <v>106</v>
      </c>
      <c r="C18" t="s">
        <v>84</v>
      </c>
      <c r="D18" t="s">
        <v>48</v>
      </c>
      <c r="E18">
        <v>2</v>
      </c>
      <c r="F18">
        <v>4</v>
      </c>
      <c r="G18">
        <v>3</v>
      </c>
      <c r="H18">
        <v>3</v>
      </c>
      <c r="I18">
        <v>4</v>
      </c>
      <c r="J18">
        <v>4</v>
      </c>
      <c r="K18">
        <v>2</v>
      </c>
      <c r="L18">
        <v>4</v>
      </c>
    </row>
    <row r="19" spans="1:18">
      <c r="A19" t="s">
        <v>85</v>
      </c>
      <c r="B19">
        <v>106</v>
      </c>
      <c r="C19" t="s">
        <v>86</v>
      </c>
      <c r="D19" t="s">
        <v>67</v>
      </c>
      <c r="E19">
        <v>4</v>
      </c>
      <c r="F19">
        <v>5</v>
      </c>
      <c r="G19">
        <v>2</v>
      </c>
      <c r="H19">
        <v>3</v>
      </c>
      <c r="I19">
        <v>5</v>
      </c>
      <c r="J19">
        <v>4</v>
      </c>
      <c r="K19">
        <v>3</v>
      </c>
      <c r="L19">
        <v>3</v>
      </c>
    </row>
    <row r="21" spans="1:18">
      <c r="A21" s="1" t="s">
        <v>234</v>
      </c>
      <c r="B21" s="1">
        <v>108</v>
      </c>
      <c r="C21" s="1" t="s">
        <v>235</v>
      </c>
      <c r="D21" s="1" t="s">
        <v>39</v>
      </c>
      <c r="E21" s="1">
        <v>3</v>
      </c>
      <c r="F21" s="1">
        <v>4</v>
      </c>
      <c r="G21" s="1">
        <v>3</v>
      </c>
      <c r="H21" s="1">
        <v>2</v>
      </c>
      <c r="I21" s="1">
        <v>4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236</v>
      </c>
      <c r="B22" s="1">
        <v>108</v>
      </c>
      <c r="C22" s="1" t="s">
        <v>237</v>
      </c>
      <c r="D22" s="1" t="s">
        <v>42</v>
      </c>
      <c r="E22" s="1">
        <v>4</v>
      </c>
      <c r="F22" s="1">
        <v>4</v>
      </c>
      <c r="G22" s="1">
        <v>3</v>
      </c>
      <c r="H22" s="1">
        <v>2</v>
      </c>
      <c r="I22" s="1">
        <v>3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238</v>
      </c>
      <c r="B23" s="1">
        <v>108</v>
      </c>
      <c r="C23" s="1" t="s">
        <v>239</v>
      </c>
      <c r="D23" s="1" t="s">
        <v>45</v>
      </c>
      <c r="E23" s="1">
        <v>3</v>
      </c>
      <c r="F23" s="1">
        <v>4</v>
      </c>
      <c r="G23" s="1">
        <v>3</v>
      </c>
      <c r="H23" s="1">
        <v>2</v>
      </c>
      <c r="I23" s="1">
        <v>4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240</v>
      </c>
      <c r="B24" s="1">
        <v>108</v>
      </c>
      <c r="C24" s="1" t="s">
        <v>241</v>
      </c>
      <c r="D24" s="1" t="s">
        <v>48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5" spans="1:18">
      <c r="A25" s="1" t="s">
        <v>242</v>
      </c>
      <c r="B25" s="1">
        <v>108</v>
      </c>
      <c r="C25" s="1" t="s">
        <v>221</v>
      </c>
      <c r="D25" s="1" t="s">
        <v>67</v>
      </c>
      <c r="E25" s="1">
        <v>3</v>
      </c>
      <c r="F25" s="1">
        <v>4</v>
      </c>
      <c r="G25" s="1">
        <v>3</v>
      </c>
      <c r="H25" s="1">
        <v>2</v>
      </c>
      <c r="I25" s="1">
        <v>3</v>
      </c>
      <c r="J25" s="1">
        <v>4</v>
      </c>
      <c r="K25" s="1">
        <v>3</v>
      </c>
      <c r="L25" s="1">
        <v>1</v>
      </c>
      <c r="M25" s="1"/>
      <c r="N25" s="1"/>
      <c r="O25" s="1"/>
      <c r="P25" s="1"/>
      <c r="Q25" s="1"/>
      <c r="R25" s="1"/>
    </row>
    <row r="27" spans="1:18">
      <c r="A27" s="1" t="s">
        <v>243</v>
      </c>
      <c r="B27" s="1">
        <v>110</v>
      </c>
      <c r="C27" s="1" t="s">
        <v>244</v>
      </c>
      <c r="D27" s="1" t="s">
        <v>39</v>
      </c>
      <c r="E27" s="1">
        <v>3</v>
      </c>
      <c r="F27" s="1">
        <v>5</v>
      </c>
      <c r="G27" s="1">
        <v>4</v>
      </c>
      <c r="H27" s="1">
        <v>1</v>
      </c>
      <c r="I27" s="1">
        <v>5</v>
      </c>
      <c r="J27" s="1">
        <v>5</v>
      </c>
      <c r="K27" s="1">
        <v>1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245</v>
      </c>
      <c r="B28" s="1">
        <v>110</v>
      </c>
      <c r="C28" s="1" t="s">
        <v>246</v>
      </c>
      <c r="D28" s="1" t="s">
        <v>42</v>
      </c>
      <c r="E28" s="1">
        <v>4</v>
      </c>
      <c r="F28" s="1">
        <v>4</v>
      </c>
      <c r="G28" s="1">
        <v>4</v>
      </c>
      <c r="H28" s="1">
        <v>2</v>
      </c>
      <c r="I28" s="1">
        <v>5</v>
      </c>
      <c r="J28" s="1">
        <v>5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247</v>
      </c>
      <c r="B29" s="1">
        <v>110</v>
      </c>
      <c r="C29" s="1" t="s">
        <v>248</v>
      </c>
      <c r="D29" s="1" t="s">
        <v>45</v>
      </c>
      <c r="E29" s="1">
        <v>5</v>
      </c>
      <c r="F29" s="1">
        <v>5</v>
      </c>
      <c r="G29" s="1">
        <v>4</v>
      </c>
      <c r="H29" s="1">
        <v>2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249</v>
      </c>
      <c r="B30" s="1">
        <v>110</v>
      </c>
      <c r="C30" s="1" t="s">
        <v>217</v>
      </c>
      <c r="D30" s="1" t="s">
        <v>213</v>
      </c>
      <c r="E30" s="1">
        <v>5</v>
      </c>
      <c r="F30" s="1">
        <v>5</v>
      </c>
      <c r="G30" s="1">
        <v>4</v>
      </c>
      <c r="H30" s="1">
        <v>3</v>
      </c>
      <c r="I30" s="1">
        <v>5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250</v>
      </c>
      <c r="B31" s="1">
        <v>110</v>
      </c>
      <c r="C31" s="1" t="s">
        <v>219</v>
      </c>
      <c r="D31" s="1" t="s">
        <v>67</v>
      </c>
      <c r="E31" s="1">
        <v>5</v>
      </c>
      <c r="F31" s="1">
        <v>4</v>
      </c>
      <c r="G31" s="1">
        <v>4</v>
      </c>
      <c r="H31" s="1">
        <v>2</v>
      </c>
      <c r="I31" s="1">
        <v>5</v>
      </c>
      <c r="J31" s="1">
        <v>5</v>
      </c>
      <c r="K31" s="1">
        <v>3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251</v>
      </c>
      <c r="B33" s="1">
        <v>112</v>
      </c>
      <c r="C33" s="1" t="s">
        <v>252</v>
      </c>
      <c r="D33" s="1" t="s">
        <v>39</v>
      </c>
      <c r="E33" s="1">
        <v>5</v>
      </c>
      <c r="F33" s="1">
        <v>5</v>
      </c>
      <c r="G33" s="1">
        <v>3</v>
      </c>
      <c r="H33" s="1">
        <v>2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253</v>
      </c>
      <c r="B34" s="1">
        <v>112</v>
      </c>
      <c r="C34" s="1" t="s">
        <v>246</v>
      </c>
      <c r="D34" s="1" t="s">
        <v>254</v>
      </c>
      <c r="E34" s="1">
        <v>4</v>
      </c>
      <c r="F34" s="1">
        <v>5</v>
      </c>
      <c r="G34" s="1">
        <v>4</v>
      </c>
      <c r="H34" s="1">
        <v>3</v>
      </c>
      <c r="I34" s="1">
        <v>5</v>
      </c>
      <c r="J34" s="1">
        <v>5</v>
      </c>
      <c r="K34" s="1">
        <v>4</v>
      </c>
      <c r="L34" s="1">
        <v>3</v>
      </c>
      <c r="M34" s="1"/>
      <c r="N34" s="1"/>
      <c r="O34" s="1"/>
      <c r="P34" s="1"/>
      <c r="Q34" s="1"/>
      <c r="R34" s="1"/>
    </row>
    <row r="35" spans="1:18">
      <c r="A35" s="1" t="s">
        <v>255</v>
      </c>
      <c r="B35" s="1">
        <v>112</v>
      </c>
      <c r="C35" s="1" t="s">
        <v>248</v>
      </c>
      <c r="D35" s="1" t="s">
        <v>45</v>
      </c>
      <c r="E35" s="1">
        <v>5</v>
      </c>
      <c r="F35" s="1">
        <v>5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/>
      <c r="N35" s="1"/>
      <c r="O35" s="1"/>
      <c r="P35" s="1"/>
      <c r="Q35" s="1"/>
      <c r="R35" s="1"/>
    </row>
    <row r="36" spans="1:18">
      <c r="A36" s="1" t="s">
        <v>256</v>
      </c>
      <c r="B36" s="1">
        <v>112</v>
      </c>
      <c r="C36" s="1" t="s">
        <v>219</v>
      </c>
      <c r="D36" s="1" t="s">
        <v>48</v>
      </c>
      <c r="E36" s="1">
        <v>5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3</v>
      </c>
      <c r="L36" s="1">
        <v>3</v>
      </c>
      <c r="M36" s="1"/>
      <c r="N36" s="1"/>
      <c r="O36" s="1"/>
      <c r="P36" s="1"/>
      <c r="Q36" s="1"/>
      <c r="R36" s="1"/>
    </row>
    <row r="37" spans="1:18">
      <c r="A37" s="1" t="s">
        <v>257</v>
      </c>
      <c r="B37" s="1">
        <v>112</v>
      </c>
      <c r="C37" s="1" t="s">
        <v>258</v>
      </c>
      <c r="D37" s="1" t="s">
        <v>67</v>
      </c>
      <c r="E37" s="1">
        <v>4</v>
      </c>
      <c r="F37" s="1">
        <v>5</v>
      </c>
      <c r="G37" s="1">
        <v>4</v>
      </c>
      <c r="H37" s="1">
        <v>3</v>
      </c>
      <c r="I37" s="1">
        <v>5</v>
      </c>
      <c r="J37" s="1">
        <v>5</v>
      </c>
      <c r="K37" s="1">
        <v>4</v>
      </c>
      <c r="L37" s="1">
        <v>3</v>
      </c>
      <c r="M37" s="1"/>
      <c r="N37" s="1"/>
      <c r="O37" s="1"/>
      <c r="P37" s="1"/>
      <c r="Q37" s="1"/>
      <c r="R37" s="1"/>
    </row>
    <row r="39" spans="1:18">
      <c r="A39" s="1" t="s">
        <v>259</v>
      </c>
      <c r="B39" s="1">
        <v>114</v>
      </c>
      <c r="C39" s="1" t="s">
        <v>206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260</v>
      </c>
      <c r="B40" s="1">
        <v>114</v>
      </c>
      <c r="C40" s="1" t="s">
        <v>208</v>
      </c>
      <c r="D40" s="1">
        <v>2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261</v>
      </c>
      <c r="B41" s="1">
        <v>114</v>
      </c>
      <c r="C41" s="1" t="s">
        <v>210</v>
      </c>
      <c r="D41" s="1">
        <v>3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262</v>
      </c>
      <c r="B42" s="1">
        <v>114</v>
      </c>
      <c r="C42" s="1" t="s">
        <v>212</v>
      </c>
      <c r="D42" s="1" t="s">
        <v>48</v>
      </c>
      <c r="E42" s="1">
        <v>1</v>
      </c>
      <c r="F42" s="1">
        <v>1</v>
      </c>
      <c r="G42" s="1">
        <v>1</v>
      </c>
      <c r="H42" s="1">
        <v>1</v>
      </c>
      <c r="I42" s="1">
        <v>2</v>
      </c>
      <c r="J42" s="1">
        <v>2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3" spans="1:18">
      <c r="A43" s="1" t="s">
        <v>263</v>
      </c>
      <c r="B43" s="1">
        <v>114</v>
      </c>
      <c r="C43" s="1" t="s">
        <v>227</v>
      </c>
      <c r="D43" s="1" t="s">
        <v>67</v>
      </c>
      <c r="E43" s="1">
        <v>1</v>
      </c>
      <c r="F43" s="1">
        <v>2</v>
      </c>
      <c r="G43" s="1">
        <v>1</v>
      </c>
      <c r="H43" s="1">
        <v>1</v>
      </c>
      <c r="I43" s="1">
        <v>3</v>
      </c>
      <c r="J43" s="1">
        <v>3</v>
      </c>
      <c r="K43" s="1">
        <v>1</v>
      </c>
      <c r="L43" s="1">
        <v>1</v>
      </c>
      <c r="M43" s="1"/>
      <c r="N43" s="1"/>
      <c r="O43" s="1"/>
      <c r="P43" s="1"/>
      <c r="Q43" s="1"/>
      <c r="R43" s="1"/>
    </row>
    <row r="45" spans="1:18">
      <c r="A45" s="1" t="s">
        <v>428</v>
      </c>
      <c r="B45" s="1">
        <v>116</v>
      </c>
      <c r="C45" s="1" t="s">
        <v>429</v>
      </c>
      <c r="D45" s="1" t="s">
        <v>61</v>
      </c>
      <c r="E45" s="1">
        <v>5</v>
      </c>
      <c r="F45" s="1">
        <v>4</v>
      </c>
      <c r="G45" s="1">
        <v>2</v>
      </c>
      <c r="H45" s="1">
        <v>1</v>
      </c>
      <c r="I45" s="1">
        <v>3</v>
      </c>
      <c r="J45" s="1">
        <v>3</v>
      </c>
      <c r="K45" s="1">
        <v>1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430</v>
      </c>
      <c r="B46" s="1">
        <v>116</v>
      </c>
      <c r="C46" s="1" t="s">
        <v>431</v>
      </c>
      <c r="D46" s="1" t="s">
        <v>254</v>
      </c>
      <c r="E46" s="1">
        <v>3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432</v>
      </c>
      <c r="B47" s="1">
        <v>116</v>
      </c>
      <c r="C47" s="1" t="s">
        <v>352</v>
      </c>
      <c r="D47" s="1" t="s">
        <v>433</v>
      </c>
      <c r="E47" s="1">
        <v>4</v>
      </c>
      <c r="F47" s="1">
        <v>5</v>
      </c>
      <c r="G47" s="1">
        <v>2</v>
      </c>
      <c r="H47" s="1">
        <v>1</v>
      </c>
      <c r="I47" s="1">
        <v>2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434</v>
      </c>
      <c r="B48" s="1">
        <v>116</v>
      </c>
      <c r="C48" s="1" t="s">
        <v>435</v>
      </c>
      <c r="D48" s="1">
        <v>4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436</v>
      </c>
      <c r="B49" s="1">
        <v>116</v>
      </c>
      <c r="C49" s="1" t="s">
        <v>397</v>
      </c>
      <c r="D49" s="1" t="s">
        <v>67</v>
      </c>
      <c r="E49" s="1">
        <v>4</v>
      </c>
      <c r="F49" s="1">
        <v>5</v>
      </c>
      <c r="G49" s="1">
        <v>2</v>
      </c>
      <c r="H49" s="1">
        <v>1</v>
      </c>
      <c r="I49" s="1">
        <v>3</v>
      </c>
      <c r="J49" s="1">
        <v>2</v>
      </c>
      <c r="K49" s="1">
        <v>2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437</v>
      </c>
      <c r="B51" s="1">
        <v>118</v>
      </c>
      <c r="C51" s="1" t="s">
        <v>438</v>
      </c>
      <c r="D51" s="1">
        <v>1</v>
      </c>
      <c r="E51" s="1">
        <v>3</v>
      </c>
      <c r="F51" s="1">
        <v>4</v>
      </c>
      <c r="G51" s="1">
        <v>1</v>
      </c>
      <c r="H51" s="1">
        <v>1</v>
      </c>
      <c r="I51" s="1">
        <v>2</v>
      </c>
      <c r="J51" s="1">
        <v>1</v>
      </c>
      <c r="K51" s="1">
        <v>1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439</v>
      </c>
      <c r="B52" s="1">
        <v>118</v>
      </c>
      <c r="C52" s="1" t="s">
        <v>397</v>
      </c>
      <c r="D52" s="1">
        <v>2</v>
      </c>
      <c r="E52" s="1">
        <v>1</v>
      </c>
      <c r="F52" s="1">
        <v>5</v>
      </c>
      <c r="G52" s="1">
        <v>3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440</v>
      </c>
      <c r="B53" s="1">
        <v>118</v>
      </c>
      <c r="C53" s="1" t="s">
        <v>441</v>
      </c>
      <c r="D53" s="1">
        <v>3</v>
      </c>
      <c r="E53" s="1">
        <v>3</v>
      </c>
      <c r="F53" s="1">
        <v>5</v>
      </c>
      <c r="G53" s="1">
        <v>1</v>
      </c>
      <c r="H53" s="1">
        <v>1</v>
      </c>
      <c r="I53" s="1">
        <v>3</v>
      </c>
      <c r="J53" s="1">
        <v>3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442</v>
      </c>
      <c r="B54" s="1">
        <v>118</v>
      </c>
      <c r="C54" s="1" t="s">
        <v>401</v>
      </c>
      <c r="D54" s="1" t="s">
        <v>48</v>
      </c>
      <c r="E54" s="1">
        <v>1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5" spans="1:18">
      <c r="A55" s="1" t="s">
        <v>443</v>
      </c>
      <c r="B55" s="1">
        <v>118</v>
      </c>
      <c r="C55" s="1" t="s">
        <v>444</v>
      </c>
      <c r="D55" s="1" t="s">
        <v>67</v>
      </c>
      <c r="E55" s="1">
        <v>2</v>
      </c>
      <c r="F55" s="1">
        <v>5</v>
      </c>
      <c r="G55" s="1">
        <v>3</v>
      </c>
      <c r="H55" s="1">
        <v>1</v>
      </c>
      <c r="I55" s="1">
        <v>3</v>
      </c>
      <c r="J55" s="1">
        <v>4</v>
      </c>
      <c r="K55" s="1">
        <v>3</v>
      </c>
      <c r="L55" s="1">
        <v>1</v>
      </c>
      <c r="M55" s="1"/>
      <c r="N55" s="1"/>
      <c r="O55" s="1"/>
      <c r="P55" s="1"/>
      <c r="Q55" s="1"/>
      <c r="R55" s="1"/>
    </row>
    <row r="57" spans="1:18">
      <c r="A57" s="1" t="s">
        <v>445</v>
      </c>
      <c r="B57" s="1">
        <v>120</v>
      </c>
      <c r="C57" s="1" t="s">
        <v>404</v>
      </c>
      <c r="D57" s="1">
        <v>1</v>
      </c>
      <c r="E57" s="1">
        <v>3</v>
      </c>
      <c r="F57" s="1">
        <v>4</v>
      </c>
      <c r="G57" s="1">
        <v>4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/>
      <c r="N57" s="1"/>
      <c r="O57" s="1"/>
      <c r="P57" s="1"/>
      <c r="Q57" s="1"/>
      <c r="R57" s="1"/>
    </row>
    <row r="58" spans="1:18">
      <c r="A58" s="1" t="s">
        <v>446</v>
      </c>
      <c r="B58" s="1">
        <v>120</v>
      </c>
      <c r="C58" s="1" t="s">
        <v>408</v>
      </c>
      <c r="D58" s="1">
        <v>2</v>
      </c>
      <c r="E58" s="1">
        <v>2</v>
      </c>
      <c r="F58" s="1">
        <v>3</v>
      </c>
      <c r="G58" s="1">
        <v>3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447</v>
      </c>
      <c r="B59" s="1">
        <v>120</v>
      </c>
      <c r="C59" s="1" t="s">
        <v>410</v>
      </c>
      <c r="D59" s="1">
        <v>3</v>
      </c>
      <c r="E59" s="1">
        <v>2</v>
      </c>
      <c r="F59" s="1">
        <v>4</v>
      </c>
      <c r="G59" s="1">
        <v>4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448</v>
      </c>
      <c r="B60" s="1">
        <v>120</v>
      </c>
      <c r="C60" s="1" t="s">
        <v>449</v>
      </c>
      <c r="D60" s="1" t="s">
        <v>213</v>
      </c>
      <c r="E60" s="1">
        <v>2</v>
      </c>
      <c r="F60" s="1">
        <v>3</v>
      </c>
      <c r="G60" s="1">
        <v>3</v>
      </c>
      <c r="H60" s="1">
        <v>2</v>
      </c>
      <c r="I60" s="1">
        <v>3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450</v>
      </c>
      <c r="B61" s="1">
        <v>120</v>
      </c>
      <c r="C61" s="1" t="s">
        <v>380</v>
      </c>
      <c r="D61" s="1" t="s">
        <v>67</v>
      </c>
      <c r="E61" s="1">
        <v>2</v>
      </c>
      <c r="F61" s="1">
        <v>3</v>
      </c>
      <c r="G61" s="1">
        <v>3</v>
      </c>
      <c r="H61" s="1">
        <v>2</v>
      </c>
      <c r="I61" s="1">
        <v>4</v>
      </c>
      <c r="J61" s="1">
        <v>2</v>
      </c>
      <c r="K61" s="1">
        <v>3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451</v>
      </c>
      <c r="B63" s="1">
        <v>122</v>
      </c>
      <c r="C63" s="1" t="s">
        <v>362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2</v>
      </c>
      <c r="J63" s="1">
        <v>2</v>
      </c>
      <c r="K63" s="1">
        <v>1</v>
      </c>
      <c r="L63" s="1">
        <v>1</v>
      </c>
      <c r="M63" s="1"/>
      <c r="N63" s="1"/>
      <c r="O63" s="1"/>
      <c r="P63" s="1"/>
      <c r="Q63" s="1"/>
      <c r="R63" s="1"/>
    </row>
    <row r="64" spans="1:18">
      <c r="A64" s="1" t="s">
        <v>452</v>
      </c>
      <c r="B64" s="1">
        <v>122</v>
      </c>
      <c r="C64" s="1" t="s">
        <v>404</v>
      </c>
      <c r="D64" s="1">
        <v>2</v>
      </c>
      <c r="E64" s="1">
        <v>2</v>
      </c>
      <c r="F64" s="1">
        <v>4</v>
      </c>
      <c r="G64" s="1">
        <v>2</v>
      </c>
      <c r="H64" s="1">
        <v>2</v>
      </c>
      <c r="I64" s="1">
        <v>2</v>
      </c>
      <c r="J64" s="1">
        <v>3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453</v>
      </c>
      <c r="B65" s="1">
        <v>122</v>
      </c>
      <c r="C65" s="1" t="s">
        <v>408</v>
      </c>
      <c r="D65" s="1">
        <v>3</v>
      </c>
      <c r="E65" s="1">
        <v>3</v>
      </c>
      <c r="F65" s="1">
        <v>3</v>
      </c>
      <c r="G65" s="1">
        <v>2</v>
      </c>
      <c r="H65" s="1">
        <v>2</v>
      </c>
      <c r="I65" s="1">
        <v>2</v>
      </c>
      <c r="J65" s="1">
        <v>2</v>
      </c>
      <c r="K65" s="1">
        <v>3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454</v>
      </c>
      <c r="B66" s="1">
        <v>122</v>
      </c>
      <c r="C66" s="1" t="s">
        <v>449</v>
      </c>
      <c r="D66" s="1" t="s">
        <v>213</v>
      </c>
      <c r="E66" s="1">
        <v>3</v>
      </c>
      <c r="F66" s="1">
        <v>3</v>
      </c>
      <c r="G66" s="1">
        <v>3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7" spans="1:18">
      <c r="A67" s="1" t="s">
        <v>455</v>
      </c>
      <c r="B67" s="1">
        <v>122</v>
      </c>
      <c r="C67" s="1" t="s">
        <v>380</v>
      </c>
      <c r="D67" s="1" t="s">
        <v>67</v>
      </c>
      <c r="E67" s="1">
        <v>3</v>
      </c>
      <c r="F67" s="1">
        <v>3</v>
      </c>
      <c r="G67" s="1">
        <v>2</v>
      </c>
      <c r="H67" s="1">
        <v>1</v>
      </c>
      <c r="I67" s="1">
        <v>3</v>
      </c>
      <c r="J67" s="1">
        <v>3</v>
      </c>
      <c r="K67" s="1">
        <v>2</v>
      </c>
      <c r="L67" s="1">
        <v>2</v>
      </c>
      <c r="M67" s="1"/>
      <c r="N67" s="1"/>
      <c r="O67" s="1"/>
      <c r="P67" s="1"/>
      <c r="Q67" s="1"/>
      <c r="R67" s="1"/>
    </row>
    <row r="69" spans="1:18">
      <c r="A69" s="1" t="s">
        <v>456</v>
      </c>
      <c r="B69" s="1">
        <v>124</v>
      </c>
      <c r="C69" s="1" t="s">
        <v>425</v>
      </c>
      <c r="D69" s="1">
        <v>1</v>
      </c>
      <c r="E69" s="1">
        <v>3</v>
      </c>
      <c r="F69" s="1">
        <v>4</v>
      </c>
      <c r="G69" s="1">
        <v>4</v>
      </c>
      <c r="H69" s="1">
        <v>4</v>
      </c>
      <c r="I69" s="1">
        <v>3</v>
      </c>
      <c r="J69" s="1">
        <v>3</v>
      </c>
      <c r="K69" s="1">
        <v>4</v>
      </c>
      <c r="L69" s="1">
        <v>2</v>
      </c>
      <c r="M69" s="1"/>
      <c r="N69" s="1"/>
      <c r="O69" s="1"/>
      <c r="P69" s="1"/>
      <c r="Q69" s="1"/>
      <c r="R69" s="1"/>
    </row>
    <row r="70" spans="1:18">
      <c r="A70" s="1" t="s">
        <v>457</v>
      </c>
      <c r="B70" s="1">
        <v>124</v>
      </c>
      <c r="C70" s="1" t="s">
        <v>412</v>
      </c>
      <c r="D70" s="1">
        <v>2</v>
      </c>
      <c r="E70" s="1">
        <v>4</v>
      </c>
      <c r="F70" s="1">
        <v>4</v>
      </c>
      <c r="G70" s="1">
        <v>4</v>
      </c>
      <c r="H70" s="1">
        <v>3</v>
      </c>
      <c r="I70" s="1">
        <v>3</v>
      </c>
      <c r="J70" s="1">
        <v>3</v>
      </c>
      <c r="K70" s="1">
        <v>3</v>
      </c>
      <c r="L70" s="1">
        <v>3</v>
      </c>
      <c r="M70" s="1"/>
      <c r="N70" s="1"/>
      <c r="O70" s="1"/>
      <c r="P70" s="1"/>
      <c r="Q70" s="1"/>
      <c r="R70" s="1"/>
    </row>
    <row r="71" spans="1:18">
      <c r="A71" s="1" t="s">
        <v>458</v>
      </c>
      <c r="B71" s="1">
        <v>124</v>
      </c>
      <c r="C71" s="1" t="s">
        <v>459</v>
      </c>
      <c r="D71" s="1">
        <v>3</v>
      </c>
      <c r="E71" s="1">
        <v>4</v>
      </c>
      <c r="F71" s="1">
        <v>4</v>
      </c>
      <c r="G71" s="1">
        <v>3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460</v>
      </c>
      <c r="B72" s="1">
        <v>124</v>
      </c>
      <c r="C72" s="1" t="s">
        <v>416</v>
      </c>
      <c r="D72" s="1">
        <v>4</v>
      </c>
      <c r="E72" s="1">
        <v>4</v>
      </c>
      <c r="F72" s="1">
        <v>4</v>
      </c>
      <c r="G72" s="1">
        <v>4</v>
      </c>
      <c r="H72" s="1">
        <v>4</v>
      </c>
      <c r="I72" s="1">
        <v>4</v>
      </c>
      <c r="J72" s="1">
        <v>3</v>
      </c>
      <c r="K72" s="1">
        <v>3</v>
      </c>
      <c r="L72" s="1">
        <v>1</v>
      </c>
      <c r="M72" s="1"/>
      <c r="N72" s="1"/>
      <c r="O72" s="1"/>
      <c r="P72" s="1"/>
      <c r="Q72" s="1"/>
      <c r="R72" s="1"/>
    </row>
    <row r="73" spans="1:18">
      <c r="A73" s="1" t="s">
        <v>461</v>
      </c>
      <c r="B73" s="1">
        <v>124</v>
      </c>
      <c r="C73" s="1" t="s">
        <v>462</v>
      </c>
      <c r="D73" s="1" t="s">
        <v>67</v>
      </c>
      <c r="E73" s="1">
        <v>5</v>
      </c>
      <c r="F73" s="1">
        <v>4</v>
      </c>
      <c r="G73" s="1">
        <v>4</v>
      </c>
      <c r="H73" s="1">
        <v>4</v>
      </c>
      <c r="I73" s="1">
        <v>4</v>
      </c>
      <c r="J73" s="1">
        <v>2</v>
      </c>
      <c r="K73" s="1">
        <v>2</v>
      </c>
      <c r="L73" s="1">
        <v>1</v>
      </c>
      <c r="M73" s="1"/>
      <c r="N73" s="1"/>
      <c r="O73" s="1"/>
      <c r="P73" s="1"/>
      <c r="Q73" s="1"/>
      <c r="R73" s="1"/>
    </row>
    <row r="75" spans="1:18">
      <c r="A75" s="1" t="s">
        <v>463</v>
      </c>
      <c r="B75" s="1">
        <v>126</v>
      </c>
      <c r="C75" s="1" t="s">
        <v>427</v>
      </c>
      <c r="D75" s="1">
        <v>1</v>
      </c>
      <c r="E75" s="1">
        <v>4</v>
      </c>
      <c r="F75" s="1">
        <v>3</v>
      </c>
      <c r="G75" s="1">
        <v>2</v>
      </c>
      <c r="H75" s="1">
        <v>1</v>
      </c>
      <c r="I75" s="1">
        <v>3</v>
      </c>
      <c r="J75" s="1">
        <v>3</v>
      </c>
      <c r="K75" s="1">
        <v>4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464</v>
      </c>
      <c r="B76" s="1">
        <v>126</v>
      </c>
      <c r="C76" s="1" t="s">
        <v>459</v>
      </c>
      <c r="D76" s="1">
        <v>2</v>
      </c>
      <c r="E76" s="1">
        <v>3</v>
      </c>
      <c r="F76" s="1">
        <v>4</v>
      </c>
      <c r="G76" s="1">
        <v>3</v>
      </c>
      <c r="H76" s="1">
        <v>1</v>
      </c>
      <c r="I76" s="1">
        <v>3</v>
      </c>
      <c r="J76" s="1">
        <v>5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>
      <c r="A77" s="1" t="s">
        <v>465</v>
      </c>
      <c r="B77" s="1">
        <v>126</v>
      </c>
      <c r="C77" s="1" t="s">
        <v>466</v>
      </c>
      <c r="D77" s="1">
        <v>3</v>
      </c>
      <c r="E77" s="1">
        <v>3</v>
      </c>
      <c r="F77" s="1">
        <v>4</v>
      </c>
      <c r="G77" s="1">
        <v>4</v>
      </c>
      <c r="H77" s="1">
        <v>1</v>
      </c>
      <c r="I77" s="1">
        <v>4</v>
      </c>
      <c r="J77" s="1">
        <v>4</v>
      </c>
      <c r="K77" s="1">
        <v>3</v>
      </c>
      <c r="L77" s="1">
        <v>1</v>
      </c>
      <c r="M77" s="1"/>
      <c r="N77" s="1"/>
      <c r="O77" s="1"/>
      <c r="P77" s="1"/>
      <c r="Q77" s="1"/>
      <c r="R77" s="1"/>
    </row>
    <row r="78" spans="1:18" ht="16" thickBot="1">
      <c r="A78" s="1" t="s">
        <v>467</v>
      </c>
      <c r="B78" s="1">
        <v>126</v>
      </c>
      <c r="C78" s="1" t="s">
        <v>468</v>
      </c>
      <c r="D78" s="1" t="s">
        <v>213</v>
      </c>
      <c r="E78" s="1">
        <v>4</v>
      </c>
      <c r="F78" s="1">
        <v>5</v>
      </c>
      <c r="G78" s="1">
        <v>4</v>
      </c>
      <c r="H78" s="1">
        <v>2</v>
      </c>
      <c r="I78" s="1">
        <v>4</v>
      </c>
      <c r="J78" s="1">
        <v>5</v>
      </c>
      <c r="K78" s="1">
        <v>4</v>
      </c>
      <c r="L78" s="1">
        <v>1</v>
      </c>
      <c r="M78" s="1"/>
      <c r="N78" s="1"/>
      <c r="O78" s="1"/>
      <c r="P78" s="1"/>
      <c r="Q78" s="1"/>
      <c r="R78" s="1"/>
    </row>
    <row r="79" spans="1:18" ht="16" thickBot="1">
      <c r="A79" s="22">
        <v>43314.561597222222</v>
      </c>
      <c r="B79" s="19">
        <v>126</v>
      </c>
      <c r="C79" s="20">
        <v>43314</v>
      </c>
      <c r="D79" s="21" t="s">
        <v>67</v>
      </c>
      <c r="E79" s="19">
        <v>5</v>
      </c>
      <c r="F79" s="19">
        <v>5</v>
      </c>
      <c r="G79" s="19">
        <v>4</v>
      </c>
      <c r="H79" s="19">
        <v>2</v>
      </c>
      <c r="I79" s="19">
        <v>4</v>
      </c>
      <c r="J79" s="19">
        <v>5</v>
      </c>
      <c r="K79" s="19">
        <v>4</v>
      </c>
      <c r="L79" s="19">
        <v>2</v>
      </c>
      <c r="M79" s="21"/>
      <c r="N79" s="21"/>
      <c r="O79" s="21"/>
      <c r="P79" s="21"/>
      <c r="Q79" s="21"/>
      <c r="R79" s="21"/>
    </row>
    <row r="81" spans="5:12">
      <c r="E81">
        <f>AVERAGE(E3:E79)</f>
        <v>3.3076923076923075</v>
      </c>
      <c r="F81">
        <f t="shared" ref="F81:L81" si="0">AVERAGE(F3:F79)</f>
        <v>3.9846153846153847</v>
      </c>
      <c r="G81">
        <f t="shared" si="0"/>
        <v>2.8</v>
      </c>
      <c r="H81">
        <f t="shared" si="0"/>
        <v>2.0769230769230771</v>
      </c>
      <c r="I81">
        <f t="shared" si="0"/>
        <v>3.523076923076923</v>
      </c>
      <c r="J81">
        <f t="shared" si="0"/>
        <v>3.5076923076923077</v>
      </c>
      <c r="K81">
        <f t="shared" si="0"/>
        <v>2.6923076923076925</v>
      </c>
      <c r="L81">
        <f t="shared" si="0"/>
        <v>1.7692307692307692</v>
      </c>
    </row>
    <row r="82" spans="5:12">
      <c r="E82" t="s">
        <v>316</v>
      </c>
      <c r="F82" t="s">
        <v>314</v>
      </c>
      <c r="G82" t="s">
        <v>313</v>
      </c>
      <c r="H82" t="s">
        <v>315</v>
      </c>
      <c r="I82" t="s">
        <v>316</v>
      </c>
      <c r="J82" t="s">
        <v>314</v>
      </c>
      <c r="K82" t="s">
        <v>313</v>
      </c>
      <c r="L82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opLeftCell="A49" workbookViewId="0">
      <selection activeCell="A229" sqref="A229"/>
    </sheetView>
  </sheetViews>
  <sheetFormatPr baseColWidth="10" defaultColWidth="8.83203125" defaultRowHeight="15" x14ac:dyDescent="0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" thickBot="1">
      <c r="A177" s="1">
        <v>4</v>
      </c>
      <c r="B177" s="1">
        <v>5</v>
      </c>
      <c r="C177" s="1">
        <v>2</v>
      </c>
      <c r="D177" s="1">
        <v>4</v>
      </c>
    </row>
    <row r="178" spans="1:4" ht="16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" thickBot="1">
      <c r="A242" s="1">
        <v>4</v>
      </c>
      <c r="B242" s="1">
        <v>5</v>
      </c>
      <c r="C242" s="1">
        <v>1</v>
      </c>
      <c r="D242" s="1">
        <v>4</v>
      </c>
    </row>
    <row r="243" spans="1:4" ht="16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2019-05-18T17:30:20Z</dcterms:modified>
</cp:coreProperties>
</file>