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sternin/Documents/PhDProject.git/Music and Memory - Lucy/PilotTest/"/>
    </mc:Choice>
  </mc:AlternateContent>
  <bookViews>
    <workbookView xWindow="2680" yWindow="1120" windowWidth="28800" windowHeight="17600" tabRatio="500" activeTab="2"/>
  </bookViews>
  <sheets>
    <sheet name="Schedule" sheetId="1" r:id="rId1"/>
    <sheet name="Scores" sheetId="2" r:id="rId2"/>
    <sheet name="Graph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5" i="3" l="1"/>
  <c r="D24" i="3"/>
  <c r="D23" i="3"/>
  <c r="D22" i="3"/>
  <c r="D21" i="3"/>
  <c r="D20" i="3"/>
  <c r="D19" i="3"/>
  <c r="D18" i="3"/>
  <c r="G5" i="2"/>
  <c r="D17" i="3"/>
  <c r="F5" i="2"/>
  <c r="D16" i="3"/>
  <c r="E5" i="2"/>
  <c r="D15" i="3"/>
  <c r="D5" i="2"/>
  <c r="D14" i="3"/>
  <c r="G4" i="2"/>
  <c r="D13" i="3"/>
  <c r="F4" i="2"/>
  <c r="D12" i="3"/>
  <c r="E4" i="2"/>
  <c r="D11" i="3"/>
  <c r="D4" i="2"/>
  <c r="D10" i="3"/>
  <c r="G3" i="2"/>
  <c r="D9" i="3"/>
  <c r="F3" i="2"/>
  <c r="D8" i="3"/>
  <c r="D3" i="2"/>
  <c r="D6" i="3"/>
  <c r="G2" i="2"/>
  <c r="D5" i="3"/>
  <c r="F2" i="2"/>
  <c r="D4" i="3"/>
  <c r="D2" i="2"/>
  <c r="D2" i="3"/>
</calcChain>
</file>

<file path=xl/sharedStrings.xml><?xml version="1.0" encoding="utf-8"?>
<sst xmlns="http://schemas.openxmlformats.org/spreadsheetml/2006/main" count="63" uniqueCount="45">
  <si>
    <t>Subject</t>
  </si>
  <si>
    <t>Group</t>
  </si>
  <si>
    <t>Start Date</t>
  </si>
  <si>
    <t>Test 1 date + time</t>
  </si>
  <si>
    <t>Test 2 date + time</t>
  </si>
  <si>
    <t>Test 3 date + time</t>
  </si>
  <si>
    <t>Test 4 date + time</t>
  </si>
  <si>
    <t>Test 5 date + time</t>
  </si>
  <si>
    <t>Test 6 date + time</t>
  </si>
  <si>
    <t>Pilot 1</t>
  </si>
  <si>
    <t>Group A</t>
  </si>
  <si>
    <t>Pilot 2</t>
  </si>
  <si>
    <t>Group B</t>
  </si>
  <si>
    <t>Pilot 3</t>
  </si>
  <si>
    <t>Pilot 4</t>
  </si>
  <si>
    <t>https://goo.gl/forms/xTIi4GKn9nGn0c5E2</t>
  </si>
  <si>
    <t>RESPONSE COLLECTOR</t>
  </si>
  <si>
    <t>Group A dropox link</t>
  </si>
  <si>
    <t>Group B dropbox link</t>
  </si>
  <si>
    <t>https://www.dropbox.com/sh/aocp6bgt7mg6ymp/AAA6zkY3_kl4OeyaG6UkgPuwa?dl=0</t>
  </si>
  <si>
    <t>https://www.dropbox.com/sh/t8dshfw5033y2b1/AAAAbFxOWG6-2PY3ACMQl7Kya?dl=0</t>
  </si>
  <si>
    <t>Mar 20 - 10am</t>
  </si>
  <si>
    <t>Mar 23 -10am</t>
  </si>
  <si>
    <t>Mar 21 - 10am</t>
  </si>
  <si>
    <t>Mar 24 - 10:30am</t>
  </si>
  <si>
    <t>Test 1 score</t>
  </si>
  <si>
    <t>Test 2 score</t>
  </si>
  <si>
    <t>Test 3 score</t>
  </si>
  <si>
    <t>Test 4 score</t>
  </si>
  <si>
    <t>Test 5 score</t>
  </si>
  <si>
    <t>Test 6 score</t>
  </si>
  <si>
    <t>Mar 20 - 3:30pm</t>
  </si>
  <si>
    <t>bug</t>
  </si>
  <si>
    <t>Participant</t>
  </si>
  <si>
    <t>date</t>
  </si>
  <si>
    <t>test score</t>
  </si>
  <si>
    <t>total #of listens</t>
  </si>
  <si>
    <t>NL A</t>
  </si>
  <si>
    <t>NL B</t>
  </si>
  <si>
    <t>NL Av2</t>
  </si>
  <si>
    <t>NL Bv2</t>
  </si>
  <si>
    <t>NL2 A</t>
  </si>
  <si>
    <t>NL2 B</t>
  </si>
  <si>
    <t>NL2 Av2</t>
  </si>
  <si>
    <t>NL2 Bv2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</si>
</sst>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15" fontId="2" fillId="0" borderId="0" xfId="0" applyNumberFormat="1" applyFont="1"/>
    <xf numFmtId="0" fontId="1" fillId="0" borderId="0" xfId="0" applyFont="1"/>
    <xf numFmtId="0" fontId="0" fillId="0" borderId="0" xfId="0" applyFont="1"/>
    <xf numFmtId="10" fontId="2" fillId="0" borderId="0" xfId="0" applyNumberFormat="1" applyFont="1"/>
    <xf numFmtId="10" fontId="2" fillId="2" borderId="0" xfId="0" applyNumberFormat="1" applyFont="1" applyFill="1"/>
    <xf numFmtId="16" fontId="2" fillId="0" borderId="0" xfId="0" applyNumberFormat="1" applyFont="1"/>
    <xf numFmtId="16" fontId="0" fillId="0" borderId="0" xfId="0" applyNumberFormat="1"/>
    <xf numFmtId="0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mruColors>
      <color rgb="FFFF61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NL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pattFill prst="pct40">
                <a:fgClr>
                  <a:srgbClr val="FF0000"/>
                </a:fgClr>
                <a:bgClr>
                  <a:schemeClr val="bg1"/>
                </a:bgClr>
              </a:pattFill>
              <a:ln w="22225">
                <a:solidFill>
                  <a:srgbClr val="FF0000"/>
                </a:solidFill>
              </a:ln>
              <a:effectLst/>
            </c:spPr>
          </c:marker>
          <c:xVal>
            <c:numRef>
              <c:f>Graph!$C$18</c:f>
              <c:numCache>
                <c:formatCode>General</c:formatCode>
                <c:ptCount val="1"/>
                <c:pt idx="0">
                  <c:v>0.2</c:v>
                </c:pt>
              </c:numCache>
            </c:numRef>
          </c:xVal>
          <c:yVal>
            <c:numRef>
              <c:f>(Graph!$D$18,Graph!$D$22)</c:f>
              <c:numCache>
                <c:formatCode>General</c:formatCode>
                <c:ptCount val="2"/>
                <c:pt idx="0">
                  <c:v>0.666666666666667</c:v>
                </c:pt>
                <c:pt idx="1">
                  <c:v>0.833333333333333</c:v>
                </c:pt>
              </c:numCache>
            </c:numRef>
          </c:yVal>
          <c:smooth val="0"/>
        </c:ser>
        <c:ser>
          <c:idx val="2"/>
          <c:order val="1"/>
          <c:tx>
            <c:v>NL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pattFill prst="pct30">
                <a:fgClr>
                  <a:srgbClr val="002060"/>
                </a:fgClr>
                <a:bgClr>
                  <a:schemeClr val="bg1"/>
                </a:bgClr>
              </a:pattFill>
              <a:ln w="22225">
                <a:solidFill>
                  <a:srgbClr val="002060"/>
                </a:solidFill>
              </a:ln>
              <a:effectLst/>
            </c:spPr>
          </c:marker>
          <c:xVal>
            <c:numRef>
              <c:f>Graph!$C$19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(Graph!$D$19,Graph!$D$23)</c:f>
              <c:numCache>
                <c:formatCode>General</c:formatCode>
                <c:ptCount val="2"/>
                <c:pt idx="0">
                  <c:v>0.666666666666667</c:v>
                </c:pt>
                <c:pt idx="1">
                  <c:v>0.833333333333333</c:v>
                </c:pt>
              </c:numCache>
            </c:numRef>
          </c:yVal>
          <c:smooth val="0"/>
        </c:ser>
        <c:ser>
          <c:idx val="3"/>
          <c:order val="2"/>
          <c:tx>
            <c:v>NL A_v2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6198"/>
              </a:solidFill>
              <a:ln w="22225">
                <a:solidFill>
                  <a:srgbClr val="FF6198"/>
                </a:solidFill>
              </a:ln>
              <a:effectLst/>
            </c:spPr>
          </c:marker>
          <c:xVal>
            <c:numRef>
              <c:f>Graph!$C$20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(Graph!$D$20,Graph!$D$24)</c:f>
              <c:numCache>
                <c:formatCode>General</c:formatCode>
                <c:ptCount val="2"/>
                <c:pt idx="0">
                  <c:v>0.583333333333333</c:v>
                </c:pt>
                <c:pt idx="1">
                  <c:v>0.666666666666667</c:v>
                </c:pt>
              </c:numCache>
            </c:numRef>
          </c:yVal>
          <c:smooth val="0"/>
        </c:ser>
        <c:ser>
          <c:idx val="4"/>
          <c:order val="3"/>
          <c:tx>
            <c:v>NL B_v2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222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xVal>
            <c:numRef>
              <c:f>Graph!$C$21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(Graph!$D$21,Graph!$D$25)</c:f>
              <c:numCache>
                <c:formatCode>General</c:formatCode>
                <c:ptCount val="2"/>
                <c:pt idx="0">
                  <c:v>0.75</c:v>
                </c:pt>
                <c:pt idx="1">
                  <c:v>0.5</c:v>
                </c:pt>
              </c:numCache>
            </c:numRef>
          </c:yVal>
          <c:smooth val="0"/>
        </c:ser>
        <c:ser>
          <c:idx val="0"/>
          <c:order val="4"/>
          <c:tx>
            <c:v>Group A </c:v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2225">
                <a:solidFill>
                  <a:srgbClr val="FF0000"/>
                </a:solidFill>
              </a:ln>
              <a:effectLst/>
            </c:spPr>
          </c:marker>
          <c:xVal>
            <c:numRef>
              <c:f>(Graph!$C$2:$C$5,Graph!$C$10:$C$13)</c:f>
              <c:numCache>
                <c:formatCode>General</c:formatCode>
                <c:ptCount val="8"/>
                <c:pt idx="0">
                  <c:v>4.0</c:v>
                </c:pt>
                <c:pt idx="1">
                  <c:v>6.0</c:v>
                </c:pt>
                <c:pt idx="2">
                  <c:v>11.0</c:v>
                </c:pt>
                <c:pt idx="3">
                  <c:v>11.0</c:v>
                </c:pt>
                <c:pt idx="4">
                  <c:v>5.0</c:v>
                </c:pt>
                <c:pt idx="5">
                  <c:v>9.0</c:v>
                </c:pt>
                <c:pt idx="6">
                  <c:v>10.0</c:v>
                </c:pt>
                <c:pt idx="7">
                  <c:v>11.0</c:v>
                </c:pt>
              </c:numCache>
            </c:numRef>
          </c:xVal>
          <c:yVal>
            <c:numRef>
              <c:f>(Graph!$D$2:$D$5,Graph!$D$10:$D$13)</c:f>
              <c:numCache>
                <c:formatCode>General</c:formatCode>
                <c:ptCount val="8"/>
                <c:pt idx="0">
                  <c:v>0.916666666666667</c:v>
                </c:pt>
                <c:pt idx="2">
                  <c:v>0.833333333333333</c:v>
                </c:pt>
                <c:pt idx="3">
                  <c:v>0.916666666666667</c:v>
                </c:pt>
                <c:pt idx="4">
                  <c:v>0.666666666666667</c:v>
                </c:pt>
                <c:pt idx="5">
                  <c:v>0.833333333333333</c:v>
                </c:pt>
                <c:pt idx="6">
                  <c:v>0.666666666666667</c:v>
                </c:pt>
                <c:pt idx="7">
                  <c:v>0.875</c:v>
                </c:pt>
              </c:numCache>
            </c:numRef>
          </c:yVal>
          <c:smooth val="0"/>
        </c:ser>
        <c:ser>
          <c:idx val="5"/>
          <c:order val="5"/>
          <c:tx>
            <c:v>Group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22225">
                <a:solidFill>
                  <a:srgbClr val="002060"/>
                </a:solidFill>
              </a:ln>
              <a:effectLst/>
            </c:spPr>
          </c:marker>
          <c:xVal>
            <c:numRef>
              <c:f>(Graph!$C$6:$C$9,Graph!$C$14:$C$17)</c:f>
              <c:numCache>
                <c:formatCode>General</c:formatCode>
                <c:ptCount val="8"/>
                <c:pt idx="0">
                  <c:v>5.0</c:v>
                </c:pt>
                <c:pt idx="1">
                  <c:v>8.0</c:v>
                </c:pt>
                <c:pt idx="2">
                  <c:v>11.0</c:v>
                </c:pt>
                <c:pt idx="3">
                  <c:v>12.0</c:v>
                </c:pt>
                <c:pt idx="4">
                  <c:v>2.0</c:v>
                </c:pt>
                <c:pt idx="5">
                  <c:v>5.0</c:v>
                </c:pt>
                <c:pt idx="6">
                  <c:v>7.0</c:v>
                </c:pt>
                <c:pt idx="7">
                  <c:v>10.0</c:v>
                </c:pt>
              </c:numCache>
            </c:numRef>
          </c:xVal>
          <c:yVal>
            <c:numRef>
              <c:f>(Graph!$D$6:$D$9,Graph!$D$14:$D$17)</c:f>
              <c:numCache>
                <c:formatCode>General</c:formatCode>
                <c:ptCount val="8"/>
                <c:pt idx="0">
                  <c:v>0.666666666666667</c:v>
                </c:pt>
                <c:pt idx="2">
                  <c:v>1.0</c:v>
                </c:pt>
                <c:pt idx="3">
                  <c:v>0.805555555555555</c:v>
                </c:pt>
                <c:pt idx="4">
                  <c:v>0.916666666666667</c:v>
                </c:pt>
                <c:pt idx="5">
                  <c:v>0.75</c:v>
                </c:pt>
                <c:pt idx="6">
                  <c:v>0.916666666666667</c:v>
                </c:pt>
                <c:pt idx="7">
                  <c:v>1.0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Graph!$A$22</c:f>
              <c:strCache>
                <c:ptCount val="1"/>
                <c:pt idx="0">
                  <c:v>NL2 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pattFill prst="pct30">
                <a:fgClr>
                  <a:srgbClr val="FF0000"/>
                </a:fgClr>
                <a:bgClr>
                  <a:schemeClr val="bg1"/>
                </a:bgClr>
              </a:pattFill>
              <a:ln w="22225">
                <a:solidFill>
                  <a:srgbClr val="FF0000"/>
                </a:solidFill>
              </a:ln>
              <a:effectLst/>
            </c:spPr>
          </c:marker>
          <c:xVal>
            <c:numRef>
              <c:f>Graph!$C$22</c:f>
              <c:numCache>
                <c:formatCode>General</c:formatCode>
                <c:ptCount val="1"/>
                <c:pt idx="0">
                  <c:v>-0.2</c:v>
                </c:pt>
              </c:numCache>
            </c:numRef>
          </c:xVal>
          <c:yVal>
            <c:numRef>
              <c:f>Graph!$D$22</c:f>
              <c:numCache>
                <c:formatCode>General</c:formatCode>
                <c:ptCount val="1"/>
                <c:pt idx="0">
                  <c:v>0.833333333333333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Graph!$A$23</c:f>
              <c:strCache>
                <c:ptCount val="1"/>
                <c:pt idx="0">
                  <c:v>NL2 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pattFill prst="pct30">
                <a:fgClr>
                  <a:srgbClr val="002060"/>
                </a:fgClr>
                <a:bgClr>
                  <a:schemeClr val="bg1"/>
                </a:bgClr>
              </a:pattFill>
              <a:ln w="22225">
                <a:solidFill>
                  <a:srgbClr val="002060"/>
                </a:solidFill>
              </a:ln>
              <a:effectLst/>
            </c:spPr>
          </c:marker>
          <c:xVal>
            <c:numRef>
              <c:f>Graph!$C$23</c:f>
              <c:numCache>
                <c:formatCode>General</c:formatCode>
                <c:ptCount val="1"/>
                <c:pt idx="0">
                  <c:v>0.2</c:v>
                </c:pt>
              </c:numCache>
            </c:numRef>
          </c:xVal>
          <c:yVal>
            <c:numRef>
              <c:f>Graph!$D$23</c:f>
              <c:numCache>
                <c:formatCode>General</c:formatCode>
                <c:ptCount val="1"/>
                <c:pt idx="0">
                  <c:v>0.833333333333333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Graph!$A$24</c:f>
              <c:strCache>
                <c:ptCount val="1"/>
                <c:pt idx="0">
                  <c:v>NL2 Av2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6198"/>
              </a:solidFill>
              <a:ln w="22225">
                <a:solidFill>
                  <a:srgbClr val="FF6198"/>
                </a:solidFill>
              </a:ln>
              <a:effectLst/>
            </c:spPr>
          </c:marker>
          <c:xVal>
            <c:numRef>
              <c:f>Graph!$C$24</c:f>
              <c:numCache>
                <c:formatCode>General</c:formatCode>
                <c:ptCount val="1"/>
                <c:pt idx="0">
                  <c:v>-0.2</c:v>
                </c:pt>
              </c:numCache>
            </c:numRef>
          </c:xVal>
          <c:yVal>
            <c:numRef>
              <c:f>Graph!$D$24</c:f>
              <c:numCache>
                <c:formatCode>General</c:formatCode>
                <c:ptCount val="1"/>
                <c:pt idx="0">
                  <c:v>0.666666666666667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Graph!$A$25</c:f>
              <c:strCache>
                <c:ptCount val="1"/>
                <c:pt idx="0">
                  <c:v>NL2 Bv2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222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xVal>
            <c:numRef>
              <c:f>Graph!$C$25</c:f>
              <c:numCache>
                <c:formatCode>General</c:formatCode>
                <c:ptCount val="1"/>
                <c:pt idx="0">
                  <c:v>0.2</c:v>
                </c:pt>
              </c:numCache>
            </c:numRef>
          </c:xVal>
          <c:yVal>
            <c:numRef>
              <c:f>Graph!$D$25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16335056"/>
        <c:axId val="-1316330960"/>
      </c:scatterChart>
      <c:valAx>
        <c:axId val="-1316335056"/>
        <c:scaling>
          <c:orientation val="minMax"/>
          <c:min val="-1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# of listens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16330960"/>
        <c:crosses val="autoZero"/>
        <c:crossBetween val="midCat"/>
      </c:valAx>
      <c:valAx>
        <c:axId val="-1316330960"/>
        <c:scaling>
          <c:orientation val="minMax"/>
          <c:max val="1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Percent Correct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16335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787400</xdr:colOff>
      <xdr:row>11</xdr:row>
      <xdr:rowOff>82550</xdr:rowOff>
    </xdr:from>
    <xdr:to>
      <xdr:col>15</xdr:col>
      <xdr:colOff>279400</xdr:colOff>
      <xdr:row>37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D5" sqref="D5"/>
    </sheetView>
  </sheetViews>
  <sheetFormatPr baseColWidth="10" defaultRowHeight="16" x14ac:dyDescent="0.2"/>
  <cols>
    <col min="3" max="3" width="16.1640625" customWidth="1"/>
    <col min="4" max="4" width="17.5" customWidth="1"/>
    <col min="5" max="5" width="18.1640625" customWidth="1"/>
    <col min="6" max="6" width="17.5" customWidth="1"/>
    <col min="7" max="7" width="18" customWidth="1"/>
    <col min="8" max="8" width="17.5" customWidth="1"/>
    <col min="9" max="9" width="18" customWidth="1"/>
    <col min="10" max="10" width="20" customWidth="1"/>
    <col min="11" max="11" width="26.5" customWidth="1"/>
  </cols>
  <sheetData>
    <row r="1" spans="1:11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16</v>
      </c>
      <c r="K1" s="5" t="s">
        <v>15</v>
      </c>
    </row>
    <row r="2" spans="1:11" x14ac:dyDescent="0.2">
      <c r="A2" s="1" t="s">
        <v>9</v>
      </c>
      <c r="B2" s="1" t="s">
        <v>10</v>
      </c>
      <c r="C2" s="3">
        <v>42810</v>
      </c>
      <c r="D2" s="1" t="s">
        <v>23</v>
      </c>
      <c r="E2" s="1" t="s">
        <v>24</v>
      </c>
      <c r="F2" s="8">
        <v>42823</v>
      </c>
      <c r="G2" s="8">
        <v>42828</v>
      </c>
      <c r="H2" s="1"/>
      <c r="I2" s="1"/>
      <c r="J2" t="s">
        <v>17</v>
      </c>
      <c r="K2" t="s">
        <v>19</v>
      </c>
    </row>
    <row r="3" spans="1:11" x14ac:dyDescent="0.2">
      <c r="A3" s="1" t="s">
        <v>11</v>
      </c>
      <c r="B3" s="1" t="s">
        <v>12</v>
      </c>
      <c r="C3" s="3">
        <v>42810</v>
      </c>
      <c r="D3" s="1" t="s">
        <v>21</v>
      </c>
      <c r="E3" s="1" t="s">
        <v>22</v>
      </c>
      <c r="F3" s="8">
        <v>42822</v>
      </c>
      <c r="G3" s="8">
        <v>42824</v>
      </c>
      <c r="H3" s="1"/>
      <c r="I3" s="1"/>
      <c r="J3" t="s">
        <v>18</v>
      </c>
      <c r="K3" t="s">
        <v>20</v>
      </c>
    </row>
    <row r="4" spans="1:11" x14ac:dyDescent="0.2">
      <c r="A4" s="1" t="s">
        <v>13</v>
      </c>
      <c r="B4" s="1" t="s">
        <v>10</v>
      </c>
      <c r="C4" s="3">
        <v>42810</v>
      </c>
      <c r="D4" s="1" t="s">
        <v>31</v>
      </c>
      <c r="E4" s="8">
        <v>42821</v>
      </c>
      <c r="F4" s="8">
        <v>42823</v>
      </c>
      <c r="G4" s="8">
        <v>42828</v>
      </c>
      <c r="H4" s="1"/>
      <c r="I4" s="1"/>
    </row>
    <row r="5" spans="1:11" x14ac:dyDescent="0.2">
      <c r="A5" s="1" t="s">
        <v>14</v>
      </c>
      <c r="B5" s="1" t="s">
        <v>12</v>
      </c>
      <c r="C5" s="3">
        <v>42821</v>
      </c>
      <c r="D5" s="8">
        <v>42822</v>
      </c>
      <c r="E5" s="8">
        <v>42825</v>
      </c>
      <c r="F5" s="8">
        <v>42830</v>
      </c>
      <c r="G5" s="8">
        <v>42835</v>
      </c>
      <c r="H5" s="1"/>
      <c r="I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6" sqref="A6"/>
    </sheetView>
  </sheetViews>
  <sheetFormatPr baseColWidth="10" defaultRowHeight="16" x14ac:dyDescent="0.2"/>
  <cols>
    <col min="1" max="2" width="10.83203125" style="1"/>
    <col min="3" max="3" width="16.1640625" style="1" customWidth="1"/>
    <col min="4" max="4" width="17.5" style="1" customWidth="1"/>
    <col min="5" max="5" width="18.1640625" style="1" customWidth="1"/>
    <col min="6" max="6" width="17.5" style="1" customWidth="1"/>
    <col min="7" max="7" width="18" style="1" customWidth="1"/>
    <col min="8" max="8" width="17.5" style="1" customWidth="1"/>
    <col min="9" max="9" width="18" style="1" customWidth="1"/>
    <col min="10" max="10" width="20" style="1" customWidth="1"/>
    <col min="11" max="11" width="26.5" style="1" customWidth="1"/>
    <col min="12" max="16384" width="10.83203125" style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1"/>
      <c r="K1" s="1"/>
    </row>
    <row r="2" spans="1:11" x14ac:dyDescent="0.2">
      <c r="A2" s="1" t="s">
        <v>9</v>
      </c>
      <c r="B2" s="1" t="s">
        <v>10</v>
      </c>
      <c r="C2" s="3">
        <v>42810</v>
      </c>
      <c r="D2" s="6">
        <f>11/12</f>
        <v>0.91666666666666663</v>
      </c>
      <c r="E2" s="7" t="s">
        <v>32</v>
      </c>
      <c r="F2" s="6">
        <f>10/12</f>
        <v>0.83333333333333337</v>
      </c>
      <c r="G2" s="6">
        <f>11/12</f>
        <v>0.91666666666666663</v>
      </c>
      <c r="H2" s="6"/>
      <c r="I2" s="6"/>
    </row>
    <row r="3" spans="1:11" x14ac:dyDescent="0.2">
      <c r="A3" s="1" t="s">
        <v>11</v>
      </c>
      <c r="B3" s="1" t="s">
        <v>12</v>
      </c>
      <c r="C3" s="3">
        <v>42810</v>
      </c>
      <c r="D3" s="6">
        <f>8/12</f>
        <v>0.66666666666666663</v>
      </c>
      <c r="E3" s="7" t="s">
        <v>32</v>
      </c>
      <c r="F3" s="6">
        <f>12/12</f>
        <v>1</v>
      </c>
      <c r="G3" s="6">
        <f>((10/12)+(8/12)+(11/12))/3</f>
        <v>0.80555555555555547</v>
      </c>
      <c r="H3" s="6"/>
      <c r="I3" s="6"/>
    </row>
    <row r="4" spans="1:11" x14ac:dyDescent="0.2">
      <c r="A4" s="1" t="s">
        <v>13</v>
      </c>
      <c r="B4" s="1" t="s">
        <v>10</v>
      </c>
      <c r="C4" s="3">
        <v>42810</v>
      </c>
      <c r="D4" s="6">
        <f>8/12</f>
        <v>0.66666666666666663</v>
      </c>
      <c r="E4" s="6">
        <f>10/12</f>
        <v>0.83333333333333337</v>
      </c>
      <c r="F4" s="6">
        <f>8/12</f>
        <v>0.66666666666666663</v>
      </c>
      <c r="G4" s="6">
        <f>((10/12)+(11/12))/2</f>
        <v>0.875</v>
      </c>
      <c r="H4" s="6"/>
      <c r="I4" s="6"/>
    </row>
    <row r="5" spans="1:11" x14ac:dyDescent="0.2">
      <c r="A5" s="1" t="s">
        <v>14</v>
      </c>
      <c r="B5" s="1" t="s">
        <v>12</v>
      </c>
      <c r="C5" s="3">
        <v>42821</v>
      </c>
      <c r="D5" s="6">
        <f>11/12</f>
        <v>0.91666666666666663</v>
      </c>
      <c r="E5" s="6">
        <f>9/12</f>
        <v>0.75</v>
      </c>
      <c r="F5" s="6">
        <f>((10/12)+(12/12))/2</f>
        <v>0.91666666666666674</v>
      </c>
      <c r="G5" s="6">
        <f>((12/12)+(12/12))/2</f>
        <v>1</v>
      </c>
      <c r="H5" s="6"/>
      <c r="I5" s="6"/>
    </row>
    <row r="6" spans="1:11" x14ac:dyDescent="0.2">
      <c r="D6" s="6"/>
      <c r="E6" s="6"/>
      <c r="F6" s="6"/>
      <c r="G6" s="6"/>
      <c r="H6" s="6"/>
      <c r="I6" s="6"/>
    </row>
    <row r="7" spans="1:11" x14ac:dyDescent="0.2">
      <c r="D7" s="6"/>
      <c r="E7" s="6"/>
      <c r="F7" s="6"/>
      <c r="G7" s="6"/>
      <c r="H7" s="6"/>
      <c r="I7" s="6"/>
    </row>
    <row r="8" spans="1:11" x14ac:dyDescent="0.2">
      <c r="D8" s="6"/>
      <c r="E8" s="6"/>
      <c r="F8" s="6"/>
      <c r="G8" s="6"/>
      <c r="H8" s="6"/>
      <c r="I8" s="6"/>
    </row>
    <row r="9" spans="1:11" x14ac:dyDescent="0.2">
      <c r="D9" s="6"/>
      <c r="E9" s="6"/>
      <c r="F9" s="6"/>
      <c r="G9" s="6"/>
      <c r="H9" s="6"/>
      <c r="I9" s="6"/>
    </row>
    <row r="10" spans="1:11" x14ac:dyDescent="0.2">
      <c r="D10" s="6"/>
      <c r="E10" s="6"/>
      <c r="F10" s="6"/>
      <c r="G10" s="6"/>
      <c r="H10" s="6"/>
      <c r="I10" s="6"/>
    </row>
    <row r="11" spans="1:11" x14ac:dyDescent="0.2">
      <c r="D11" s="6"/>
      <c r="E11" s="6"/>
      <c r="F11" s="6"/>
      <c r="G11" s="6"/>
      <c r="H11" s="6"/>
      <c r="I11" s="6"/>
    </row>
    <row r="12" spans="1:11" x14ac:dyDescent="0.2">
      <c r="D12" s="6"/>
      <c r="E12" s="6"/>
      <c r="F12" s="6"/>
      <c r="G12" s="6"/>
      <c r="H12" s="6"/>
      <c r="I12" s="6"/>
    </row>
    <row r="13" spans="1:11" x14ac:dyDescent="0.2">
      <c r="D13" s="6"/>
      <c r="E13" s="6"/>
      <c r="F13" s="6"/>
      <c r="G13" s="6"/>
      <c r="H13" s="6"/>
      <c r="I13" s="6"/>
    </row>
    <row r="14" spans="1:11" x14ac:dyDescent="0.2">
      <c r="D14" s="6"/>
      <c r="E14" s="6"/>
      <c r="F14" s="6"/>
      <c r="G14" s="6"/>
      <c r="H14" s="6"/>
      <c r="I14" s="6"/>
    </row>
    <row r="15" spans="1:11" x14ac:dyDescent="0.2">
      <c r="D15" s="6"/>
      <c r="E15" s="6"/>
      <c r="F15" s="6"/>
      <c r="G15" s="6"/>
      <c r="H15" s="6"/>
      <c r="I15" s="6"/>
    </row>
    <row r="16" spans="1:11" x14ac:dyDescent="0.2">
      <c r="D16" s="6"/>
      <c r="E16" s="6"/>
      <c r="F16" s="6"/>
      <c r="G16" s="6"/>
      <c r="H16" s="6"/>
      <c r="I16" s="6"/>
    </row>
    <row r="17" spans="4:9" x14ac:dyDescent="0.2">
      <c r="D17" s="6"/>
      <c r="E17" s="6"/>
      <c r="F17" s="6"/>
      <c r="G17" s="6"/>
      <c r="H17" s="6"/>
      <c r="I17" s="6"/>
    </row>
    <row r="18" spans="4:9" x14ac:dyDescent="0.2">
      <c r="D18" s="6"/>
      <c r="E18" s="6"/>
      <c r="F18" s="6"/>
      <c r="G18" s="6"/>
      <c r="H18" s="6"/>
      <c r="I18" s="6"/>
    </row>
    <row r="19" spans="4:9" x14ac:dyDescent="0.2">
      <c r="D19" s="6"/>
      <c r="E19" s="6"/>
      <c r="F19" s="6"/>
      <c r="G19" s="6"/>
      <c r="H19" s="6"/>
      <c r="I19" s="6"/>
    </row>
    <row r="20" spans="4:9" x14ac:dyDescent="0.2">
      <c r="D20" s="6"/>
      <c r="E20" s="6"/>
      <c r="F20" s="6"/>
      <c r="G20" s="6"/>
      <c r="H20" s="6"/>
      <c r="I20" s="6"/>
    </row>
    <row r="21" spans="4:9" x14ac:dyDescent="0.2">
      <c r="D21" s="6"/>
      <c r="E21" s="6"/>
      <c r="F21" s="6"/>
      <c r="G21" s="6"/>
      <c r="H21" s="6"/>
      <c r="I21" s="6"/>
    </row>
    <row r="22" spans="4:9" x14ac:dyDescent="0.2">
      <c r="D22" s="6"/>
      <c r="E22" s="6"/>
      <c r="F22" s="6"/>
      <c r="G22" s="6"/>
      <c r="H22" s="6"/>
      <c r="I22" s="6"/>
    </row>
    <row r="23" spans="4:9" x14ac:dyDescent="0.2">
      <c r="D23" s="6"/>
      <c r="E23" s="6"/>
      <c r="F23" s="6"/>
      <c r="G23" s="6"/>
      <c r="H23" s="6"/>
      <c r="I23" s="6"/>
    </row>
    <row r="24" spans="4:9" x14ac:dyDescent="0.2">
      <c r="D24" s="6"/>
      <c r="E24" s="6"/>
      <c r="F24" s="6"/>
      <c r="G24" s="6"/>
      <c r="H24" s="6"/>
      <c r="I24" s="6"/>
    </row>
    <row r="25" spans="4:9" x14ac:dyDescent="0.2">
      <c r="D25" s="6"/>
      <c r="E25" s="6"/>
      <c r="F25" s="6"/>
      <c r="G25" s="6"/>
      <c r="H25" s="6"/>
      <c r="I2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5" sqref="C25"/>
    </sheetView>
  </sheetViews>
  <sheetFormatPr baseColWidth="10" defaultRowHeight="16" x14ac:dyDescent="0.2"/>
  <cols>
    <col min="3" max="3" width="15.5" customWidth="1"/>
  </cols>
  <sheetData>
    <row r="1" spans="1:4" x14ac:dyDescent="0.2">
      <c r="A1" t="s">
        <v>33</v>
      </c>
      <c r="B1" t="s">
        <v>34</v>
      </c>
      <c r="C1" t="s">
        <v>36</v>
      </c>
      <c r="D1" t="s">
        <v>35</v>
      </c>
    </row>
    <row r="2" spans="1:4" x14ac:dyDescent="0.2">
      <c r="A2" t="s">
        <v>9</v>
      </c>
      <c r="B2" s="9">
        <v>42815</v>
      </c>
      <c r="C2">
        <v>4</v>
      </c>
      <c r="D2" s="10">
        <f>Scores!D2</f>
        <v>0.91666666666666663</v>
      </c>
    </row>
    <row r="3" spans="1:4" x14ac:dyDescent="0.2">
      <c r="B3" s="9">
        <v>42818</v>
      </c>
      <c r="C3">
        <v>6</v>
      </c>
      <c r="D3" s="10"/>
    </row>
    <row r="4" spans="1:4" x14ac:dyDescent="0.2">
      <c r="B4" s="9">
        <v>42823</v>
      </c>
      <c r="C4">
        <v>11</v>
      </c>
      <c r="D4" s="10">
        <f>Scores!F2</f>
        <v>0.83333333333333337</v>
      </c>
    </row>
    <row r="5" spans="1:4" x14ac:dyDescent="0.2">
      <c r="B5" s="9">
        <v>42828</v>
      </c>
      <c r="C5">
        <v>11</v>
      </c>
      <c r="D5" s="10">
        <f>Scores!G2</f>
        <v>0.91666666666666663</v>
      </c>
    </row>
    <row r="6" spans="1:4" x14ac:dyDescent="0.2">
      <c r="A6" t="s">
        <v>11</v>
      </c>
      <c r="B6" s="9">
        <v>42814</v>
      </c>
      <c r="C6">
        <v>5</v>
      </c>
      <c r="D6" s="10">
        <f>Scores!D3</f>
        <v>0.66666666666666663</v>
      </c>
    </row>
    <row r="7" spans="1:4" x14ac:dyDescent="0.2">
      <c r="B7" s="9">
        <v>42817</v>
      </c>
      <c r="C7">
        <v>8</v>
      </c>
      <c r="D7" s="10"/>
    </row>
    <row r="8" spans="1:4" x14ac:dyDescent="0.2">
      <c r="B8" s="9">
        <v>42822</v>
      </c>
      <c r="C8">
        <v>11</v>
      </c>
      <c r="D8" s="10">
        <f>Scores!F3</f>
        <v>1</v>
      </c>
    </row>
    <row r="9" spans="1:4" x14ac:dyDescent="0.2">
      <c r="B9" s="9">
        <v>42824</v>
      </c>
      <c r="C9">
        <v>12</v>
      </c>
      <c r="D9" s="10">
        <f>Scores!G3</f>
        <v>0.80555555555555547</v>
      </c>
    </row>
    <row r="10" spans="1:4" x14ac:dyDescent="0.2">
      <c r="A10" t="s">
        <v>13</v>
      </c>
      <c r="B10" s="9">
        <v>42814</v>
      </c>
      <c r="C10">
        <v>5</v>
      </c>
      <c r="D10" s="10">
        <f>Scores!D4</f>
        <v>0.66666666666666663</v>
      </c>
    </row>
    <row r="11" spans="1:4" x14ac:dyDescent="0.2">
      <c r="B11" s="9">
        <v>42821</v>
      </c>
      <c r="C11">
        <v>9</v>
      </c>
      <c r="D11" s="10">
        <f>Scores!E4</f>
        <v>0.83333333333333337</v>
      </c>
    </row>
    <row r="12" spans="1:4" x14ac:dyDescent="0.2">
      <c r="B12" s="9">
        <v>42823</v>
      </c>
      <c r="C12">
        <v>10</v>
      </c>
      <c r="D12" s="10">
        <f>Scores!F4</f>
        <v>0.66666666666666663</v>
      </c>
    </row>
    <row r="13" spans="1:4" x14ac:dyDescent="0.2">
      <c r="B13" s="9">
        <v>42828</v>
      </c>
      <c r="C13">
        <v>11</v>
      </c>
      <c r="D13" s="10">
        <f>Scores!G4</f>
        <v>0.875</v>
      </c>
    </row>
    <row r="14" spans="1:4" x14ac:dyDescent="0.2">
      <c r="A14" t="s">
        <v>14</v>
      </c>
      <c r="B14" s="9">
        <v>42822</v>
      </c>
      <c r="C14">
        <v>2</v>
      </c>
      <c r="D14" s="10">
        <f>Scores!D5</f>
        <v>0.91666666666666663</v>
      </c>
    </row>
    <row r="15" spans="1:4" x14ac:dyDescent="0.2">
      <c r="B15" s="9">
        <v>42825</v>
      </c>
      <c r="C15">
        <v>5</v>
      </c>
      <c r="D15" s="10">
        <f>Scores!E5</f>
        <v>0.75</v>
      </c>
    </row>
    <row r="16" spans="1:4" x14ac:dyDescent="0.2">
      <c r="B16" s="9">
        <v>42830</v>
      </c>
      <c r="C16">
        <v>7</v>
      </c>
      <c r="D16" s="10">
        <f>Scores!F5</f>
        <v>0.91666666666666674</v>
      </c>
    </row>
    <row r="17" spans="1:4" x14ac:dyDescent="0.2">
      <c r="B17" s="9">
        <v>42835</v>
      </c>
      <c r="C17">
        <v>10</v>
      </c>
      <c r="D17" s="10">
        <f>Scores!G5</f>
        <v>1</v>
      </c>
    </row>
    <row r="18" spans="1:4" x14ac:dyDescent="0.2">
      <c r="A18" t="s">
        <v>37</v>
      </c>
      <c r="C18">
        <v>0.2</v>
      </c>
      <c r="D18">
        <f>8/12</f>
        <v>0.66666666666666663</v>
      </c>
    </row>
    <row r="19" spans="1:4" x14ac:dyDescent="0.2">
      <c r="A19" t="s">
        <v>38</v>
      </c>
      <c r="C19">
        <v>0</v>
      </c>
      <c r="D19">
        <f>8/12</f>
        <v>0.66666666666666663</v>
      </c>
    </row>
    <row r="20" spans="1:4" x14ac:dyDescent="0.2">
      <c r="A20" t="s">
        <v>39</v>
      </c>
      <c r="C20">
        <v>0</v>
      </c>
      <c r="D20">
        <f>7/12</f>
        <v>0.58333333333333337</v>
      </c>
    </row>
    <row r="21" spans="1:4" x14ac:dyDescent="0.2">
      <c r="A21" t="s">
        <v>40</v>
      </c>
      <c r="C21">
        <v>0</v>
      </c>
      <c r="D21">
        <f>9/12</f>
        <v>0.75</v>
      </c>
    </row>
    <row r="22" spans="1:4" x14ac:dyDescent="0.2">
      <c r="A22" t="s">
        <v>41</v>
      </c>
      <c r="C22">
        <v>-0.2</v>
      </c>
      <c r="D22">
        <f>10/12</f>
        <v>0.83333333333333337</v>
      </c>
    </row>
    <row r="23" spans="1:4" x14ac:dyDescent="0.2">
      <c r="A23" t="s">
        <v>42</v>
      </c>
      <c r="C23">
        <v>0.2</v>
      </c>
      <c r="D23">
        <f>10/12</f>
        <v>0.83333333333333337</v>
      </c>
    </row>
    <row r="24" spans="1:4" x14ac:dyDescent="0.2">
      <c r="A24" t="s">
        <v>43</v>
      </c>
      <c r="C24">
        <v>-0.2</v>
      </c>
      <c r="D24">
        <f>8/12</f>
        <v>0.66666666666666663</v>
      </c>
    </row>
    <row r="25" spans="1:4" x14ac:dyDescent="0.2">
      <c r="A25" t="s">
        <v>44</v>
      </c>
      <c r="C25">
        <v>0.2</v>
      </c>
      <c r="D25">
        <f>6/12</f>
        <v>0.5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Scores</vt:lpstr>
      <vt:lpstr>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2017-03-16T15:35:37Z</dcterms:created>
  <dcterms:modified xsi:type="dcterms:W3CDTF">2017-04-13T15:37:28Z</dcterms:modified>
</cp:coreProperties>
</file>