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jastley\Documents\MGH\Modules\Elective\Malaria_Modelling_for_Strategy_Design\assignment\malaria_assessment\"/>
    </mc:Choice>
  </mc:AlternateContent>
  <xr:revisionPtr revIDLastSave="0" documentId="13_ncr:1_{497667C5-4FF4-4103-8ECA-2DF9229E8F74}" xr6:coauthVersionLast="36" xr6:coauthVersionMax="36" xr10:uidLastSave="{00000000-0000-0000-0000-000000000000}"/>
  <bookViews>
    <workbookView xWindow="0" yWindow="0" windowWidth="14390" windowHeight="4660" xr2:uid="{4924F13E-FC52-4FF1-AC82-1F14E1E6D949}"/>
  </bookViews>
  <sheets>
    <sheet name="Sheet1" sheetId="1" r:id="rId1"/>
  </sheets>
  <definedNames>
    <definedName name="_xlnm._FilterDatabase" localSheetId="0" hidden="1">Sheet1!$A$1:$E$44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 l="1"/>
  <c r="B25" i="1"/>
  <c r="B48" i="1" l="1"/>
  <c r="B39" i="1" l="1"/>
  <c r="B57" i="1" l="1"/>
  <c r="B18" i="1"/>
  <c r="B22" i="1"/>
  <c r="B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Jennifer Astley</author>
  </authors>
  <commentList>
    <comment ref="C28" authorId="0" shapeId="0" xr:uid="{6650184A-88E9-4653-BEB4-FC8F3E0EEAD4}">
      <text>
        <r>
          <rPr>
            <b/>
            <sz val="9"/>
            <color indexed="81"/>
            <rFont val="Tahoma"/>
            <family val="2"/>
          </rPr>
          <t>Jennifer Astley:</t>
        </r>
        <r>
          <rPr>
            <sz val="9"/>
            <color indexed="81"/>
            <rFont val="Tahoma"/>
            <family val="2"/>
          </rPr>
          <t xml:space="preserve">
Triggering
Evidence suggests that the population cured from a Pf infection have a higher probability of Pv relapse compared to the rest of the population. 
Getting treated for an ACT, evid4ence to suggest it triggers the start of a relapse. We need to know bu how much it triggers this relapse, and how much it increases the rate of relapse to make it faster. Those who are treated need to then kickstart a relapse with some probability from L outwards.</t>
        </r>
      </text>
    </comment>
  </commentList>
</comments>
</file>

<file path=xl/sharedStrings.xml><?xml version="1.0" encoding="utf-8"?>
<sst xmlns="http://schemas.openxmlformats.org/spreadsheetml/2006/main" count="199" uniqueCount="155">
  <si>
    <t xml:space="preserve">  </t>
  </si>
  <si>
    <t>alpha21</t>
  </si>
  <si>
    <t>alpha12</t>
  </si>
  <si>
    <t>cross-immunity from f to v</t>
  </si>
  <si>
    <t>cross-immunity from v to f</t>
  </si>
  <si>
    <t>tauf</t>
  </si>
  <si>
    <t>rf</t>
  </si>
  <si>
    <t>rv</t>
  </si>
  <si>
    <t>rhof</t>
  </si>
  <si>
    <t>asymptomatic proportion for the  non-immune for falciparum</t>
  </si>
  <si>
    <t>asymptomatic proportion for the immune for falciparum</t>
  </si>
  <si>
    <t>tauv</t>
  </si>
  <si>
    <t>omegaf</t>
  </si>
  <si>
    <t>omegav</t>
  </si>
  <si>
    <t>phif</t>
  </si>
  <si>
    <t>phiv</t>
  </si>
  <si>
    <t>prel</t>
  </si>
  <si>
    <t>prelp</t>
  </si>
  <si>
    <t>probability of relapse with the primaquine treatment</t>
  </si>
  <si>
    <t>rp</t>
  </si>
  <si>
    <t>dhyp</t>
  </si>
  <si>
    <t>rhov</t>
  </si>
  <si>
    <t>probability of  relapse prel=1-1/(avg rel=2 +1) this is prob of one or more replapses in a binomial distribution: 1-prob of no relapse (without primaquine)</t>
  </si>
  <si>
    <t>increl</t>
  </si>
  <si>
    <t>increased rate of relapse due to triggering</t>
  </si>
  <si>
    <t>psi</t>
  </si>
  <si>
    <t>Proportion of population with G6PD deficiency and hence cannot receive primaquine treatment. G6PD deficiency in Thai males ranges from 3-18%. More common in males than females</t>
  </si>
  <si>
    <t>Presumably these sources will be old because there's no ethical way to measure natural recovery in a world where treatment is (reasonably) readily available.</t>
  </si>
  <si>
    <t>amp</t>
  </si>
  <si>
    <t>phi</t>
  </si>
  <si>
    <t>shift of seasonality curve</t>
  </si>
  <si>
    <t>number of peaks within one cycle/season</t>
  </si>
  <si>
    <t>b</t>
  </si>
  <si>
    <t>c</t>
  </si>
  <si>
    <t>mu_m</t>
  </si>
  <si>
    <t>relv</t>
  </si>
  <si>
    <t>a</t>
  </si>
  <si>
    <t>human feeding rate i.e. expected number of bites on humans per mosquito</t>
  </si>
  <si>
    <t>transmission efficiency of infectious mosquito on human</t>
  </si>
  <si>
    <t>transmission efficiency of infectious human on mosquito</t>
  </si>
  <si>
    <t>gam_mv</t>
  </si>
  <si>
    <t>gam_mf</t>
  </si>
  <si>
    <t>relative transmission parameter vivax</t>
  </si>
  <si>
    <t>gam_hv</t>
  </si>
  <si>
    <t>gam_hf</t>
  </si>
  <si>
    <t>PARAMETER</t>
  </si>
  <si>
    <t>VALUE</t>
  </si>
  <si>
    <t>DESCRIPTION</t>
  </si>
  <si>
    <t>SOURCE</t>
  </si>
  <si>
    <t>ASSUMPTIONS</t>
  </si>
  <si>
    <t>g</t>
  </si>
  <si>
    <t>border testing switch</t>
  </si>
  <si>
    <t>zeta_af</t>
  </si>
  <si>
    <t>zeta_av</t>
  </si>
  <si>
    <t>zeta_tf</t>
  </si>
  <si>
    <t>zeta_tv</t>
  </si>
  <si>
    <t>Either test everyone or noone at the border. Further work could be to test different levels of screening i.e. screen 25, 50, 75% of individuals passing through border.</t>
  </si>
  <si>
    <t>peak</t>
  </si>
  <si>
    <t>reduction in transmission due to net useage</t>
  </si>
  <si>
    <t>Glucose-6-phosphate dehydrogenase deficiency in Thailand; its significance in the newborn - V S Tanphaichitr 1
Global economic costs due to vivax malaria angela devine 2021</t>
  </si>
  <si>
    <t>c_prim</t>
  </si>
  <si>
    <t>c_ACT</t>
  </si>
  <si>
    <t>c_RDT</t>
  </si>
  <si>
    <t>Global economic costs due to vivax malaria angela devine 2021</t>
  </si>
  <si>
    <t>c_G6PD</t>
  </si>
  <si>
    <t>malaria elimination transmission and costing in the asia pacific - sheetal silal 2022/METCAP</t>
  </si>
  <si>
    <t>relative infectiousness of asymptomatic individuals infected with falciparum compared to clinical</t>
  </si>
  <si>
    <t>relative infectiousness of asymptomatic individuals infected with vivax compared to clinical</t>
  </si>
  <si>
    <t>relative infectiousness of treated individuals infected with falciparum compared to clinical</t>
  </si>
  <si>
    <t>relative infectiousness of treated individuals infected with vivax compared to clinical</t>
  </si>
  <si>
    <t>m</t>
  </si>
  <si>
    <t>mosquitoes per human?</t>
  </si>
  <si>
    <t>nu2</t>
  </si>
  <si>
    <t>nu1</t>
  </si>
  <si>
    <t>mu2</t>
  </si>
  <si>
    <t>cost per primaquine treatment USD</t>
  </si>
  <si>
    <t>cost per ACT treatment USD</t>
  </si>
  <si>
    <t>cost per RDT USD</t>
  </si>
  <si>
    <t>cost per G6PD diagnosis USD</t>
  </si>
  <si>
    <t>latent period in humans for falciparum DAYS</t>
  </si>
  <si>
    <t>latent period in humans for vivax DAYS</t>
  </si>
  <si>
    <t>natural recovery rate from falciparum DAYS</t>
  </si>
  <si>
    <t>natural recovery rate from vivax DAYS</t>
  </si>
  <si>
    <t>rate of trt recovery (1/pct) ACT falciparum DAYS</t>
  </si>
  <si>
    <t>rate of trt recovery (1/pct) ACT vivax DAYS</t>
  </si>
  <si>
    <t>recovery rate with 14day dose of primaquine DAYS</t>
  </si>
  <si>
    <t>rate of loss of immunity for falciparum DAYS</t>
  </si>
  <si>
    <t>rate of loss of immunity from vivax DAYS</t>
  </si>
  <si>
    <t>death rate of hypnozoites DAYS</t>
  </si>
  <si>
    <t>death rate of mosquitoes DAYS</t>
  </si>
  <si>
    <t>rate of onset of infectiousness of falciparum in mosquitoes DAYS</t>
  </si>
  <si>
    <t>rate of onset of infectiousness of vivax in mosquitoes DAYS</t>
  </si>
  <si>
    <t>under test</t>
  </si>
  <si>
    <t>assuming same for falciparum and vivax due to time limitations of project and complexity  two different values would induce</t>
  </si>
  <si>
    <t>calculated using data from world malaria report 2021</t>
  </si>
  <si>
    <t>rate of natural recovery from clinical falciparum disease DAYS</t>
  </si>
  <si>
    <t>rate of natural recovery from clinical vivax disease DAYS</t>
  </si>
  <si>
    <t>Epidemiology of malaria in Thailand, Spatiotemporal epidemiology, environmental correlates, and demography of malaria in Tak Province, Thailand</t>
  </si>
  <si>
    <t>Spatiotemporal epidemiology, environmental correlates, and demography of malaria in Tak Province, Thailand</t>
  </si>
  <si>
    <t>WORLDBANK https://datacommons.org/tools/timeline#&amp;place=country/THA&amp;statsVar=Count_Person
https://population.un.org/wpp/</t>
  </si>
  <si>
    <t>rate of receiving treatment for falciparum - ACT DAYS</t>
  </si>
  <si>
    <t>rate of receiving treatment for vivax DAYS</t>
  </si>
  <si>
    <t>Impact of using artemisinin-based combination therapy (ACT) in the treatment of uncomplicated malaria from Plasmodium falciparum in a non-endemic zone</t>
  </si>
  <si>
    <t>24 hours to clear parasites. Most of Thailand is a non-endemic zone, only hilly and forest areas are endemic</t>
  </si>
  <si>
    <t>Artemisinin combination therapy for vivax malaria?
Nicholas M. Douglas</t>
  </si>
  <si>
    <t>28 hours to clear parasites with ACT</t>
  </si>
  <si>
    <t>A generalisation. Not modelled in detail as main focus of this model is to see the effect of border screening. But this parameter could be seperated into coverage, adherance (changing over time) etc.
0.44-0.59 reduction</t>
  </si>
  <si>
    <t>fit to data?
Or
A Meta-Regression Analysis of the Effectiveness of Mosquito Nets for Malaria Control: The Value of Long-Lasting Insecticide Nets</t>
  </si>
  <si>
    <t>death rate of humans per day</t>
  </si>
  <si>
    <t>large peak in June, smaller peak in December. Fit to data</t>
  </si>
  <si>
    <t>testing rate: number of people tested per unit time. Set to a high number so that individuals are only in tested compartment for a very short time. Per day</t>
  </si>
  <si>
    <t>growth of population (per year or per day, make sure consistent with death rates).  Data says 1.18. If equal to 1, population unchanging</t>
  </si>
  <si>
    <t>PThai</t>
  </si>
  <si>
    <t>population of thailand</t>
  </si>
  <si>
    <t>from 2010</t>
  </si>
  <si>
    <t>Thailand Migration Report 2019</t>
  </si>
  <si>
    <t>t1</t>
  </si>
  <si>
    <t>t2</t>
  </si>
  <si>
    <t>t3</t>
  </si>
  <si>
    <t>t4</t>
  </si>
  <si>
    <t>t6</t>
  </si>
  <si>
    <t>outer population switch</t>
  </si>
  <si>
    <t>cross immunity switch</t>
  </si>
  <si>
    <t>dual treatment switch</t>
  </si>
  <si>
    <t>rel</t>
  </si>
  <si>
    <t>rate of relapse from vivax</t>
  </si>
  <si>
    <t>triggering relapse</t>
  </si>
  <si>
    <t>pa</t>
  </si>
  <si>
    <t>pa2</t>
  </si>
  <si>
    <t>1/average life expectancy</t>
  </si>
  <si>
    <t>amplitude of seasonality curve (set to 0 to turn off seasonality)</t>
  </si>
  <si>
    <t>World Bank</t>
  </si>
  <si>
    <t>nets1</t>
  </si>
  <si>
    <t>t7</t>
  </si>
  <si>
    <t>G6PD testing switch</t>
  </si>
  <si>
    <t>Assume that everyone in treatment compartment is screened for G6PD deficiency. Proportion of population that are deficient (psi) are given ACT treatment, and rest (1-psi) are given primaquine.</t>
  </si>
  <si>
    <t>nu3</t>
  </si>
  <si>
    <r>
      <t xml:space="preserve">relevant data is over roughly 20 years
population in 2000: 63M
population in 2020: 69.8M
20 year increase: 10.1%
Let's call it 10% in 20 years
That's </t>
    </r>
    <r>
      <rPr>
        <b/>
        <sz val="11"/>
        <rFont val="Calibri"/>
        <family val="2"/>
        <scheme val="minor"/>
      </rPr>
      <t>0.5%</t>
    </r>
    <r>
      <rPr>
        <sz val="11"/>
        <rFont val="Calibri"/>
        <family val="2"/>
        <scheme val="minor"/>
      </rPr>
      <t xml:space="preserve"> per year
[But it's tailing off - same source reports 0.3% annual increase in 2020.]</t>
    </r>
  </si>
  <si>
    <t>t8</t>
  </si>
  <si>
    <t>Treat imported cases</t>
  </si>
  <si>
    <t>All positive results are treated</t>
  </si>
  <si>
    <t>pfal</t>
  </si>
  <si>
    <t>pviv</t>
  </si>
  <si>
    <t>ppf</t>
  </si>
  <si>
    <t>ppv</t>
  </si>
  <si>
    <t>expert opinion</t>
  </si>
  <si>
    <t>fit to data</t>
  </si>
  <si>
    <t>expert opinion/fit to data</t>
  </si>
  <si>
    <t>probability of migrating individual having falciparum malaria</t>
  </si>
  <si>
    <t>probability of migrating individual having vivax malaria</t>
  </si>
  <si>
    <t>probability of positive falciparum result at border</t>
  </si>
  <si>
    <t>probability of positive vivax result at border</t>
  </si>
  <si>
    <t>calculated using data from world malaria report 2021 and Rapid diagnostic tests for Plasmodium vivax malaria in endemic countries</t>
  </si>
  <si>
    <t>migration rate: people leaving Thailand (per unit time) per day</t>
  </si>
  <si>
    <t>migration rate: people entering Thailand (per unit time)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</si>
</sst>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0.000000000"/>
    <numFmt numFmtId="166" formatCode="0.0000000000"/>
    <numFmt numFmtId="167" formatCode="0.0000000000000"/>
    <numFmt numFmtId="168" formatCode="0.00000"/>
  </numFmts>
  <fonts count="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3" fillId="0" borderId="0" xfId="0" applyFont="1" applyFill="1"/>
    <xf numFmtId="0" fontId="3" fillId="0" borderId="0" xfId="0" applyFont="1" applyFill="1" applyAlignment="1">
      <alignment wrapText="1"/>
    </xf>
    <xf numFmtId="0" fontId="4" fillId="0" borderId="0" xfId="0" applyFont="1" applyFill="1" applyAlignment="1">
      <alignment horizontal="left"/>
    </xf>
    <xf numFmtId="0" fontId="4" fillId="0" borderId="0" xfId="0" applyFont="1" applyFill="1" applyAlignment="1">
      <alignment horizontal="center"/>
    </xf>
    <xf numFmtId="164" fontId="4" fillId="0" borderId="0" xfId="0" applyNumberFormat="1" applyFont="1" applyFill="1" applyAlignment="1">
      <alignment horizontal="center"/>
    </xf>
    <xf numFmtId="2" fontId="4" fillId="0" borderId="0" xfId="0" applyNumberFormat="1" applyFont="1" applyFill="1" applyAlignment="1">
      <alignment horizontal="center"/>
    </xf>
    <xf numFmtId="166" fontId="4" fillId="0" borderId="0" xfId="0" applyNumberFormat="1" applyFont="1" applyFill="1" applyAlignment="1">
      <alignment horizontal="center"/>
    </xf>
    <xf numFmtId="165" fontId="4" fillId="0" borderId="0" xfId="0" applyNumberFormat="1" applyFont="1" applyFill="1" applyAlignment="1">
      <alignment horizontal="center"/>
    </xf>
    <xf numFmtId="168" fontId="4" fillId="0" borderId="0" xfId="0" applyNumberFormat="1" applyFont="1" applyFill="1" applyAlignment="1">
      <alignment horizontal="center"/>
    </xf>
    <xf numFmtId="167" fontId="4" fillId="0"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colors>
    <mruColors>
      <color rgb="FF66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37FC-C1E6-4E70-8443-9FE3559D399F}">
  <dimension ref="A1:G61"/>
  <sheetViews>
    <sheetView tabSelected="1" zoomScale="85" zoomScaleNormal="85" workbookViewId="0">
      <pane ySplit="1" topLeftCell="A2" activePane="bottomLeft" state="frozen"/>
      <selection pane="bottomLeft" activeCell="C6" sqref="C6"/>
    </sheetView>
  </sheetViews>
  <sheetFormatPr defaultRowHeight="14.75" x14ac:dyDescent="0.75"/>
  <cols>
    <col min="1" max="1" width="13.54296875" style="3" bestFit="1" customWidth="1"/>
    <col min="2" max="2" width="20.36328125" style="6" bestFit="1" customWidth="1"/>
    <col min="3" max="4" width="33.5" style="2" customWidth="1"/>
    <col min="5" max="5" width="46.54296875" style="2" customWidth="1"/>
    <col min="6" max="6" width="8.7265625" style="1"/>
    <col min="7" max="7" width="35.2265625" style="1" customWidth="1"/>
    <col min="8" max="16384" width="8.7265625" style="1"/>
  </cols>
  <sheetData>
    <row r="1" spans="1:5" x14ac:dyDescent="0.75">
      <c r="A1" s="3" t="s">
        <v>45</v>
      </c>
      <c r="B1" s="4" t="s">
        <v>46</v>
      </c>
      <c r="C1" s="2" t="s">
        <v>47</v>
      </c>
      <c r="D1" s="2" t="s">
        <v>49</v>
      </c>
      <c r="E1" s="2" t="s">
        <v>48</v>
      </c>
    </row>
    <row r="2" spans="1:5" x14ac:dyDescent="0.75">
      <c r="A2" s="3" t="s">
        <v>116</v>
      </c>
      <c r="B2" s="4">
        <v>1</v>
      </c>
      <c r="C2" s="2" t="s">
        <v>121</v>
      </c>
      <c r="E2" s="2" t="s">
        <v>92</v>
      </c>
    </row>
    <row r="3" spans="1:5" x14ac:dyDescent="0.75">
      <c r="A3" s="3" t="s">
        <v>117</v>
      </c>
      <c r="B3" s="4">
        <v>1</v>
      </c>
      <c r="C3" s="2" t="s">
        <v>126</v>
      </c>
      <c r="E3" s="2" t="s">
        <v>92</v>
      </c>
    </row>
    <row r="4" spans="1:5" x14ac:dyDescent="0.75">
      <c r="A4" s="3" t="s">
        <v>118</v>
      </c>
      <c r="B4" s="4">
        <v>1</v>
      </c>
      <c r="C4" s="2" t="s">
        <v>123</v>
      </c>
      <c r="E4" s="2" t="s">
        <v>92</v>
      </c>
    </row>
    <row r="5" spans="1:5" x14ac:dyDescent="0.75">
      <c r="A5" s="3" t="s">
        <v>119</v>
      </c>
      <c r="B5" s="4">
        <v>1</v>
      </c>
      <c r="C5" s="2" t="s">
        <v>122</v>
      </c>
      <c r="E5" s="2" t="s">
        <v>92</v>
      </c>
    </row>
    <row r="6" spans="1:5" ht="73.75" x14ac:dyDescent="0.75">
      <c r="A6" s="3" t="s">
        <v>120</v>
      </c>
      <c r="B6" s="4">
        <v>0</v>
      </c>
      <c r="C6" s="2" t="s">
        <v>51</v>
      </c>
      <c r="D6" s="2" t="s">
        <v>56</v>
      </c>
      <c r="E6" s="2" t="s">
        <v>92</v>
      </c>
    </row>
    <row r="7" spans="1:5" ht="88.5" x14ac:dyDescent="0.75">
      <c r="A7" s="3" t="s">
        <v>133</v>
      </c>
      <c r="B7" s="4">
        <v>0</v>
      </c>
      <c r="C7" s="2" t="s">
        <v>134</v>
      </c>
      <c r="D7" s="2" t="s">
        <v>135</v>
      </c>
      <c r="E7" s="2" t="s">
        <v>92</v>
      </c>
    </row>
    <row r="8" spans="1:5" x14ac:dyDescent="0.75">
      <c r="A8" s="3" t="s">
        <v>138</v>
      </c>
      <c r="B8" s="4">
        <v>0</v>
      </c>
      <c r="C8" s="2" t="s">
        <v>139</v>
      </c>
      <c r="D8" s="2" t="s">
        <v>140</v>
      </c>
    </row>
    <row r="9" spans="1:5" x14ac:dyDescent="0.75">
      <c r="A9" s="3" t="s">
        <v>2</v>
      </c>
      <c r="B9" s="5">
        <v>1</v>
      </c>
      <c r="C9" s="2" t="s">
        <v>3</v>
      </c>
      <c r="E9" s="2" t="s">
        <v>145</v>
      </c>
    </row>
    <row r="10" spans="1:5" x14ac:dyDescent="0.75">
      <c r="A10" s="3" t="s">
        <v>1</v>
      </c>
      <c r="B10" s="5">
        <v>0.5</v>
      </c>
      <c r="C10" s="2" t="s">
        <v>4</v>
      </c>
      <c r="E10" s="2" t="s">
        <v>145</v>
      </c>
    </row>
    <row r="11" spans="1:5" ht="29.5" x14ac:dyDescent="0.75">
      <c r="A11" s="3" t="s">
        <v>127</v>
      </c>
      <c r="B11" s="5">
        <v>0.1</v>
      </c>
      <c r="C11" s="2" t="s">
        <v>9</v>
      </c>
      <c r="E11" s="2" t="s">
        <v>65</v>
      </c>
    </row>
    <row r="12" spans="1:5" ht="29.5" x14ac:dyDescent="0.75">
      <c r="A12" s="3" t="s">
        <v>128</v>
      </c>
      <c r="B12" s="5">
        <v>0.9</v>
      </c>
      <c r="C12" s="2" t="s">
        <v>10</v>
      </c>
      <c r="E12" s="2" t="s">
        <v>65</v>
      </c>
    </row>
    <row r="13" spans="1:5" ht="29.5" x14ac:dyDescent="0.75">
      <c r="A13" s="3" t="s">
        <v>44</v>
      </c>
      <c r="B13" s="5">
        <v>4.7619047619047616E-2</v>
      </c>
      <c r="C13" s="2" t="s">
        <v>79</v>
      </c>
      <c r="E13" s="2" t="s">
        <v>65</v>
      </c>
    </row>
    <row r="14" spans="1:5" ht="29.5" x14ac:dyDescent="0.75">
      <c r="A14" s="3" t="s">
        <v>43</v>
      </c>
      <c r="B14" s="5">
        <v>5.8823529411764705E-2</v>
      </c>
      <c r="C14" s="2" t="s">
        <v>80</v>
      </c>
      <c r="E14" s="2" t="s">
        <v>65</v>
      </c>
    </row>
    <row r="15" spans="1:5" ht="29.5" x14ac:dyDescent="0.75">
      <c r="A15" s="3" t="s">
        <v>5</v>
      </c>
      <c r="B15" s="5">
        <v>0.7</v>
      </c>
      <c r="C15" s="2" t="s">
        <v>100</v>
      </c>
      <c r="E15" s="2" t="s">
        <v>145</v>
      </c>
    </row>
    <row r="16" spans="1:5" ht="29.5" x14ac:dyDescent="0.75">
      <c r="A16" s="3" t="s">
        <v>11</v>
      </c>
      <c r="B16" s="5">
        <v>1</v>
      </c>
      <c r="C16" s="2" t="s">
        <v>101</v>
      </c>
      <c r="E16" s="2" t="s">
        <v>145</v>
      </c>
    </row>
    <row r="17" spans="1:7" ht="29.5" x14ac:dyDescent="0.75">
      <c r="A17" s="3" t="s">
        <v>14</v>
      </c>
      <c r="B17" s="5">
        <v>7.6923076923076927E-3</v>
      </c>
      <c r="C17" s="2" t="s">
        <v>81</v>
      </c>
      <c r="E17" s="2" t="s">
        <v>65</v>
      </c>
    </row>
    <row r="18" spans="1:7" ht="29.5" x14ac:dyDescent="0.75">
      <c r="A18" s="3" t="s">
        <v>15</v>
      </c>
      <c r="B18" s="8">
        <f>1/365.25</f>
        <v>2.7378507871321013E-3</v>
      </c>
      <c r="C18" s="2" t="s">
        <v>82</v>
      </c>
      <c r="E18" s="2" t="s">
        <v>65</v>
      </c>
    </row>
    <row r="19" spans="1:7" ht="73.75" x14ac:dyDescent="0.75">
      <c r="A19" s="3" t="s">
        <v>12</v>
      </c>
      <c r="B19" s="5">
        <v>0.1</v>
      </c>
      <c r="C19" s="2" t="s">
        <v>95</v>
      </c>
      <c r="D19" s="2" t="s">
        <v>27</v>
      </c>
      <c r="E19" s="2" t="s">
        <v>65</v>
      </c>
    </row>
    <row r="20" spans="1:7" ht="73.75" x14ac:dyDescent="0.75">
      <c r="A20" s="3" t="s">
        <v>13</v>
      </c>
      <c r="B20" s="5">
        <v>0.05</v>
      </c>
      <c r="C20" s="2" t="s">
        <v>96</v>
      </c>
      <c r="D20" s="2" t="s">
        <v>27</v>
      </c>
      <c r="E20" s="2" t="s">
        <v>65</v>
      </c>
    </row>
    <row r="21" spans="1:7" ht="59" x14ac:dyDescent="0.75">
      <c r="A21" s="3" t="s">
        <v>6</v>
      </c>
      <c r="B21" s="5">
        <v>1</v>
      </c>
      <c r="C21" s="2" t="s">
        <v>83</v>
      </c>
      <c r="D21" s="2" t="s">
        <v>103</v>
      </c>
      <c r="E21" s="2" t="s">
        <v>102</v>
      </c>
    </row>
    <row r="22" spans="1:7" ht="29.5" x14ac:dyDescent="0.75">
      <c r="A22" s="3" t="s">
        <v>7</v>
      </c>
      <c r="B22" s="6">
        <f>1/(1+1/6)</f>
        <v>0.8571428571428571</v>
      </c>
      <c r="C22" s="2" t="s">
        <v>84</v>
      </c>
      <c r="D22" s="2" t="s">
        <v>105</v>
      </c>
      <c r="E22" s="2" t="s">
        <v>104</v>
      </c>
    </row>
    <row r="23" spans="1:7" ht="29.5" x14ac:dyDescent="0.75">
      <c r="A23" s="3" t="s">
        <v>19</v>
      </c>
      <c r="B23" s="5">
        <v>7.1428571428571425E-2</v>
      </c>
      <c r="C23" s="2" t="s">
        <v>85</v>
      </c>
      <c r="E23" s="2" t="s">
        <v>65</v>
      </c>
    </row>
    <row r="24" spans="1:7" ht="29.5" x14ac:dyDescent="0.75">
      <c r="A24" s="3" t="s">
        <v>8</v>
      </c>
      <c r="B24" s="5">
        <v>2.7397260273972599E-3</v>
      </c>
      <c r="C24" s="2" t="s">
        <v>86</v>
      </c>
      <c r="E24" s="2" t="s">
        <v>65</v>
      </c>
    </row>
    <row r="25" spans="1:7" ht="29.5" x14ac:dyDescent="0.75">
      <c r="A25" s="3" t="s">
        <v>21</v>
      </c>
      <c r="B25" s="5">
        <f>1/365.25</f>
        <v>2.7378507871321013E-3</v>
      </c>
      <c r="C25" s="2" t="s">
        <v>87</v>
      </c>
      <c r="E25" s="2" t="s">
        <v>65</v>
      </c>
    </row>
    <row r="26" spans="1:7" ht="73.75" x14ac:dyDescent="0.75">
      <c r="A26" s="3" t="s">
        <v>16</v>
      </c>
      <c r="B26" s="5">
        <v>0.68</v>
      </c>
      <c r="C26" s="2" t="s">
        <v>22</v>
      </c>
      <c r="E26" s="2" t="s">
        <v>65</v>
      </c>
    </row>
    <row r="27" spans="1:7" ht="29.5" x14ac:dyDescent="0.75">
      <c r="A27" s="3" t="s">
        <v>17</v>
      </c>
      <c r="B27" s="5">
        <v>0.13</v>
      </c>
      <c r="C27" s="2" t="s">
        <v>18</v>
      </c>
      <c r="E27" s="2" t="s">
        <v>65</v>
      </c>
      <c r="G27" s="1" t="s">
        <v>0</v>
      </c>
    </row>
    <row r="28" spans="1:7" ht="29.5" x14ac:dyDescent="0.75">
      <c r="A28" s="3" t="s">
        <v>23</v>
      </c>
      <c r="B28" s="5">
        <v>0.3</v>
      </c>
      <c r="C28" s="2" t="s">
        <v>24</v>
      </c>
      <c r="E28" s="2" t="s">
        <v>65</v>
      </c>
    </row>
    <row r="29" spans="1:7" ht="29.5" x14ac:dyDescent="0.75">
      <c r="A29" s="3" t="s">
        <v>20</v>
      </c>
      <c r="B29" s="5">
        <v>2.5000000000000001E-3</v>
      </c>
      <c r="C29" s="2" t="s">
        <v>88</v>
      </c>
      <c r="E29" s="2" t="s">
        <v>65</v>
      </c>
    </row>
    <row r="30" spans="1:7" ht="88.5" x14ac:dyDescent="0.75">
      <c r="A30" s="3" t="s">
        <v>25</v>
      </c>
      <c r="B30" s="6">
        <v>0.12</v>
      </c>
      <c r="C30" s="2" t="s">
        <v>26</v>
      </c>
      <c r="E30" s="2" t="s">
        <v>59</v>
      </c>
    </row>
    <row r="31" spans="1:7" ht="44.25" x14ac:dyDescent="0.75">
      <c r="A31" s="3" t="s">
        <v>28</v>
      </c>
      <c r="B31" s="6">
        <v>0.1</v>
      </c>
      <c r="C31" s="2" t="s">
        <v>130</v>
      </c>
      <c r="D31" s="2" t="s">
        <v>109</v>
      </c>
      <c r="E31" s="2" t="s">
        <v>97</v>
      </c>
    </row>
    <row r="32" spans="1:7" ht="44.25" x14ac:dyDescent="0.75">
      <c r="A32" s="3" t="s">
        <v>29</v>
      </c>
      <c r="B32" s="6">
        <v>0.5</v>
      </c>
      <c r="C32" s="2" t="s">
        <v>30</v>
      </c>
      <c r="D32" s="2" t="s">
        <v>109</v>
      </c>
      <c r="E32" s="2" t="s">
        <v>98</v>
      </c>
    </row>
    <row r="33" spans="1:5" ht="44.25" x14ac:dyDescent="0.75">
      <c r="A33" s="3" t="s">
        <v>57</v>
      </c>
      <c r="B33" s="5">
        <v>1</v>
      </c>
      <c r="C33" s="2" t="s">
        <v>31</v>
      </c>
      <c r="D33" s="2" t="s">
        <v>109</v>
      </c>
      <c r="E33" s="2" t="s">
        <v>98</v>
      </c>
    </row>
    <row r="34" spans="1:5" ht="44.25" x14ac:dyDescent="0.75">
      <c r="A34" s="3" t="s">
        <v>36</v>
      </c>
      <c r="B34" s="5">
        <v>0.33333333333333331</v>
      </c>
      <c r="C34" s="2" t="s">
        <v>37</v>
      </c>
      <c r="E34" s="2" t="s">
        <v>65</v>
      </c>
    </row>
    <row r="35" spans="1:5" ht="29.5" x14ac:dyDescent="0.75">
      <c r="A35" s="3" t="s">
        <v>32</v>
      </c>
      <c r="B35" s="5">
        <v>0.5</v>
      </c>
      <c r="C35" s="2" t="s">
        <v>38</v>
      </c>
      <c r="E35" s="2" t="s">
        <v>65</v>
      </c>
    </row>
    <row r="36" spans="1:5" ht="59" x14ac:dyDescent="0.75">
      <c r="A36" s="3" t="s">
        <v>33</v>
      </c>
      <c r="B36" s="4">
        <v>0.5</v>
      </c>
      <c r="C36" s="2" t="s">
        <v>39</v>
      </c>
      <c r="D36" s="2" t="s">
        <v>93</v>
      </c>
      <c r="E36" s="2" t="s">
        <v>65</v>
      </c>
    </row>
    <row r="37" spans="1:5" x14ac:dyDescent="0.75">
      <c r="A37" s="3" t="s">
        <v>70</v>
      </c>
      <c r="B37" s="4">
        <v>0.8</v>
      </c>
      <c r="C37" s="2" t="s">
        <v>71</v>
      </c>
      <c r="E37" s="2" t="s">
        <v>146</v>
      </c>
    </row>
    <row r="38" spans="1:5" ht="29.5" x14ac:dyDescent="0.75">
      <c r="A38" s="3" t="s">
        <v>34</v>
      </c>
      <c r="B38" s="5">
        <v>7.1428571428571425E-2</v>
      </c>
      <c r="C38" s="2" t="s">
        <v>89</v>
      </c>
      <c r="E38" s="2" t="s">
        <v>65</v>
      </c>
    </row>
    <row r="39" spans="1:5" x14ac:dyDescent="0.75">
      <c r="A39" s="3" t="s">
        <v>74</v>
      </c>
      <c r="B39" s="7">
        <f>1/(77.15*365.25)</f>
        <v>3.5487372483889836E-5</v>
      </c>
      <c r="C39" s="2" t="s">
        <v>108</v>
      </c>
      <c r="D39" s="2" t="s">
        <v>129</v>
      </c>
      <c r="E39" s="2" t="s">
        <v>131</v>
      </c>
    </row>
    <row r="40" spans="1:5" ht="29.5" x14ac:dyDescent="0.75">
      <c r="A40" s="3" t="s">
        <v>41</v>
      </c>
      <c r="B40" s="5">
        <v>0.1</v>
      </c>
      <c r="C40" s="2" t="s">
        <v>90</v>
      </c>
      <c r="E40" s="2" t="s">
        <v>65</v>
      </c>
    </row>
    <row r="41" spans="1:5" ht="29.5" x14ac:dyDescent="0.75">
      <c r="A41" s="3" t="s">
        <v>40</v>
      </c>
      <c r="B41" s="5">
        <v>8.3333333333333329E-2</v>
      </c>
      <c r="C41" s="2" t="s">
        <v>91</v>
      </c>
      <c r="E41" s="2" t="s">
        <v>65</v>
      </c>
    </row>
    <row r="42" spans="1:5" ht="103.25" x14ac:dyDescent="0.75">
      <c r="A42" s="3" t="s">
        <v>132</v>
      </c>
      <c r="B42" s="6">
        <v>0.52</v>
      </c>
      <c r="C42" s="2" t="s">
        <v>58</v>
      </c>
      <c r="D42" s="2" t="s">
        <v>106</v>
      </c>
      <c r="E42" s="2" t="s">
        <v>107</v>
      </c>
    </row>
    <row r="43" spans="1:5" x14ac:dyDescent="0.75">
      <c r="A43" s="3" t="s">
        <v>35</v>
      </c>
      <c r="B43" s="5">
        <v>0.28999999999999998</v>
      </c>
      <c r="C43" s="2" t="s">
        <v>42</v>
      </c>
      <c r="E43" s="2" t="s">
        <v>147</v>
      </c>
    </row>
    <row r="44" spans="1:5" ht="118" x14ac:dyDescent="0.75">
      <c r="A44" s="3" t="s">
        <v>50</v>
      </c>
      <c r="B44" s="9">
        <f>1+0.18/365.25</f>
        <v>1.0004928131416837</v>
      </c>
      <c r="C44" s="2" t="s">
        <v>111</v>
      </c>
      <c r="D44" s="2" t="s">
        <v>137</v>
      </c>
      <c r="E44" s="2" t="s">
        <v>99</v>
      </c>
    </row>
    <row r="45" spans="1:5" x14ac:dyDescent="0.75">
      <c r="A45" s="3" t="s">
        <v>112</v>
      </c>
      <c r="B45" s="5">
        <v>12750928</v>
      </c>
      <c r="C45" s="2" t="s">
        <v>113</v>
      </c>
      <c r="D45" s="2" t="s">
        <v>114</v>
      </c>
      <c r="E45" s="2" t="s">
        <v>94</v>
      </c>
    </row>
    <row r="46" spans="1:5" ht="73.75" x14ac:dyDescent="0.75">
      <c r="A46" s="3" t="s">
        <v>73</v>
      </c>
      <c r="B46" s="5">
        <v>100000000000</v>
      </c>
      <c r="C46" s="2" t="s">
        <v>110</v>
      </c>
      <c r="E46" s="2" t="s">
        <v>92</v>
      </c>
    </row>
    <row r="47" spans="1:5" ht="29.5" x14ac:dyDescent="0.75">
      <c r="A47" s="3" t="s">
        <v>72</v>
      </c>
      <c r="B47" s="10">
        <v>1E-3</v>
      </c>
      <c r="C47" s="2" t="s">
        <v>153</v>
      </c>
      <c r="E47" s="2" t="s">
        <v>115</v>
      </c>
    </row>
    <row r="48" spans="1:5" ht="29.5" x14ac:dyDescent="0.75">
      <c r="A48" s="3" t="s">
        <v>136</v>
      </c>
      <c r="B48" s="10">
        <f>1/3500</f>
        <v>2.8571428571428574E-4</v>
      </c>
      <c r="C48" s="2" t="s">
        <v>154</v>
      </c>
    </row>
    <row r="49" spans="1:5" ht="44.25" x14ac:dyDescent="0.75">
      <c r="A49" s="3" t="s">
        <v>52</v>
      </c>
      <c r="B49" s="6">
        <f>12.6/27</f>
        <v>0.46666666666666667</v>
      </c>
      <c r="C49" s="2" t="s">
        <v>66</v>
      </c>
      <c r="E49" s="2" t="s">
        <v>65</v>
      </c>
    </row>
    <row r="50" spans="1:5" ht="44.25" x14ac:dyDescent="0.75">
      <c r="A50" s="3" t="s">
        <v>53</v>
      </c>
      <c r="B50" s="6">
        <v>1</v>
      </c>
      <c r="C50" s="2" t="s">
        <v>67</v>
      </c>
      <c r="E50" s="2" t="s">
        <v>65</v>
      </c>
    </row>
    <row r="51" spans="1:5" ht="44.25" x14ac:dyDescent="0.75">
      <c r="A51" s="3" t="s">
        <v>54</v>
      </c>
      <c r="B51" s="6">
        <v>0.1</v>
      </c>
      <c r="C51" s="2" t="s">
        <v>68</v>
      </c>
      <c r="E51" s="2" t="s">
        <v>145</v>
      </c>
    </row>
    <row r="52" spans="1:5" ht="44.25" x14ac:dyDescent="0.75">
      <c r="A52" s="3" t="s">
        <v>55</v>
      </c>
      <c r="B52" s="6">
        <v>0.1</v>
      </c>
      <c r="C52" s="2" t="s">
        <v>69</v>
      </c>
      <c r="E52" s="2" t="s">
        <v>145</v>
      </c>
    </row>
    <row r="53" spans="1:5" ht="29.5" x14ac:dyDescent="0.75">
      <c r="A53" s="3" t="s">
        <v>60</v>
      </c>
      <c r="B53" s="6">
        <v>0.38</v>
      </c>
      <c r="C53" s="2" t="s">
        <v>75</v>
      </c>
      <c r="E53" s="2" t="s">
        <v>63</v>
      </c>
    </row>
    <row r="54" spans="1:5" ht="29.5" x14ac:dyDescent="0.75">
      <c r="A54" s="3" t="s">
        <v>61</v>
      </c>
      <c r="B54" s="6">
        <v>0.28000000000000003</v>
      </c>
      <c r="C54" s="2" t="s">
        <v>76</v>
      </c>
      <c r="E54" s="2" t="s">
        <v>63</v>
      </c>
    </row>
    <row r="55" spans="1:5" ht="29.5" x14ac:dyDescent="0.75">
      <c r="A55" s="3" t="s">
        <v>62</v>
      </c>
      <c r="B55" s="6">
        <v>2.86</v>
      </c>
      <c r="C55" s="2" t="s">
        <v>77</v>
      </c>
      <c r="E55" s="2" t="s">
        <v>63</v>
      </c>
    </row>
    <row r="56" spans="1:5" ht="29.5" x14ac:dyDescent="0.75">
      <c r="A56" s="3" t="s">
        <v>64</v>
      </c>
      <c r="B56" s="6">
        <v>3.03</v>
      </c>
      <c r="C56" s="2" t="s">
        <v>78</v>
      </c>
      <c r="E56" s="2" t="s">
        <v>63</v>
      </c>
    </row>
    <row r="57" spans="1:5" ht="29.5" x14ac:dyDescent="0.75">
      <c r="A57" s="3" t="s">
        <v>124</v>
      </c>
      <c r="B57" s="6">
        <f>1/100</f>
        <v>0.01</v>
      </c>
      <c r="C57" s="2" t="s">
        <v>125</v>
      </c>
      <c r="E57" s="2" t="s">
        <v>65</v>
      </c>
    </row>
    <row r="58" spans="1:5" ht="29.5" x14ac:dyDescent="0.75">
      <c r="A58" s="3" t="s">
        <v>141</v>
      </c>
      <c r="B58" s="6">
        <v>0.10005664688913725</v>
      </c>
      <c r="C58" s="2" t="s">
        <v>148</v>
      </c>
      <c r="E58" s="2" t="s">
        <v>94</v>
      </c>
    </row>
    <row r="59" spans="1:5" ht="29.5" x14ac:dyDescent="0.75">
      <c r="A59" s="3" t="s">
        <v>142</v>
      </c>
      <c r="B59" s="6">
        <v>0.17751060591471055</v>
      </c>
      <c r="C59" s="2" t="s">
        <v>149</v>
      </c>
      <c r="E59" s="2" t="s">
        <v>94</v>
      </c>
    </row>
    <row r="60" spans="1:5" ht="44.25" x14ac:dyDescent="0.75">
      <c r="A60" s="3" t="s">
        <v>143</v>
      </c>
      <c r="B60" s="6">
        <v>0.14405324807578904</v>
      </c>
      <c r="C60" s="2" t="s">
        <v>151</v>
      </c>
      <c r="E60" s="2" t="s">
        <v>152</v>
      </c>
    </row>
    <row r="61" spans="1:5" ht="44.25" x14ac:dyDescent="0.75">
      <c r="A61" s="3" t="s">
        <v>144</v>
      </c>
      <c r="B61" s="6">
        <v>0.21685996955982795</v>
      </c>
      <c r="C61" s="2" t="s">
        <v>150</v>
      </c>
      <c r="E61" s="2" t="s">
        <v>152</v>
      </c>
    </row>
  </sheetData>
  <autoFilter ref="A1:E44" xr:uid="{CF8BDFCB-A487-47FE-95DC-F16218CC32C8}"/>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Astley</dc:creator>
  <cp:lastModifiedBy>Jennifer Astley</cp:lastModifiedBy>
  <dcterms:created xsi:type="dcterms:W3CDTF">2022-02-21T10:35:35Z</dcterms:created>
  <dcterms:modified xsi:type="dcterms:W3CDTF">2022-04-14T18:26:58Z</dcterms:modified>
</cp:coreProperties>
</file>