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7" i="1"/>
  <c r="D17" s="1"/>
  <c r="C15"/>
  <c r="C118" i="4"/>
  <c r="B26" i="2"/>
  <c r="B23"/>
  <c r="A26"/>
  <c r="A23"/>
  <c r="I25" i="1"/>
  <c r="B42"/>
  <c r="C31"/>
  <c r="C25"/>
  <c r="C26" s="1"/>
  <c r="D13"/>
  <c r="C16"/>
  <c r="D16" s="1"/>
  <c r="C21" s="1"/>
  <c r="C22" s="1"/>
  <c r="D15"/>
  <c r="C14"/>
  <c r="D14" s="1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<sst xmlns="http://schemas.openxmlformats.org/spreadsheetml/2006/main" count="158" uniqueCount="106">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</sst>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4"/>
  <sheetViews>
    <sheetView tabSelected="1" workbookViewId="0">
      <selection activeCell="D17" sqref="D17"/>
    </sheetView>
  </sheetViews>
  <sheetFormatPr defaultRowHeight="13.5"/>
  <cols>
    <col min="2" max="2" width="11.875" customWidth="1"/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9" spans="1:6">
      <c r="A9" t="s">
        <v>105</v>
      </c>
      <c r="E9" s="1"/>
    </row>
    <row r="12" spans="1:6">
      <c r="C12" t="s">
        <v>10</v>
      </c>
      <c r="D12" t="s">
        <v>12</v>
      </c>
    </row>
    <row r="13" spans="1:6">
      <c r="B13" t="s">
        <v>6</v>
      </c>
      <c r="C13" s="1">
        <v>50000000</v>
      </c>
      <c r="D13" s="1">
        <f>$E$8/C13</f>
        <v>20</v>
      </c>
    </row>
    <row r="14" spans="1:6">
      <c r="B14" t="s">
        <v>7</v>
      </c>
      <c r="C14" s="2">
        <f>C13/24</f>
        <v>2083333.3333333333</v>
      </c>
      <c r="D14" s="1">
        <f t="shared" ref="D14:D17" si="0">$E$8/C14</f>
        <v>480</v>
      </c>
    </row>
    <row r="15" spans="1:6">
      <c r="B15" t="s">
        <v>8</v>
      </c>
      <c r="C15" s="2">
        <f>C13/8</f>
        <v>6250000</v>
      </c>
      <c r="D15" s="1">
        <f t="shared" si="0"/>
        <v>160</v>
      </c>
    </row>
    <row r="16" spans="1:6">
      <c r="B16" t="s">
        <v>9</v>
      </c>
      <c r="C16" s="2">
        <f>C13/2</f>
        <v>25000000</v>
      </c>
      <c r="D16" s="1">
        <f t="shared" si="0"/>
        <v>40</v>
      </c>
    </row>
    <row r="17" spans="2:10">
      <c r="B17" t="s">
        <v>104</v>
      </c>
      <c r="C17" s="2">
        <f>C13/4</f>
        <v>12500000</v>
      </c>
      <c r="D17" s="1">
        <f t="shared" si="0"/>
        <v>80</v>
      </c>
    </row>
    <row r="20" spans="2:10">
      <c r="B20" t="s">
        <v>17</v>
      </c>
    </row>
    <row r="21" spans="2:10">
      <c r="B21" s="4" t="s">
        <v>13</v>
      </c>
      <c r="C21" s="1">
        <f>525 * 800*D16</f>
        <v>16800000</v>
      </c>
      <c r="D21" t="s">
        <v>14</v>
      </c>
    </row>
    <row r="22" spans="2:10">
      <c r="B22" t="s">
        <v>15</v>
      </c>
      <c r="C22" s="1">
        <f>C21*60</f>
        <v>1008000000</v>
      </c>
      <c r="D22" t="s">
        <v>16</v>
      </c>
      <c r="H22" t="s">
        <v>30</v>
      </c>
      <c r="I22" t="s">
        <v>97</v>
      </c>
    </row>
    <row r="23" spans="2:10">
      <c r="H23" t="s">
        <v>31</v>
      </c>
    </row>
    <row r="25" spans="2:10">
      <c r="B25" s="4" t="s">
        <v>18</v>
      </c>
      <c r="C25" s="1">
        <f>525 * 800</f>
        <v>420000</v>
      </c>
      <c r="D25" t="s">
        <v>19</v>
      </c>
      <c r="H25" t="s">
        <v>32</v>
      </c>
      <c r="I25" s="1">
        <f>HEX2DEC(I22)</f>
        <v>196175</v>
      </c>
    </row>
    <row r="26" spans="2:10">
      <c r="B26" s="4" t="s">
        <v>20</v>
      </c>
      <c r="C26" s="1">
        <f>C25/12</f>
        <v>35000</v>
      </c>
      <c r="D26" t="s">
        <v>21</v>
      </c>
      <c r="I26">
        <f>ROUND(I25/C26,1)</f>
        <v>5.6</v>
      </c>
      <c r="J26" t="s">
        <v>33</v>
      </c>
    </row>
    <row r="27" spans="2:10">
      <c r="C27" s="1" t="str">
        <f>DEC2HEX(C26)</f>
        <v>88B8</v>
      </c>
    </row>
    <row r="30" spans="2:10">
      <c r="B30" t="s">
        <v>22</v>
      </c>
    </row>
    <row r="31" spans="2:10">
      <c r="B31" s="5" t="s">
        <v>23</v>
      </c>
      <c r="C31" s="1">
        <f>HEX2DEC(B31)</f>
        <v>32747</v>
      </c>
      <c r="D31" t="s">
        <v>24</v>
      </c>
    </row>
    <row r="32" spans="2:10">
      <c r="B32" t="s">
        <v>25</v>
      </c>
      <c r="C32" s="1">
        <f>C31*D14</f>
        <v>15718560</v>
      </c>
      <c r="D32" t="s">
        <v>14</v>
      </c>
    </row>
    <row r="34" spans="2:5">
      <c r="B34" t="s">
        <v>27</v>
      </c>
    </row>
    <row r="35" spans="2:5">
      <c r="C35" s="6">
        <f>C31+$C$26</f>
        <v>67747</v>
      </c>
      <c r="D35" s="1">
        <f>C35*$D$14</f>
        <v>32518560</v>
      </c>
      <c r="E35" t="s">
        <v>14</v>
      </c>
    </row>
    <row r="36" spans="2:5">
      <c r="C36" t="str">
        <f>DEC2HEX(C35)</f>
        <v>108A3</v>
      </c>
      <c r="D36" t="s">
        <v>26</v>
      </c>
    </row>
    <row r="38" spans="2:5">
      <c r="B38" t="s">
        <v>28</v>
      </c>
    </row>
    <row r="39" spans="2:5">
      <c r="C39" s="6">
        <f>C35+$C$26</f>
        <v>102747</v>
      </c>
      <c r="D39" s="1">
        <f>C39*$D$14</f>
        <v>49318560</v>
      </c>
    </row>
    <row r="40" spans="2:5">
      <c r="C40" t="str">
        <f>DEC2HEX(C39)</f>
        <v>1915B</v>
      </c>
      <c r="D40" t="s">
        <v>26</v>
      </c>
    </row>
    <row r="42" spans="2:5">
      <c r="B42" t="str">
        <f>E42&amp;"回目のvblankは"</f>
        <v>17回目のvblankは</v>
      </c>
      <c r="D42" s="4" t="s">
        <v>29</v>
      </c>
      <c r="E42" s="3">
        <v>17</v>
      </c>
    </row>
    <row r="43" spans="2:5">
      <c r="C43" s="6">
        <f>$C$31+$C$26*(E42-1)</f>
        <v>592747</v>
      </c>
      <c r="D43" s="1">
        <f>C43*$D$14</f>
        <v>284518560</v>
      </c>
    </row>
    <row r="44" spans="2:5">
      <c r="C44" t="str">
        <f>DEC2HEX(C43)</f>
        <v>90B6B</v>
      </c>
      <c r="D44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58"/>
  <sheetViews>
    <sheetView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2016-08-06T13:26:47Z</dcterms:modified>
</cp:coreProperties>
</file>