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tooka\Documents\001-proj\999.my-proj\001.nes-fpga\repo\motonesfpga\doc\"/>
    </mc:Choice>
  </mc:AlternateContent>
  <bookViews>
    <workbookView xWindow="600" yWindow="405" windowWidth="27795" windowHeight="12285" activeTab="2"/>
  </bookViews>
  <sheets>
    <sheet name="clock calc" sheetId="1" r:id="rId1"/>
    <sheet name="smb debug" sheetId="3" r:id="rId2"/>
    <sheet name="emu-info" sheetId="4" r:id="rId3"/>
  </sheets>
  <calcPr calcId="152511"/>
</workbook>
</file>

<file path=xl/calcChain.xml><?xml version="1.0" encoding="utf-8"?>
<calcChain xmlns="http://schemas.openxmlformats.org/spreadsheetml/2006/main">
  <c r="C5" i="4" l="1"/>
  <c r="C4" i="4"/>
  <c r="C3" i="4"/>
  <c r="C2" i="4"/>
  <c r="G27" i="1"/>
  <c r="I27" i="1"/>
  <c r="C14" i="1" l="1"/>
  <c r="C17" i="1" l="1"/>
  <c r="D17" i="1" s="1"/>
  <c r="C15" i="1"/>
  <c r="D15" i="1" s="1"/>
  <c r="G31" i="1"/>
  <c r="B30" i="1"/>
  <c r="C25" i="1"/>
  <c r="C26" i="1" s="1"/>
  <c r="C31" i="1" s="1"/>
  <c r="D13" i="1"/>
  <c r="C16" i="1"/>
  <c r="D16" i="1" s="1"/>
  <c r="C21" i="1" s="1"/>
  <c r="C22" i="1" s="1"/>
  <c r="D14" i="1"/>
  <c r="C32" i="1" l="1"/>
  <c r="G32" i="1"/>
  <c r="C27" i="1"/>
</calcChain>
</file>

<file path=xl/sharedStrings.xml><?xml version="1.0" encoding="utf-8"?>
<sst xmlns="http://schemas.openxmlformats.org/spreadsheetml/2006/main" count="356" uniqueCount="183">
  <si>
    <t>---DE1 base clock 50 MHz</t>
  </si>
  <si>
    <t xml:space="preserve">    ---motones sim project uses following clock.</t>
  </si>
  <si>
    <t xml:space="preserve">    --ppu clock = base clock / 8</t>
  </si>
  <si>
    <t xml:space="preserve">    --vga clock = base clock / 2</t>
  </si>
  <si>
    <t>base clock</t>
    <phoneticPr fontId="2"/>
  </si>
  <si>
    <t>cpu clock</t>
    <phoneticPr fontId="2"/>
  </si>
  <si>
    <t>ppu clock</t>
    <phoneticPr fontId="2"/>
  </si>
  <si>
    <t>vga clock</t>
    <phoneticPr fontId="2"/>
  </si>
  <si>
    <t>frequency</t>
    <phoneticPr fontId="2"/>
  </si>
  <si>
    <t>(ns)</t>
    <phoneticPr fontId="2"/>
  </si>
  <si>
    <t>clock cycle (ns)</t>
    <phoneticPr fontId="2"/>
  </si>
  <si>
    <t>refresh rate</t>
    <phoneticPr fontId="2"/>
  </si>
  <si>
    <t>ns</t>
    <phoneticPr fontId="2"/>
  </si>
  <si>
    <t>60 frames</t>
    <phoneticPr fontId="2"/>
  </si>
  <si>
    <t xml:space="preserve">   &lt;&lt; 60 frames / sec!</t>
    <phoneticPr fontId="2"/>
  </si>
  <si>
    <t>vga=525x800 pixels (including unvisible area)</t>
    <phoneticPr fontId="2"/>
  </si>
  <si>
    <t>vga 1 frame =</t>
    <phoneticPr fontId="2"/>
  </si>
  <si>
    <t>pix</t>
    <phoneticPr fontId="2"/>
  </si>
  <si>
    <t>clocks</t>
    <phoneticPr fontId="2"/>
  </si>
  <si>
    <t>n=</t>
    <phoneticPr fontId="2"/>
  </si>
  <si>
    <t>のとき、何フレーム目か？</t>
    <rPh sb="4" eb="5">
      <t>ナン</t>
    </rPh>
    <rPh sb="9" eb="10">
      <t>メ</t>
    </rPh>
    <phoneticPr fontId="2"/>
  </si>
  <si>
    <t>clock=</t>
    <phoneticPr fontId="2"/>
  </si>
  <si>
    <t>frames</t>
    <phoneticPr fontId="2"/>
  </si>
  <si>
    <t>無限ループ</t>
    <rPh sb="0" eb="2">
      <t>ムゲン</t>
    </rPh>
    <phoneticPr fontId="2"/>
  </si>
  <si>
    <t>8057: 4c 57 80    JMP   $8057</t>
  </si>
  <si>
    <t>：</t>
    <phoneticPr fontId="2"/>
  </si>
  <si>
    <t>804f: ad 78 07    LDA   $0778</t>
  </si>
  <si>
    <t>8052: 09 80       ORA   #$80</t>
  </si>
  <si>
    <t>8054: 20 ed 8e    JSR   $8eed</t>
  </si>
  <si>
    <t>8eed: 8d 00 20    STA   $2000</t>
  </si>
  <si>
    <t>8ef0: 8d 78 07    STA   $0778</t>
  </si>
  <si>
    <t xml:space="preserve">8ef3: 60          RTS   </t>
  </si>
  <si>
    <t>NMI</t>
    <phoneticPr fontId="2"/>
  </si>
  <si>
    <t>8082: ad 78 07    LDA   $0778</t>
  </si>
  <si>
    <t>8085: 29 7f       AND   #$7f</t>
  </si>
  <si>
    <t>8087: 8d 78 07    STA   $0778</t>
  </si>
  <si>
    <t>808a: 29 7e       AND   #$7e</t>
  </si>
  <si>
    <t>808c: 8d 00 20    STA   $2000</t>
  </si>
  <si>
    <t>RTI</t>
    <phoneticPr fontId="2"/>
  </si>
  <si>
    <t>8178: ad 02 20    LDA   $2002</t>
  </si>
  <si>
    <t xml:space="preserve">817b: 68          PLA   </t>
  </si>
  <si>
    <t>817c: 09 80       ORA   #$80</t>
  </si>
  <si>
    <t>817e: 8d 00 20    STA   $2000</t>
  </si>
  <si>
    <t xml:space="preserve">8181: 40          RTI   </t>
  </si>
  <si>
    <t>emu ppu clock</t>
    <phoneticPr fontId="2"/>
  </si>
  <si>
    <t xml:space="preserve">    --emu ppu clock = base clock / 4</t>
    <phoneticPr fontId="2"/>
  </si>
  <si>
    <t xml:space="preserve">    --cpu clock = base clock / 16 = 3.125 MHz (320 ns / cycle)</t>
  </si>
  <si>
    <t>1回目のinf loopはOK</t>
    <rPh sb="1" eb="3">
      <t>カイメ</t>
    </rPh>
    <phoneticPr fontId="2"/>
  </si>
  <si>
    <t>付近</t>
    <rPh sb="0" eb="2">
      <t>フキン</t>
    </rPh>
    <phoneticPr fontId="2"/>
  </si>
  <si>
    <t>DACE4</t>
    <phoneticPr fontId="2"/>
  </si>
  <si>
    <t>cnt=</t>
    <phoneticPr fontId="2"/>
  </si>
  <si>
    <t>1回目の</t>
    <rPh sb="1" eb="3">
      <t>カイメ</t>
    </rPh>
    <phoneticPr fontId="2"/>
  </si>
  <si>
    <t>NMI</t>
    <phoneticPr fontId="2"/>
  </si>
  <si>
    <t>OK</t>
    <phoneticPr fontId="2"/>
  </si>
  <si>
    <t>RTI</t>
    <phoneticPr fontId="2"/>
  </si>
  <si>
    <t>2回目</t>
    <rPh sb="1" eb="3">
      <t>カイメ</t>
    </rPh>
    <phoneticPr fontId="2"/>
  </si>
  <si>
    <t>nmi</t>
    <phoneticPr fontId="2"/>
  </si>
  <si>
    <t>&gt;&gt; in debug clock</t>
    <phoneticPr fontId="2"/>
  </si>
  <si>
    <t>dbg clock=</t>
    <phoneticPr fontId="2"/>
  </si>
  <si>
    <t>clock</t>
    <phoneticPr fontId="2"/>
  </si>
  <si>
    <t>最初は</t>
    <rPh sb="0" eb="2">
      <t>サイショ</t>
    </rPh>
    <phoneticPr fontId="2"/>
  </si>
  <si>
    <t>後は</t>
    <rPh sb="0" eb="1">
      <t>アト</t>
    </rPh>
    <phoneticPr fontId="2"/>
  </si>
  <si>
    <t>668A0</t>
  </si>
  <si>
    <t>間隔</t>
    <rPh sb="0" eb="2">
      <t>カンカク</t>
    </rPh>
    <phoneticPr fontId="2"/>
  </si>
  <si>
    <t>12B411</t>
    <phoneticPr fontId="2"/>
  </si>
  <si>
    <t>と想定</t>
    <rPh sb="1" eb="3">
      <t>ソウテイ</t>
    </rPh>
    <phoneticPr fontId="2"/>
  </si>
  <si>
    <t>25ED60</t>
  </si>
  <si>
    <t>&gt;&gt; nmi ok.</t>
    <phoneticPr fontId="2"/>
  </si>
  <si>
    <t>#3</t>
    <phoneticPr fontId="2"/>
  </si>
  <si>
    <t>2C5600</t>
  </si>
  <si>
    <t>&gt;&gt;ok</t>
    <phoneticPr fontId="2"/>
  </si>
  <si>
    <t>#4</t>
    <phoneticPr fontId="2"/>
  </si>
  <si>
    <t>32BEA0</t>
  </si>
  <si>
    <t>&gt;ok</t>
    <phoneticPr fontId="2"/>
  </si>
  <si>
    <t>#5</t>
    <phoneticPr fontId="2"/>
  </si>
  <si>
    <t>392740</t>
  </si>
  <si>
    <t>#10</t>
    <phoneticPr fontId="2"/>
  </si>
  <si>
    <t>5F9B00</t>
  </si>
  <si>
    <t>7FA620</t>
  </si>
  <si>
    <t>#20</t>
    <phoneticPr fontId="2"/>
  </si>
  <si>
    <t>ok</t>
    <phoneticPr fontId="2"/>
  </si>
  <si>
    <t>#30</t>
    <phoneticPr fontId="2"/>
  </si>
  <si>
    <t>#25</t>
    <phoneticPr fontId="2"/>
  </si>
  <si>
    <t>ok</t>
    <phoneticPr fontId="2"/>
  </si>
  <si>
    <t>ng</t>
    <phoneticPr fontId="2"/>
  </si>
  <si>
    <t>#26</t>
    <phoneticPr fontId="2"/>
  </si>
  <si>
    <t>#27</t>
    <phoneticPr fontId="2"/>
  </si>
  <si>
    <t>#28</t>
    <phoneticPr fontId="2"/>
  </si>
  <si>
    <t>&lt;&lt;&lt;wrong!!!</t>
    <phoneticPr fontId="2"/>
  </si>
  <si>
    <t>clock=</t>
    <phoneticPr fontId="2"/>
  </si>
  <si>
    <t>B2EB20</t>
  </si>
  <si>
    <t>AC8280</t>
  </si>
  <si>
    <t>A619E0</t>
  </si>
  <si>
    <t>#28 case</t>
    <phoneticPr fontId="2"/>
  </si>
  <si>
    <t>nmi</t>
  </si>
  <si>
    <t>1b</t>
  </si>
  <si>
    <t>回目</t>
  </si>
  <si>
    <t>BGなし</t>
  </si>
  <si>
    <t>1c</t>
  </si>
  <si>
    <t>BGのみ</t>
  </si>
  <si>
    <t>1d</t>
  </si>
  <si>
    <t>BG+Spr</t>
  </si>
  <si>
    <t>1e</t>
  </si>
  <si>
    <t>sprite hit @(90, 29)</t>
  </si>
  <si>
    <t>motonesemu start...</t>
  </si>
  <si>
    <t>joypad key entry:</t>
  </si>
  <si>
    <t xml:space="preserve">    select button:  &lt;Tab&gt;</t>
  </si>
  <si>
    <t xml:space="preserve">    start button:   &lt;Enter&gt;</t>
  </si>
  <si>
    <t xml:space="preserve">    up key:         Q, W, E, R</t>
  </si>
  <si>
    <t xml:space="preserve">    down key:       Z, X, C, V, B</t>
  </si>
  <si>
    <t xml:space="preserve">    left key:       A, S</t>
  </si>
  <si>
    <t xml:space="preserve">    right key:      D, F</t>
  </si>
  <si>
    <t xml:space="preserve">    A button:       &lt;:&gt;, &lt;]&gt;</t>
  </si>
  <si>
    <t xml:space="preserve">    B button:       L, &lt;;&gt;</t>
  </si>
  <si>
    <t>cpu clock started.</t>
  </si>
  <si>
    <t xml:space="preserve">8000: 78          SEI   </t>
  </si>
  <si>
    <t>motonesemu: motonesemu: motonesemu: motonesemu: 1b00000000000000</t>
  </si>
  <si>
    <t>1b, 0</t>
  </si>
  <si>
    <t>motonesemu: motonesemu: ------------------</t>
  </si>
  <si>
    <t>break...</t>
  </si>
  <si>
    <t>clock: 1b00000000000000</t>
  </si>
  <si>
    <t>6502 CPU registers:</t>
  </si>
  <si>
    <t xml:space="preserve"> pc:     8082</t>
  </si>
  <si>
    <t xml:space="preserve"> acc:    90</t>
  </si>
  <si>
    <t xml:space="preserve"> x:      ff</t>
  </si>
  <si>
    <t xml:space="preserve"> y:      ff</t>
  </si>
  <si>
    <t xml:space="preserve"> sp:     fc</t>
  </si>
  <si>
    <t xml:space="preserve"> status:</t>
  </si>
  <si>
    <t xml:space="preserve">  negative:   1</t>
  </si>
  <si>
    <t xml:space="preserve">  overflow:   0</t>
  </si>
  <si>
    <t xml:space="preserve">  break:      0</t>
  </si>
  <si>
    <t xml:space="preserve">  decimal:    0</t>
  </si>
  <si>
    <t xml:space="preserve">  irq:        1</t>
  </si>
  <si>
    <t xml:space="preserve">  zero:       0</t>
  </si>
  <si>
    <t xml:space="preserve">  carry:      1</t>
  </si>
  <si>
    <t>-------------------</t>
  </si>
  <si>
    <t>1b00000000000000 8082: ad 78 07    LDA   $0778</t>
  </si>
  <si>
    <t xml:space="preserve">0010: f8 00 00 00 f8 00 00 00   f8 00 00 00 f8 00 00 00 </t>
  </si>
  <si>
    <t xml:space="preserve">0020: f8 00 00 00 f8 00 00 00   f8 00 00 00 f8 00 00 00 </t>
  </si>
  <si>
    <t xml:space="preserve">0030: f8 00 00 00 f8 00 00 00   f8 00 00 00 f8 00 00 00 </t>
  </si>
  <si>
    <t xml:space="preserve">0040: f8 00 00 00 f8 00 00 00   f8 00 00 00 f8 00 00 00 </t>
  </si>
  <si>
    <t xml:space="preserve">0050: f8 00 00 00 f8 00 00 00   f8 00 00 00 f8 00 00 00 </t>
  </si>
  <si>
    <t xml:space="preserve">0060: f8 00 00 00 f8 00 00 00   f8 00 00 00 f8 00 00 00 </t>
  </si>
  <si>
    <t xml:space="preserve">0070: f8 00 00 00 f8 00 00 00   f8 00 00 00 f8 00 00 00 </t>
  </si>
  <si>
    <t xml:space="preserve">0080: f8 00 00 00 f8 00 00 00   f8 00 00 00 f8 00 00 00 </t>
  </si>
  <si>
    <t xml:space="preserve">0090: f8 00 00 00 f8 00 00 00   f8 00 00 00 f8 00 00 00 </t>
  </si>
  <si>
    <t xml:space="preserve">00a0: f8 00 00 00 f8 00 00 00   f8 00 00 00 f8 00 00 00 </t>
  </si>
  <si>
    <t xml:space="preserve">00b0: f8 00 00 00 f8 00 00 00   f8 00 00 00 f8 00 00 00 </t>
  </si>
  <si>
    <t xml:space="preserve">00c0: f8 00 00 00 f8 00 00 00   f8 00 00 00 f8 00 00 00 </t>
  </si>
  <si>
    <t xml:space="preserve">00d0: f8 00 00 00 f8 00 00 00   f8 00 00 00 f8 00 00 00 </t>
  </si>
  <si>
    <t xml:space="preserve">00e0: f8 00 00 00 f8 00 00 00   f8 00 00 00 f8 00 00 00 </t>
  </si>
  <si>
    <t xml:space="preserve">00f0: f8 00 00 00 f8 00 00 00   f8 00 00 00 f8 00 00 00 </t>
  </si>
  <si>
    <t>motonesemu: 1c00000000000000</t>
  </si>
  <si>
    <t>1c, 0</t>
  </si>
  <si>
    <t>motonesemu: motonesemu: sprite hit @(89, 29)</t>
  </si>
  <si>
    <t>sprite hit @(91, 29)</t>
  </si>
  <si>
    <t>sprite hit @(92, 29)</t>
  </si>
  <si>
    <t>sprite hit @(93, 29)</t>
  </si>
  <si>
    <t>sprite hit @(90, 30)</t>
  </si>
  <si>
    <t>sprite hit @(91, 30)</t>
  </si>
  <si>
    <t>sprite hit @(92, 30)</t>
  </si>
  <si>
    <t>------------------</t>
  </si>
  <si>
    <t>clock: 1c00000000000000</t>
  </si>
  <si>
    <t xml:space="preserve"> x:      05</t>
  </si>
  <si>
    <t xml:space="preserve"> y:      00</t>
  </si>
  <si>
    <t>1c00000000000000 8082: ad 78 07    LDA   $0778</t>
  </si>
  <si>
    <t>motonesemu: 1d00000000000000</t>
  </si>
  <si>
    <t>1d, 0</t>
  </si>
  <si>
    <t>clock: 1d00000000000000</t>
  </si>
  <si>
    <t>1d00000000000000 8082: ad 78 07    LDA   $0778</t>
  </si>
  <si>
    <t xml:space="preserve">0010: b8 fc 00 30 c0 3a 00 28   c0 37 00 30 c8 4f 00 28 </t>
  </si>
  <si>
    <t xml:space="preserve">0020: c8 4f 40 30 f8 00 00 00   f8 00 00 00 f8 00 00 00 </t>
  </si>
  <si>
    <t>motonesemu: 1e00000000000000</t>
  </si>
  <si>
    <t>1e, 0</t>
  </si>
  <si>
    <t>clock: 1e00000000000000</t>
  </si>
  <si>
    <t xml:space="preserve"> y:      05</t>
  </si>
  <si>
    <t>1e00000000000000 8082: ad 78 07    LDA   $0778</t>
  </si>
  <si>
    <t>motonesemu: quit...</t>
  </si>
  <si>
    <t>clean data...</t>
  </si>
  <si>
    <t>cpu clock thread joined.</t>
  </si>
  <si>
    <t xml:space="preserve">0000: f8 00 00 00 f8 00 00 00   f8 00 00 00 f8 00 00 00 </t>
  </si>
  <si>
    <r>
      <t xml:space="preserve">0000: </t>
    </r>
    <r>
      <rPr>
        <sz val="11"/>
        <color rgb="FFFF0000"/>
        <rFont val="ＭＳ ゴシック"/>
        <family val="3"/>
        <charset val="128"/>
      </rPr>
      <t>18 ff 23 58</t>
    </r>
    <r>
      <rPr>
        <sz val="11"/>
        <color theme="1"/>
        <rFont val="ＭＳ ゴシック"/>
        <family val="3"/>
        <charset val="128"/>
      </rPr>
      <t xml:space="preserve"> f8 00 00 00   f8 00 00 00 f8 00 00 00 </t>
    </r>
  </si>
  <si>
    <t xml:space="preserve">0000: 18 ff 23 58 b0 fc 00 28   b0 fc 00 30 b8 fc 00 28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</si>
</sst>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b/>
      <sz val="16"/>
      <color theme="1"/>
      <name val="Calibri"/>
      <family val="3"/>
      <charset val="128"/>
      <scheme val="minor"/>
    </font>
    <font>
      <u/>
      <sz val="11"/>
      <color theme="1"/>
      <name val="Calibri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11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38" fontId="0" fillId="0" borderId="0" xfId="1" applyFo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38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26</xdr:col>
      <xdr:colOff>457200</xdr:colOff>
      <xdr:row>84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1148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26</xdr:col>
      <xdr:colOff>457200</xdr:colOff>
      <xdr:row>149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52590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26</xdr:col>
      <xdr:colOff>457200</xdr:colOff>
      <xdr:row>215</xdr:row>
      <xdr:rowOff>0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65747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27</xdr:col>
      <xdr:colOff>457200</xdr:colOff>
      <xdr:row>308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5800" y="425196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52</xdr:row>
      <xdr:rowOff>95250</xdr:rowOff>
    </xdr:from>
    <xdr:to>
      <xdr:col>10</xdr:col>
      <xdr:colOff>66675</xdr:colOff>
      <xdr:row>56</xdr:row>
      <xdr:rowOff>180975</xdr:rowOff>
    </xdr:to>
    <xdr:sp macro="" textlink="">
      <xdr:nvSpPr>
        <xdr:cNvPr id="2" name="Rectangular Callout 1"/>
        <xdr:cNvSpPr/>
      </xdr:nvSpPr>
      <xdr:spPr>
        <a:xfrm>
          <a:off x="4810125" y="10001250"/>
          <a:ext cx="1352550" cy="847725"/>
        </a:xfrm>
        <a:prstGeom prst="wedgeRectCallout">
          <a:avLst>
            <a:gd name="adj1" fmla="val -95481"/>
            <a:gd name="adj2" fmla="val 81601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1b</a:t>
          </a:r>
          <a:r>
            <a:rPr lang="ja-JP" altLang="en-US" sz="1100"/>
            <a:t>の</a:t>
          </a:r>
          <a:r>
            <a:rPr lang="en-US" altLang="ja-JP" sz="1100"/>
            <a:t>nmi</a:t>
          </a:r>
          <a:r>
            <a:rPr lang="ja-JP" altLang="en-US" sz="1100"/>
            <a:t>で</a:t>
          </a:r>
          <a:r>
            <a:rPr lang="en-US" altLang="ja-JP" sz="1100"/>
            <a:t>DMA</a:t>
          </a:r>
          <a:r>
            <a:rPr lang="ja-JP" altLang="en-US" sz="1100"/>
            <a:t>して</a:t>
          </a:r>
          <a:r>
            <a:rPr lang="en-US" altLang="ja-JP" sz="1100"/>
            <a:t>sprite</a:t>
          </a:r>
          <a:r>
            <a:rPr lang="ja-JP" altLang="en-US" sz="1100"/>
            <a:t>を設定していると思う。</a:t>
          </a:r>
          <a:endParaRPr lang="en-US" sz="1100"/>
        </a:p>
      </xdr:txBody>
    </xdr:sp>
    <xdr:clientData/>
  </xdr:twoCellAnchor>
  <xdr:twoCellAnchor>
    <xdr:from>
      <xdr:col>9</xdr:col>
      <xdr:colOff>0</xdr:colOff>
      <xdr:row>1</xdr:row>
      <xdr:rowOff>0</xdr:rowOff>
    </xdr:from>
    <xdr:to>
      <xdr:col>11</xdr:col>
      <xdr:colOff>133350</xdr:colOff>
      <xdr:row>5</xdr:row>
      <xdr:rowOff>85725</xdr:rowOff>
    </xdr:to>
    <xdr:sp macro="" textlink="">
      <xdr:nvSpPr>
        <xdr:cNvPr id="3" name="Rectangular Callout 2"/>
        <xdr:cNvSpPr/>
      </xdr:nvSpPr>
      <xdr:spPr>
        <a:xfrm>
          <a:off x="5486400" y="190500"/>
          <a:ext cx="1352550" cy="847725"/>
        </a:xfrm>
        <a:prstGeom prst="wedgeRectCallout">
          <a:avLst>
            <a:gd name="adj1" fmla="val -134213"/>
            <a:gd name="adj2" fmla="val -16152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sprite</a:t>
          </a:r>
          <a:r>
            <a:rPr lang="ja-JP" altLang="en-US" sz="1100"/>
            <a:t> </a:t>
          </a:r>
          <a:r>
            <a:rPr lang="en-US" altLang="ja-JP" sz="1100"/>
            <a:t>0</a:t>
          </a:r>
          <a:r>
            <a:rPr lang="ja-JP" altLang="en-US" sz="1100"/>
            <a:t>のみ設定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2"/>
  <sheetViews>
    <sheetView workbookViewId="0">
      <selection activeCell="C32" sqref="C32"/>
    </sheetView>
  </sheetViews>
  <sheetFormatPr defaultRowHeight="15"/>
  <cols>
    <col min="2" max="2" width="11.85546875" customWidth="1"/>
    <col min="3" max="3" width="13.42578125" customWidth="1"/>
    <col min="4" max="4" width="12.140625" customWidth="1"/>
    <col min="5" max="5" width="16.5703125" bestFit="1" customWidth="1"/>
    <col min="6" max="6" width="10.140625" customWidth="1"/>
    <col min="7" max="7" width="11.7109375" bestFit="1" customWidth="1"/>
    <col min="8" max="8" width="16.42578125" customWidth="1"/>
    <col min="9" max="9" width="10.7109375" bestFit="1" customWidth="1"/>
  </cols>
  <sheetData>
    <row r="3" spans="1:6">
      <c r="A3" t="s">
        <v>0</v>
      </c>
    </row>
    <row r="4" spans="1:6">
      <c r="A4" t="s">
        <v>1</v>
      </c>
    </row>
    <row r="5" spans="1:6">
      <c r="A5" t="s">
        <v>46</v>
      </c>
    </row>
    <row r="6" spans="1:6">
      <c r="A6" t="s">
        <v>2</v>
      </c>
    </row>
    <row r="7" spans="1:6">
      <c r="A7" t="s">
        <v>3</v>
      </c>
    </row>
    <row r="8" spans="1:6">
      <c r="A8" t="s">
        <v>45</v>
      </c>
      <c r="E8" s="1">
        <v>1000000000</v>
      </c>
      <c r="F8" t="s">
        <v>9</v>
      </c>
    </row>
    <row r="9" spans="1:6">
      <c r="E9" s="1"/>
    </row>
    <row r="12" spans="1:6">
      <c r="C12" t="s">
        <v>8</v>
      </c>
      <c r="D12" t="s">
        <v>10</v>
      </c>
    </row>
    <row r="13" spans="1:6">
      <c r="B13" t="s">
        <v>4</v>
      </c>
      <c r="C13" s="1">
        <v>50000000</v>
      </c>
      <c r="D13" s="1">
        <f>$E$8/C13</f>
        <v>20</v>
      </c>
    </row>
    <row r="14" spans="1:6">
      <c r="B14" t="s">
        <v>5</v>
      </c>
      <c r="C14" s="2">
        <f>C13/16</f>
        <v>3125000</v>
      </c>
      <c r="D14" s="1">
        <f t="shared" ref="D14:D17" si="0">$E$8/C14</f>
        <v>320</v>
      </c>
    </row>
    <row r="15" spans="1:6">
      <c r="B15" t="s">
        <v>6</v>
      </c>
      <c r="C15" s="2">
        <f>C13/8</f>
        <v>6250000</v>
      </c>
      <c r="D15" s="1">
        <f t="shared" si="0"/>
        <v>160</v>
      </c>
    </row>
    <row r="16" spans="1:6">
      <c r="B16" t="s">
        <v>7</v>
      </c>
      <c r="C16" s="2">
        <f>C13/2</f>
        <v>25000000</v>
      </c>
      <c r="D16" s="1">
        <f t="shared" si="0"/>
        <v>40</v>
      </c>
    </row>
    <row r="17" spans="2:10">
      <c r="B17" t="s">
        <v>44</v>
      </c>
      <c r="C17" s="2">
        <f>C13/4</f>
        <v>12500000</v>
      </c>
      <c r="D17" s="1">
        <f t="shared" si="0"/>
        <v>80</v>
      </c>
    </row>
    <row r="20" spans="2:10">
      <c r="B20" t="s">
        <v>15</v>
      </c>
    </row>
    <row r="21" spans="2:10">
      <c r="B21" s="3" t="s">
        <v>11</v>
      </c>
      <c r="C21" s="1">
        <f>525 * 800*D16</f>
        <v>16800000</v>
      </c>
      <c r="D21" t="s">
        <v>12</v>
      </c>
    </row>
    <row r="22" spans="2:10">
      <c r="B22" t="s">
        <v>13</v>
      </c>
      <c r="C22" s="1">
        <f>C21*60</f>
        <v>1008000000</v>
      </c>
      <c r="D22" t="s">
        <v>14</v>
      </c>
    </row>
    <row r="25" spans="2:10">
      <c r="B25" s="3" t="s">
        <v>16</v>
      </c>
      <c r="C25" s="1">
        <f>525 * 800</f>
        <v>420000</v>
      </c>
      <c r="D25" t="s">
        <v>17</v>
      </c>
    </row>
    <row r="26" spans="2:10">
      <c r="B26" s="3" t="s">
        <v>57</v>
      </c>
      <c r="C26" s="1">
        <f>C25</f>
        <v>420000</v>
      </c>
      <c r="D26" t="s">
        <v>18</v>
      </c>
      <c r="F26" t="s">
        <v>60</v>
      </c>
      <c r="H26" t="s">
        <v>61</v>
      </c>
      <c r="I26" t="s">
        <v>62</v>
      </c>
      <c r="J26" t="s">
        <v>63</v>
      </c>
    </row>
    <row r="27" spans="2:10">
      <c r="C27" s="1" t="str">
        <f>DEC2HEX(C26)</f>
        <v>668A0</v>
      </c>
      <c r="G27">
        <f>800*482</f>
        <v>385600</v>
      </c>
      <c r="I27">
        <f>HEX2DEC(I26)</f>
        <v>420000</v>
      </c>
    </row>
    <row r="29" spans="2:10" ht="21">
      <c r="B29" s="8" t="s">
        <v>19</v>
      </c>
      <c r="C29" s="9">
        <v>26</v>
      </c>
      <c r="F29" s="8" t="s">
        <v>58</v>
      </c>
      <c r="G29">
        <v>241264</v>
      </c>
    </row>
    <row r="30" spans="2:10">
      <c r="B30" t="str">
        <f>C29&amp;"回目のvblankは"</f>
        <v>26回目のvblankは</v>
      </c>
      <c r="F30" t="s">
        <v>20</v>
      </c>
    </row>
    <row r="31" spans="2:10">
      <c r="C31" s="5">
        <f>G27 + $C$26*(C29-1)</f>
        <v>10885600</v>
      </c>
      <c r="D31" s="1"/>
      <c r="F31" t="s">
        <v>21</v>
      </c>
      <c r="G31" s="1">
        <f>HEX2DEC(G29)</f>
        <v>2364004</v>
      </c>
      <c r="I31" s="5"/>
    </row>
    <row r="32" spans="2:10">
      <c r="C32" s="10" t="str">
        <f>DEC2HEX(C31)</f>
        <v>A619E0</v>
      </c>
      <c r="D32" t="s">
        <v>59</v>
      </c>
      <c r="G32" s="10">
        <f>ROUND(G31/C26,1)</f>
        <v>5.6</v>
      </c>
      <c r="H32" t="s">
        <v>22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48"/>
  <sheetViews>
    <sheetView zoomScale="98" zoomScaleNormal="98" workbookViewId="0">
      <selection activeCell="D16" sqref="D16"/>
    </sheetView>
  </sheetViews>
  <sheetFormatPr defaultRowHeight="15"/>
  <sheetData>
    <row r="3" spans="1:14">
      <c r="A3" t="s">
        <v>23</v>
      </c>
      <c r="F3" t="s">
        <v>32</v>
      </c>
      <c r="K3" t="s">
        <v>38</v>
      </c>
    </row>
    <row r="4" spans="1:14">
      <c r="A4" t="s">
        <v>26</v>
      </c>
      <c r="F4" t="s">
        <v>25</v>
      </c>
      <c r="K4" t="s">
        <v>25</v>
      </c>
    </row>
    <row r="5" spans="1:14">
      <c r="A5" t="s">
        <v>27</v>
      </c>
      <c r="F5" t="s">
        <v>25</v>
      </c>
      <c r="K5" t="s">
        <v>25</v>
      </c>
    </row>
    <row r="6" spans="1:14">
      <c r="A6" t="s">
        <v>28</v>
      </c>
      <c r="F6" t="s">
        <v>25</v>
      </c>
      <c r="K6" t="s">
        <v>25</v>
      </c>
    </row>
    <row r="7" spans="1:14">
      <c r="A7" t="s">
        <v>29</v>
      </c>
      <c r="F7" t="s">
        <v>25</v>
      </c>
      <c r="K7" t="s">
        <v>25</v>
      </c>
    </row>
    <row r="8" spans="1:14">
      <c r="A8" t="s">
        <v>30</v>
      </c>
      <c r="F8" t="s">
        <v>24</v>
      </c>
      <c r="K8" t="s">
        <v>39</v>
      </c>
    </row>
    <row r="9" spans="1:14">
      <c r="A9" t="s">
        <v>31</v>
      </c>
      <c r="F9" t="s">
        <v>24</v>
      </c>
      <c r="K9" t="s">
        <v>40</v>
      </c>
    </row>
    <row r="10" spans="1:14">
      <c r="A10" s="7" t="s">
        <v>24</v>
      </c>
      <c r="B10" s="7"/>
      <c r="C10" s="7"/>
      <c r="D10" s="7"/>
      <c r="F10" t="s">
        <v>24</v>
      </c>
      <c r="K10" t="s">
        <v>41</v>
      </c>
    </row>
    <row r="11" spans="1:14">
      <c r="A11" s="7" t="s">
        <v>24</v>
      </c>
      <c r="B11" s="7"/>
      <c r="C11" s="7"/>
      <c r="D11" s="7"/>
      <c r="F11" s="7" t="s">
        <v>33</v>
      </c>
      <c r="G11" s="7"/>
      <c r="H11" s="7"/>
      <c r="I11" s="7"/>
      <c r="K11" t="s">
        <v>42</v>
      </c>
    </row>
    <row r="12" spans="1:14">
      <c r="A12" s="7" t="s">
        <v>24</v>
      </c>
      <c r="B12" s="7"/>
      <c r="C12" s="7"/>
      <c r="D12" s="7"/>
      <c r="F12" t="s">
        <v>34</v>
      </c>
      <c r="K12" s="7" t="s">
        <v>43</v>
      </c>
      <c r="L12" s="7"/>
      <c r="M12" s="7"/>
      <c r="N12" s="7"/>
    </row>
    <row r="13" spans="1:14">
      <c r="A13" t="s">
        <v>24</v>
      </c>
      <c r="F13" t="s">
        <v>35</v>
      </c>
      <c r="K13" t="s">
        <v>24</v>
      </c>
    </row>
    <row r="14" spans="1:14">
      <c r="A14" t="s">
        <v>24</v>
      </c>
      <c r="F14" t="s">
        <v>36</v>
      </c>
      <c r="K14" t="s">
        <v>24</v>
      </c>
    </row>
    <row r="15" spans="1:14">
      <c r="A15" t="s">
        <v>25</v>
      </c>
      <c r="F15" t="s">
        <v>37</v>
      </c>
      <c r="K15" t="s">
        <v>24</v>
      </c>
    </row>
    <row r="16" spans="1:14">
      <c r="A16" t="s">
        <v>25</v>
      </c>
      <c r="F16" t="s">
        <v>25</v>
      </c>
      <c r="K16" t="s">
        <v>24</v>
      </c>
    </row>
    <row r="17" spans="1:11">
      <c r="A17" t="s">
        <v>25</v>
      </c>
      <c r="F17" t="s">
        <v>25</v>
      </c>
      <c r="K17" t="s">
        <v>25</v>
      </c>
    </row>
    <row r="18" spans="1:11">
      <c r="A18" t="s">
        <v>25</v>
      </c>
      <c r="F18" t="s">
        <v>25</v>
      </c>
      <c r="K18" t="s">
        <v>25</v>
      </c>
    </row>
    <row r="19" spans="1:11">
      <c r="A19" t="s">
        <v>25</v>
      </c>
      <c r="K19" t="s">
        <v>25</v>
      </c>
    </row>
    <row r="20" spans="1:11">
      <c r="K20" t="s">
        <v>25</v>
      </c>
    </row>
    <row r="22" spans="1:11">
      <c r="A22" t="s">
        <v>47</v>
      </c>
    </row>
    <row r="23" spans="1:11">
      <c r="A23" t="s">
        <v>50</v>
      </c>
      <c r="B23" t="s">
        <v>49</v>
      </c>
      <c r="C23" t="s">
        <v>48</v>
      </c>
    </row>
    <row r="87" spans="1:3">
      <c r="A87" t="s">
        <v>51</v>
      </c>
      <c r="B87" t="s">
        <v>52</v>
      </c>
      <c r="C87" t="s">
        <v>53</v>
      </c>
    </row>
    <row r="88" spans="1:3">
      <c r="A88" t="s">
        <v>50</v>
      </c>
      <c r="B88" t="s">
        <v>64</v>
      </c>
      <c r="C88" t="s">
        <v>48</v>
      </c>
    </row>
    <row r="153" spans="1:3">
      <c r="A153" t="s">
        <v>51</v>
      </c>
      <c r="B153" t="s">
        <v>54</v>
      </c>
      <c r="C153" t="s">
        <v>53</v>
      </c>
    </row>
    <row r="154" spans="1:3">
      <c r="A154" t="s">
        <v>50</v>
      </c>
      <c r="B154">
        <v>241264</v>
      </c>
      <c r="C154" t="s">
        <v>48</v>
      </c>
    </row>
    <row r="219" spans="1:5">
      <c r="A219" t="s">
        <v>55</v>
      </c>
      <c r="B219" t="s">
        <v>56</v>
      </c>
    </row>
    <row r="220" spans="1:5">
      <c r="A220" t="s">
        <v>50</v>
      </c>
      <c r="B220" s="4" t="s">
        <v>66</v>
      </c>
      <c r="C220" t="s">
        <v>48</v>
      </c>
      <c r="D220" t="s">
        <v>65</v>
      </c>
      <c r="E220" t="s">
        <v>67</v>
      </c>
    </row>
    <row r="223" spans="1:5">
      <c r="A223" t="s">
        <v>68</v>
      </c>
      <c r="B223" t="s">
        <v>56</v>
      </c>
    </row>
    <row r="224" spans="1:5">
      <c r="A224" t="s">
        <v>50</v>
      </c>
      <c r="B224" s="4" t="s">
        <v>69</v>
      </c>
      <c r="C224" t="s">
        <v>48</v>
      </c>
      <c r="D224" t="s">
        <v>65</v>
      </c>
      <c r="E224" t="s">
        <v>70</v>
      </c>
    </row>
    <row r="227" spans="1:4">
      <c r="A227" t="s">
        <v>71</v>
      </c>
      <c r="B227" t="s">
        <v>56</v>
      </c>
    </row>
    <row r="228" spans="1:4">
      <c r="A228" t="s">
        <v>50</v>
      </c>
      <c r="B228" s="4" t="s">
        <v>72</v>
      </c>
      <c r="C228" t="s">
        <v>48</v>
      </c>
      <c r="D228" t="s">
        <v>73</v>
      </c>
    </row>
    <row r="231" spans="1:4">
      <c r="A231" t="s">
        <v>74</v>
      </c>
      <c r="B231" t="s">
        <v>56</v>
      </c>
    </row>
    <row r="232" spans="1:4">
      <c r="A232" t="s">
        <v>50</v>
      </c>
      <c r="B232" s="4" t="s">
        <v>75</v>
      </c>
      <c r="C232" t="s">
        <v>48</v>
      </c>
      <c r="D232" t="s">
        <v>73</v>
      </c>
    </row>
    <row r="235" spans="1:4">
      <c r="A235" t="s">
        <v>76</v>
      </c>
      <c r="B235" t="s">
        <v>56</v>
      </c>
    </row>
    <row r="236" spans="1:4">
      <c r="A236" t="s">
        <v>50</v>
      </c>
      <c r="B236" s="4" t="s">
        <v>77</v>
      </c>
      <c r="C236" t="s">
        <v>48</v>
      </c>
      <c r="D236" t="s">
        <v>73</v>
      </c>
    </row>
    <row r="239" spans="1:4">
      <c r="A239" t="s">
        <v>79</v>
      </c>
      <c r="B239" t="s">
        <v>56</v>
      </c>
    </row>
    <row r="240" spans="1:4">
      <c r="A240" t="s">
        <v>50</v>
      </c>
      <c r="B240" s="4" t="s">
        <v>78</v>
      </c>
      <c r="C240" t="s">
        <v>48</v>
      </c>
      <c r="D240" t="s">
        <v>80</v>
      </c>
    </row>
    <row r="242" spans="1:6">
      <c r="A242" t="s">
        <v>82</v>
      </c>
      <c r="B242" t="s">
        <v>83</v>
      </c>
    </row>
    <row r="243" spans="1:6">
      <c r="A243" t="s">
        <v>85</v>
      </c>
      <c r="B243" t="s">
        <v>83</v>
      </c>
      <c r="E243" t="s">
        <v>89</v>
      </c>
      <c r="F243" t="s">
        <v>92</v>
      </c>
    </row>
    <row r="244" spans="1:6">
      <c r="A244" t="s">
        <v>86</v>
      </c>
      <c r="B244" t="s">
        <v>83</v>
      </c>
      <c r="E244" t="s">
        <v>89</v>
      </c>
      <c r="F244" t="s">
        <v>91</v>
      </c>
    </row>
    <row r="245" spans="1:6">
      <c r="A245" s="6" t="s">
        <v>87</v>
      </c>
      <c r="B245" s="6" t="s">
        <v>84</v>
      </c>
      <c r="C245" t="s">
        <v>88</v>
      </c>
      <c r="E245" t="s">
        <v>89</v>
      </c>
      <c r="F245" t="s">
        <v>90</v>
      </c>
    </row>
    <row r="246" spans="1:6">
      <c r="A246" s="6" t="s">
        <v>81</v>
      </c>
      <c r="B246" s="6" t="s">
        <v>84</v>
      </c>
    </row>
    <row r="248" spans="1:6">
      <c r="B248" t="s">
        <v>93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02"/>
  <sheetViews>
    <sheetView tabSelected="1" workbookViewId="0">
      <selection activeCell="K23" sqref="K23"/>
    </sheetView>
  </sheetViews>
  <sheetFormatPr defaultRowHeight="15"/>
  <cols>
    <col min="2" max="2" width="9.140625" style="11"/>
  </cols>
  <sheetData>
    <row r="2" spans="1:6">
      <c r="A2" t="s">
        <v>94</v>
      </c>
      <c r="B2" s="11" t="s">
        <v>95</v>
      </c>
      <c r="C2">
        <f>(HEX2DEC(B2))</f>
        <v>27</v>
      </c>
      <c r="D2" t="s">
        <v>96</v>
      </c>
      <c r="E2" t="s">
        <v>97</v>
      </c>
    </row>
    <row r="3" spans="1:6">
      <c r="B3" s="11" t="s">
        <v>98</v>
      </c>
      <c r="C3">
        <f>(HEX2DEC(B3))</f>
        <v>28</v>
      </c>
      <c r="D3" t="s">
        <v>96</v>
      </c>
      <c r="E3" t="s">
        <v>99</v>
      </c>
      <c r="F3" t="s">
        <v>103</v>
      </c>
    </row>
    <row r="4" spans="1:6">
      <c r="B4" s="11" t="s">
        <v>100</v>
      </c>
      <c r="C4">
        <f>(HEX2DEC(B4))</f>
        <v>29</v>
      </c>
      <c r="D4" t="s">
        <v>96</v>
      </c>
      <c r="E4" t="s">
        <v>101</v>
      </c>
    </row>
    <row r="5" spans="1:6">
      <c r="B5" s="11" t="s">
        <v>102</v>
      </c>
      <c r="C5">
        <f>(HEX2DEC(B5))</f>
        <v>30</v>
      </c>
      <c r="D5" t="s">
        <v>96</v>
      </c>
      <c r="E5" t="s">
        <v>101</v>
      </c>
    </row>
    <row r="8" spans="1:6">
      <c r="B8" s="11" t="s">
        <v>104</v>
      </c>
    </row>
    <row r="9" spans="1:6">
      <c r="B9" s="11" t="s">
        <v>105</v>
      </c>
    </row>
    <row r="10" spans="1:6">
      <c r="B10" s="11" t="s">
        <v>106</v>
      </c>
    </row>
    <row r="11" spans="1:6">
      <c r="B11" s="11" t="s">
        <v>107</v>
      </c>
    </row>
    <row r="12" spans="1:6">
      <c r="B12" s="11" t="s">
        <v>108</v>
      </c>
    </row>
    <row r="13" spans="1:6">
      <c r="B13" s="11" t="s">
        <v>109</v>
      </c>
    </row>
    <row r="14" spans="1:6">
      <c r="B14" s="11" t="s">
        <v>110</v>
      </c>
    </row>
    <row r="15" spans="1:6">
      <c r="B15" s="11" t="s">
        <v>111</v>
      </c>
    </row>
    <row r="16" spans="1:6">
      <c r="B16" s="11" t="s">
        <v>112</v>
      </c>
    </row>
    <row r="17" spans="2:2">
      <c r="B17" s="11" t="s">
        <v>113</v>
      </c>
    </row>
    <row r="18" spans="2:2">
      <c r="B18" s="11" t="s">
        <v>114</v>
      </c>
    </row>
    <row r="19" spans="2:2">
      <c r="B19" s="11" t="s">
        <v>115</v>
      </c>
    </row>
    <row r="20" spans="2:2">
      <c r="B20" s="11" t="s">
        <v>116</v>
      </c>
    </row>
    <row r="21" spans="2:2">
      <c r="B21" s="11" t="s">
        <v>117</v>
      </c>
    </row>
    <row r="22" spans="2:2">
      <c r="B22" s="11" t="s">
        <v>118</v>
      </c>
    </row>
    <row r="23" spans="2:2">
      <c r="B23" s="11" t="s">
        <v>119</v>
      </c>
    </row>
    <row r="25" spans="2:2">
      <c r="B25" s="11" t="s">
        <v>120</v>
      </c>
    </row>
    <row r="26" spans="2:2">
      <c r="B26" s="11" t="s">
        <v>121</v>
      </c>
    </row>
    <row r="27" spans="2:2">
      <c r="B27" s="11" t="s">
        <v>122</v>
      </c>
    </row>
    <row r="28" spans="2:2">
      <c r="B28" s="11" t="s">
        <v>123</v>
      </c>
    </row>
    <row r="29" spans="2:2">
      <c r="B29" s="11" t="s">
        <v>124</v>
      </c>
    </row>
    <row r="30" spans="2:2">
      <c r="B30" s="11" t="s">
        <v>125</v>
      </c>
    </row>
    <row r="31" spans="2:2">
      <c r="B31" s="11" t="s">
        <v>126</v>
      </c>
    </row>
    <row r="32" spans="2:2">
      <c r="B32" s="11" t="s">
        <v>127</v>
      </c>
    </row>
    <row r="33" spans="2:2">
      <c r="B33" s="11" t="s">
        <v>128</v>
      </c>
    </row>
    <row r="34" spans="2:2">
      <c r="B34" s="11" t="s">
        <v>129</v>
      </c>
    </row>
    <row r="35" spans="2:2">
      <c r="B35" s="11" t="s">
        <v>130</v>
      </c>
    </row>
    <row r="36" spans="2:2">
      <c r="B36" s="11" t="s">
        <v>131</v>
      </c>
    </row>
    <row r="37" spans="2:2">
      <c r="B37" s="11" t="s">
        <v>132</v>
      </c>
    </row>
    <row r="38" spans="2:2">
      <c r="B38" s="11" t="s">
        <v>133</v>
      </c>
    </row>
    <row r="39" spans="2:2">
      <c r="B39" s="11" t="s">
        <v>134</v>
      </c>
    </row>
    <row r="40" spans="2:2">
      <c r="B40" s="11" t="s">
        <v>135</v>
      </c>
    </row>
    <row r="41" spans="2:2">
      <c r="B41" s="11" t="s">
        <v>136</v>
      </c>
    </row>
    <row r="42" spans="2:2">
      <c r="B42" s="11" t="s">
        <v>180</v>
      </c>
    </row>
    <row r="43" spans="2:2">
      <c r="B43" s="11" t="s">
        <v>137</v>
      </c>
    </row>
    <row r="44" spans="2:2">
      <c r="B44" s="11" t="s">
        <v>138</v>
      </c>
    </row>
    <row r="45" spans="2:2">
      <c r="B45" s="11" t="s">
        <v>139</v>
      </c>
    </row>
    <row r="46" spans="2:2">
      <c r="B46" s="11" t="s">
        <v>140</v>
      </c>
    </row>
    <row r="47" spans="2:2">
      <c r="B47" s="11" t="s">
        <v>141</v>
      </c>
    </row>
    <row r="48" spans="2:2">
      <c r="B48" s="11" t="s">
        <v>142</v>
      </c>
    </row>
    <row r="49" spans="2:2">
      <c r="B49" s="11" t="s">
        <v>143</v>
      </c>
    </row>
    <row r="50" spans="2:2">
      <c r="B50" s="11" t="s">
        <v>144</v>
      </c>
    </row>
    <row r="51" spans="2:2">
      <c r="B51" s="11" t="s">
        <v>145</v>
      </c>
    </row>
    <row r="52" spans="2:2">
      <c r="B52" s="11" t="s">
        <v>146</v>
      </c>
    </row>
    <row r="53" spans="2:2">
      <c r="B53" s="11" t="s">
        <v>147</v>
      </c>
    </row>
    <row r="54" spans="2:2">
      <c r="B54" s="11" t="s">
        <v>148</v>
      </c>
    </row>
    <row r="55" spans="2:2">
      <c r="B55" s="11" t="s">
        <v>149</v>
      </c>
    </row>
    <row r="56" spans="2:2">
      <c r="B56" s="11" t="s">
        <v>150</v>
      </c>
    </row>
    <row r="57" spans="2:2">
      <c r="B57" s="11" t="s">
        <v>151</v>
      </c>
    </row>
    <row r="59" spans="2:2">
      <c r="B59" s="11" t="s">
        <v>152</v>
      </c>
    </row>
    <row r="60" spans="2:2">
      <c r="B60" s="11" t="s">
        <v>153</v>
      </c>
    </row>
    <row r="61" spans="2:2">
      <c r="B61" s="11" t="s">
        <v>154</v>
      </c>
    </row>
    <row r="62" spans="2:2">
      <c r="B62" s="11" t="s">
        <v>103</v>
      </c>
    </row>
    <row r="63" spans="2:2">
      <c r="B63" s="11" t="s">
        <v>155</v>
      </c>
    </row>
    <row r="64" spans="2:2">
      <c r="B64" s="11" t="s">
        <v>156</v>
      </c>
    </row>
    <row r="65" spans="2:2">
      <c r="B65" s="11" t="s">
        <v>157</v>
      </c>
    </row>
    <row r="66" spans="2:2">
      <c r="B66" s="11" t="s">
        <v>158</v>
      </c>
    </row>
    <row r="67" spans="2:2">
      <c r="B67" s="11" t="s">
        <v>159</v>
      </c>
    </row>
    <row r="68" spans="2:2">
      <c r="B68" s="11" t="s">
        <v>160</v>
      </c>
    </row>
    <row r="69" spans="2:2">
      <c r="B69" s="11" t="s">
        <v>161</v>
      </c>
    </row>
    <row r="70" spans="2:2">
      <c r="B70" s="11" t="s">
        <v>119</v>
      </c>
    </row>
    <row r="72" spans="2:2">
      <c r="B72" s="11" t="s">
        <v>162</v>
      </c>
    </row>
    <row r="73" spans="2:2">
      <c r="B73" s="11" t="s">
        <v>121</v>
      </c>
    </row>
    <row r="74" spans="2:2">
      <c r="B74" s="11" t="s">
        <v>122</v>
      </c>
    </row>
    <row r="75" spans="2:2">
      <c r="B75" s="11" t="s">
        <v>123</v>
      </c>
    </row>
    <row r="76" spans="2:2">
      <c r="B76" s="11" t="s">
        <v>163</v>
      </c>
    </row>
    <row r="77" spans="2:2">
      <c r="B77" s="11" t="s">
        <v>164</v>
      </c>
    </row>
    <row r="78" spans="2:2">
      <c r="B78" s="11" t="s">
        <v>126</v>
      </c>
    </row>
    <row r="79" spans="2:2">
      <c r="B79" s="11" t="s">
        <v>127</v>
      </c>
    </row>
    <row r="80" spans="2:2">
      <c r="B80" s="11" t="s">
        <v>128</v>
      </c>
    </row>
    <row r="81" spans="2:2">
      <c r="B81" s="11" t="s">
        <v>129</v>
      </c>
    </row>
    <row r="82" spans="2:2">
      <c r="B82" s="11" t="s">
        <v>130</v>
      </c>
    </row>
    <row r="83" spans="2:2">
      <c r="B83" s="11" t="s">
        <v>131</v>
      </c>
    </row>
    <row r="84" spans="2:2">
      <c r="B84" s="11" t="s">
        <v>132</v>
      </c>
    </row>
    <row r="85" spans="2:2">
      <c r="B85" s="11" t="s">
        <v>133</v>
      </c>
    </row>
    <row r="86" spans="2:2">
      <c r="B86" s="11" t="s">
        <v>134</v>
      </c>
    </row>
    <row r="87" spans="2:2">
      <c r="B87" s="11" t="s">
        <v>135</v>
      </c>
    </row>
    <row r="88" spans="2:2">
      <c r="B88" s="11" t="s">
        <v>165</v>
      </c>
    </row>
    <row r="89" spans="2:2">
      <c r="B89" s="11" t="s">
        <v>181</v>
      </c>
    </row>
    <row r="90" spans="2:2">
      <c r="B90" s="11" t="s">
        <v>137</v>
      </c>
    </row>
    <row r="91" spans="2:2">
      <c r="B91" s="11" t="s">
        <v>138</v>
      </c>
    </row>
    <row r="92" spans="2:2">
      <c r="B92" s="11" t="s">
        <v>139</v>
      </c>
    </row>
    <row r="93" spans="2:2">
      <c r="B93" s="11" t="s">
        <v>140</v>
      </c>
    </row>
    <row r="94" spans="2:2">
      <c r="B94" s="11" t="s">
        <v>141</v>
      </c>
    </row>
    <row r="95" spans="2:2">
      <c r="B95" s="11" t="s">
        <v>142</v>
      </c>
    </row>
    <row r="96" spans="2:2">
      <c r="B96" s="11" t="s">
        <v>143</v>
      </c>
    </row>
    <row r="97" spans="2:2">
      <c r="B97" s="11" t="s">
        <v>144</v>
      </c>
    </row>
    <row r="98" spans="2:2">
      <c r="B98" s="11" t="s">
        <v>145</v>
      </c>
    </row>
    <row r="99" spans="2:2">
      <c r="B99" s="11" t="s">
        <v>146</v>
      </c>
    </row>
    <row r="100" spans="2:2">
      <c r="B100" s="11" t="s">
        <v>147</v>
      </c>
    </row>
    <row r="101" spans="2:2">
      <c r="B101" s="11" t="s">
        <v>148</v>
      </c>
    </row>
    <row r="102" spans="2:2">
      <c r="B102" s="11" t="s">
        <v>149</v>
      </c>
    </row>
    <row r="103" spans="2:2">
      <c r="B103" s="11" t="s">
        <v>150</v>
      </c>
    </row>
    <row r="104" spans="2:2">
      <c r="B104" s="11" t="s">
        <v>151</v>
      </c>
    </row>
    <row r="106" spans="2:2">
      <c r="B106" s="11" t="s">
        <v>166</v>
      </c>
    </row>
    <row r="107" spans="2:2">
      <c r="B107" s="11" t="s">
        <v>167</v>
      </c>
    </row>
    <row r="108" spans="2:2">
      <c r="B108" s="11" t="s">
        <v>154</v>
      </c>
    </row>
    <row r="109" spans="2:2">
      <c r="B109" s="11" t="s">
        <v>103</v>
      </c>
    </row>
    <row r="110" spans="2:2">
      <c r="B110" s="11" t="s">
        <v>155</v>
      </c>
    </row>
    <row r="111" spans="2:2">
      <c r="B111" s="11" t="s">
        <v>156</v>
      </c>
    </row>
    <row r="112" spans="2:2">
      <c r="B112" s="11" t="s">
        <v>157</v>
      </c>
    </row>
    <row r="113" spans="2:2">
      <c r="B113" s="11" t="s">
        <v>158</v>
      </c>
    </row>
    <row r="114" spans="2:2">
      <c r="B114" s="11" t="s">
        <v>159</v>
      </c>
    </row>
    <row r="115" spans="2:2">
      <c r="B115" s="11" t="s">
        <v>160</v>
      </c>
    </row>
    <row r="116" spans="2:2">
      <c r="B116" s="11" t="s">
        <v>161</v>
      </c>
    </row>
    <row r="117" spans="2:2">
      <c r="B117" s="11" t="s">
        <v>119</v>
      </c>
    </row>
    <row r="119" spans="2:2">
      <c r="B119" s="11" t="s">
        <v>168</v>
      </c>
    </row>
    <row r="120" spans="2:2">
      <c r="B120" s="11" t="s">
        <v>121</v>
      </c>
    </row>
    <row r="121" spans="2:2">
      <c r="B121" s="11" t="s">
        <v>122</v>
      </c>
    </row>
    <row r="122" spans="2:2">
      <c r="B122" s="11" t="s">
        <v>123</v>
      </c>
    </row>
    <row r="123" spans="2:2">
      <c r="B123" s="11" t="s">
        <v>163</v>
      </c>
    </row>
    <row r="124" spans="2:2">
      <c r="B124" s="11" t="s">
        <v>164</v>
      </c>
    </row>
    <row r="125" spans="2:2">
      <c r="B125" s="11" t="s">
        <v>126</v>
      </c>
    </row>
    <row r="126" spans="2:2">
      <c r="B126" s="11" t="s">
        <v>127</v>
      </c>
    </row>
    <row r="127" spans="2:2">
      <c r="B127" s="11" t="s">
        <v>128</v>
      </c>
    </row>
    <row r="128" spans="2:2">
      <c r="B128" s="11" t="s">
        <v>129</v>
      </c>
    </row>
    <row r="129" spans="2:2">
      <c r="B129" s="11" t="s">
        <v>130</v>
      </c>
    </row>
    <row r="130" spans="2:2">
      <c r="B130" s="11" t="s">
        <v>131</v>
      </c>
    </row>
    <row r="131" spans="2:2">
      <c r="B131" s="11" t="s">
        <v>132</v>
      </c>
    </row>
    <row r="132" spans="2:2">
      <c r="B132" s="11" t="s">
        <v>133</v>
      </c>
    </row>
    <row r="133" spans="2:2">
      <c r="B133" s="11" t="s">
        <v>134</v>
      </c>
    </row>
    <row r="134" spans="2:2">
      <c r="B134" s="11" t="s">
        <v>135</v>
      </c>
    </row>
    <row r="135" spans="2:2">
      <c r="B135" s="11" t="s">
        <v>169</v>
      </c>
    </row>
    <row r="136" spans="2:2">
      <c r="B136" s="11" t="s">
        <v>182</v>
      </c>
    </row>
    <row r="137" spans="2:2">
      <c r="B137" s="11" t="s">
        <v>170</v>
      </c>
    </row>
    <row r="138" spans="2:2">
      <c r="B138" s="11" t="s">
        <v>171</v>
      </c>
    </row>
    <row r="139" spans="2:2">
      <c r="B139" s="11" t="s">
        <v>139</v>
      </c>
    </row>
    <row r="140" spans="2:2">
      <c r="B140" s="11" t="s">
        <v>140</v>
      </c>
    </row>
    <row r="141" spans="2:2">
      <c r="B141" s="11" t="s">
        <v>141</v>
      </c>
    </row>
    <row r="142" spans="2:2">
      <c r="B142" s="11" t="s">
        <v>142</v>
      </c>
    </row>
    <row r="143" spans="2:2">
      <c r="B143" s="11" t="s">
        <v>143</v>
      </c>
    </row>
    <row r="144" spans="2:2">
      <c r="B144" s="11" t="s">
        <v>144</v>
      </c>
    </row>
    <row r="145" spans="2:2">
      <c r="B145" s="11" t="s">
        <v>145</v>
      </c>
    </row>
    <row r="146" spans="2:2">
      <c r="B146" s="11" t="s">
        <v>146</v>
      </c>
    </row>
    <row r="147" spans="2:2">
      <c r="B147" s="11" t="s">
        <v>147</v>
      </c>
    </row>
    <row r="148" spans="2:2">
      <c r="B148" s="11" t="s">
        <v>148</v>
      </c>
    </row>
    <row r="149" spans="2:2">
      <c r="B149" s="11" t="s">
        <v>149</v>
      </c>
    </row>
    <row r="150" spans="2:2">
      <c r="B150" s="11" t="s">
        <v>150</v>
      </c>
    </row>
    <row r="151" spans="2:2">
      <c r="B151" s="11" t="s">
        <v>151</v>
      </c>
    </row>
    <row r="153" spans="2:2">
      <c r="B153" s="11" t="s">
        <v>172</v>
      </c>
    </row>
    <row r="154" spans="2:2">
      <c r="B154" s="11" t="s">
        <v>173</v>
      </c>
    </row>
    <row r="155" spans="2:2">
      <c r="B155" s="11" t="s">
        <v>154</v>
      </c>
    </row>
    <row r="156" spans="2:2">
      <c r="B156" s="11" t="s">
        <v>103</v>
      </c>
    </row>
    <row r="157" spans="2:2">
      <c r="B157" s="11" t="s">
        <v>155</v>
      </c>
    </row>
    <row r="158" spans="2:2">
      <c r="B158" s="11" t="s">
        <v>156</v>
      </c>
    </row>
    <row r="159" spans="2:2">
      <c r="B159" s="11" t="s">
        <v>157</v>
      </c>
    </row>
    <row r="160" spans="2:2">
      <c r="B160" s="11" t="s">
        <v>158</v>
      </c>
    </row>
    <row r="161" spans="2:2">
      <c r="B161" s="11" t="s">
        <v>159</v>
      </c>
    </row>
    <row r="162" spans="2:2">
      <c r="B162" s="11" t="s">
        <v>160</v>
      </c>
    </row>
    <row r="163" spans="2:2">
      <c r="B163" s="11" t="s">
        <v>161</v>
      </c>
    </row>
    <row r="164" spans="2:2">
      <c r="B164" s="11" t="s">
        <v>119</v>
      </c>
    </row>
    <row r="166" spans="2:2">
      <c r="B166" s="11" t="s">
        <v>174</v>
      </c>
    </row>
    <row r="167" spans="2:2">
      <c r="B167" s="11" t="s">
        <v>121</v>
      </c>
    </row>
    <row r="168" spans="2:2">
      <c r="B168" s="11" t="s">
        <v>122</v>
      </c>
    </row>
    <row r="169" spans="2:2">
      <c r="B169" s="11" t="s">
        <v>123</v>
      </c>
    </row>
    <row r="170" spans="2:2">
      <c r="B170" s="11" t="s">
        <v>163</v>
      </c>
    </row>
    <row r="171" spans="2:2">
      <c r="B171" s="11" t="s">
        <v>175</v>
      </c>
    </row>
    <row r="172" spans="2:2">
      <c r="B172" s="11" t="s">
        <v>126</v>
      </c>
    </row>
    <row r="173" spans="2:2">
      <c r="B173" s="11" t="s">
        <v>127</v>
      </c>
    </row>
    <row r="174" spans="2:2">
      <c r="B174" s="11" t="s">
        <v>128</v>
      </c>
    </row>
    <row r="175" spans="2:2">
      <c r="B175" s="11" t="s">
        <v>129</v>
      </c>
    </row>
    <row r="176" spans="2:2">
      <c r="B176" s="11" t="s">
        <v>130</v>
      </c>
    </row>
    <row r="177" spans="2:2">
      <c r="B177" s="11" t="s">
        <v>131</v>
      </c>
    </row>
    <row r="178" spans="2:2">
      <c r="B178" s="11" t="s">
        <v>132</v>
      </c>
    </row>
    <row r="179" spans="2:2">
      <c r="B179" s="11" t="s">
        <v>133</v>
      </c>
    </row>
    <row r="180" spans="2:2">
      <c r="B180" s="11" t="s">
        <v>134</v>
      </c>
    </row>
    <row r="181" spans="2:2">
      <c r="B181" s="11" t="s">
        <v>135</v>
      </c>
    </row>
    <row r="182" spans="2:2">
      <c r="B182" s="11" t="s">
        <v>176</v>
      </c>
    </row>
    <row r="183" spans="2:2">
      <c r="B183" s="11" t="s">
        <v>182</v>
      </c>
    </row>
    <row r="184" spans="2:2">
      <c r="B184" s="11" t="s">
        <v>170</v>
      </c>
    </row>
    <row r="185" spans="2:2">
      <c r="B185" s="11" t="s">
        <v>171</v>
      </c>
    </row>
    <row r="186" spans="2:2">
      <c r="B186" s="11" t="s">
        <v>139</v>
      </c>
    </row>
    <row r="187" spans="2:2">
      <c r="B187" s="11" t="s">
        <v>140</v>
      </c>
    </row>
    <row r="188" spans="2:2">
      <c r="B188" s="11" t="s">
        <v>141</v>
      </c>
    </row>
    <row r="189" spans="2:2">
      <c r="B189" s="11" t="s">
        <v>142</v>
      </c>
    </row>
    <row r="190" spans="2:2">
      <c r="B190" s="11" t="s">
        <v>143</v>
      </c>
    </row>
    <row r="191" spans="2:2">
      <c r="B191" s="11" t="s">
        <v>144</v>
      </c>
    </row>
    <row r="192" spans="2:2">
      <c r="B192" s="11" t="s">
        <v>145</v>
      </c>
    </row>
    <row r="193" spans="2:2">
      <c r="B193" s="11" t="s">
        <v>146</v>
      </c>
    </row>
    <row r="194" spans="2:2">
      <c r="B194" s="11" t="s">
        <v>147</v>
      </c>
    </row>
    <row r="195" spans="2:2">
      <c r="B195" s="11" t="s">
        <v>148</v>
      </c>
    </row>
    <row r="196" spans="2:2">
      <c r="B196" s="11" t="s">
        <v>149</v>
      </c>
    </row>
    <row r="197" spans="2:2">
      <c r="B197" s="11" t="s">
        <v>150</v>
      </c>
    </row>
    <row r="198" spans="2:2">
      <c r="B198" s="11" t="s">
        <v>151</v>
      </c>
    </row>
    <row r="200" spans="2:2">
      <c r="B200" s="11" t="s">
        <v>177</v>
      </c>
    </row>
    <row r="201" spans="2:2">
      <c r="B201" s="11" t="s">
        <v>178</v>
      </c>
    </row>
    <row r="202" spans="2:2">
      <c r="B202" s="11" t="s">
        <v>179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clock calc</vt:lpstr>
      <vt:lpstr>smb debug</vt:lpstr>
      <vt:lpstr>emu-info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FMV</dc:creator>
  <cp:lastModifiedBy>Daisuke Motooka</cp:lastModifiedBy>
  <dcterms:created xsi:type="dcterms:W3CDTF">2016-07-16T09:10:24Z</dcterms:created>
  <dcterms:modified xsi:type="dcterms:W3CDTF">2016-09-26T11:05:51Z</dcterms:modified>
</cp:coreProperties>
</file>