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3920"/>
  </bookViews>
  <sheets>
    <sheet name="clock" sheetId="1" r:id="rId1"/>
    <sheet name="debug emu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6" i="1"/>
  <c r="B26" i="2"/>
  <c r="B23"/>
  <c r="A26"/>
  <c r="A23"/>
  <c r="I23" i="1"/>
  <c r="B40"/>
  <c r="C29"/>
  <c r="C41" s="1"/>
  <c r="C42" s="1"/>
  <c r="C23"/>
  <c r="C24" s="1"/>
  <c r="D12"/>
  <c r="C15"/>
  <c r="D15" s="1"/>
  <c r="C19" s="1"/>
  <c r="C20" s="1"/>
  <c r="C14"/>
  <c r="D14" s="1"/>
  <c r="C13"/>
  <c r="D13" s="1"/>
  <c r="I24" l="1"/>
  <c r="C25"/>
  <c r="C33"/>
  <c r="C30"/>
  <c r="D41"/>
  <c r="C34"/>
  <c r="C37" l="1"/>
  <c r="D33"/>
  <c r="C38" l="1"/>
  <c r="D37"/>
</calcChain>
</file>

<file path=xl/sharedStrings.xml><?xml version="1.0" encoding="utf-8"?>
<sst xmlns="http://schemas.openxmlformats.org/spreadsheetml/2006/main" count="70" uniqueCount="66">
  <si>
    <t>---DE1 base clock 50 MHz</t>
  </si>
  <si>
    <t xml:space="preserve">    ---motones sim project uses following clock.</t>
  </si>
  <si>
    <t xml:space="preserve">    --cpu clock = base clock / 24 = 2.08 MHz (480 ns / cycle)</t>
  </si>
  <si>
    <t xml:space="preserve">    --ppu clock = base clock / 8</t>
  </si>
  <si>
    <t xml:space="preserve">    --vga clock = base clock / 2</t>
  </si>
  <si>
    <t xml:space="preserve">    --mem clock = base clock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</si>
  <si>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</si>
  <si>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</si>
  <si>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</si>
  <si>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</si>
  <si>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</si>
  <si>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</si>
  <si>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</si>
  <si>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</si>
  <si>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</si>
  <si>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</si>
  <si>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</si>
  <si>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</si>
  <si>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</si>
  <si>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</si>
  <si>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&gt;&gt; in cpu clock</t>
    <phoneticPr fontId="2"/>
  </si>
  <si>
    <t>clocks</t>
    <phoneticPr fontId="2"/>
  </si>
  <si>
    <t>1回目のvblankが</t>
    <rPh sb="1" eb="3">
      <t>カイメ</t>
    </rPh>
    <phoneticPr fontId="2"/>
  </si>
  <si>
    <t>7FEB</t>
    <phoneticPr fontId="2"/>
  </si>
  <si>
    <t>clock</t>
    <phoneticPr fontId="2"/>
  </si>
  <si>
    <t>&gt;&gt;</t>
    <phoneticPr fontId="2"/>
  </si>
  <si>
    <t>clockになるはず</t>
    <phoneticPr fontId="2"/>
  </si>
  <si>
    <t>2回目のvblankは</t>
    <rPh sb="1" eb="3">
      <t>カイメ</t>
    </rPh>
    <phoneticPr fontId="2"/>
  </si>
  <si>
    <t>3回目のvblankは</t>
    <rPh sb="1" eb="3">
      <t>カイメ</t>
    </rPh>
    <phoneticPr fontId="2"/>
  </si>
  <si>
    <t>n=</t>
    <phoneticPr fontId="2"/>
  </si>
  <si>
    <t>cpu clock=</t>
    <phoneticPr fontId="2"/>
  </si>
  <si>
    <t>2a2cb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</si>
  <si>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</si>
  <si>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</si>
  <si>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</si>
  <si>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9 ~ 10の間で何かがおかしくなってる！！</t>
    <rPh sb="7" eb="8">
      <t>アイダ</t>
    </rPh>
    <rPh sb="9" eb="10">
      <t>ナニ</t>
    </rPh>
    <phoneticPr fontId="2"/>
  </si>
  <si>
    <t>cpu clock=9</t>
    <phoneticPr fontId="2"/>
  </si>
  <si>
    <t>54E63</t>
  </si>
  <si>
    <t>4C5AB</t>
  </si>
  <si>
    <t>NMI 割り込み</t>
    <rPh sb="4" eb="5">
      <t>ワ</t>
    </rPh>
    <rPh sb="6" eb="7">
      <t>コ</t>
    </rPh>
    <phoneticPr fontId="2"/>
  </si>
  <si>
    <t>000000000000669b 837f: 20 89 83    JSR   $8389</t>
  </si>
  <si>
    <t>が割り込みベクター</t>
  </si>
  <si>
    <t xml:space="preserve">837f: </t>
    <phoneticPr fontId="2"/>
  </si>
  <si>
    <t>1回目割り込みのCPUクロック</t>
    <rPh sb="1" eb="3">
      <t>カイメ</t>
    </rPh>
    <rPh sb="3" eb="4">
      <t>ワ</t>
    </rPh>
    <rPh sb="5" eb="6">
      <t>コ</t>
    </rPh>
    <phoneticPr fontId="2"/>
  </si>
  <si>
    <t>2回目</t>
    <rPh sb="1" eb="3">
      <t>カイメ</t>
    </rPh>
    <phoneticPr fontId="2"/>
  </si>
  <si>
    <t>000000000000d8f3 837f: 20 89 83    JSR   $8389</t>
  </si>
  <si>
    <t>3回目</t>
    <rPh sb="1" eb="3">
      <t>カイメ</t>
    </rPh>
    <phoneticPr fontId="2"/>
  </si>
  <si>
    <t>0000000000014b48 837f: 20 89 83    JSR   $8389</t>
  </si>
  <si>
    <t>１～２の間のクロック数</t>
    <rPh sb="4" eb="5">
      <t>アイダ</t>
    </rPh>
    <rPh sb="10" eb="11">
      <t>スウ</t>
    </rPh>
    <phoneticPr fontId="2"/>
  </si>
  <si>
    <t>d8f3</t>
    <phoneticPr fontId="2"/>
  </si>
  <si>
    <t>669b</t>
    <phoneticPr fontId="2"/>
  </si>
  <si>
    <t>2～3の間のクロック数</t>
    <rPh sb="4" eb="5">
      <t>アイダ</t>
    </rPh>
    <rPh sb="10" eb="11">
      <t>スウ</t>
    </rPh>
    <phoneticPr fontId="2"/>
  </si>
  <si>
    <t>14b48</t>
    <phoneticPr fontId="2"/>
  </si>
  <si>
    <t xml:space="preserve">000000000003ffb2 8376: c8          INY   </t>
  </si>
  <si>
    <t>000000000003ffb4 8377: d0 f1       BNE   #-15</t>
  </si>
  <si>
    <t>000000000003ffb6 8379: a9 02       LDA   #$02</t>
  </si>
  <si>
    <t>000000000003ffb8 837b: 8d 14 40    STA   $4014</t>
  </si>
  <si>
    <t>＜＜DMAこのあとおかしい！</t>
  </si>
  <si>
    <t xml:space="preserve">000000000003ffbc 837e: 60          RTS   </t>
  </si>
  <si>
    <t xml:space="preserve">000000000003ffc2 8388: 40          RTI   </t>
  </si>
  <si>
    <t>000000000003ffc8 8099: 4c 99 80    JMP   $8099</t>
  </si>
  <si>
    <t>000000000003ffcb 8099: 4c 99 80    JMP   $8099</t>
  </si>
  <si>
    <t>000000000003ffce 8099: 4c 99 80    JMP   $8099</t>
  </si>
  <si>
    <t>000000000003ffd1 8099: 4c 99 80    JMP   $8099</t>
  </si>
  <si>
    <t>4CEDEの1周期前のDMAは</t>
    <rPh sb="7" eb="9">
      <t>シュウキ</t>
    </rPh>
    <rPh sb="9" eb="10">
      <t>マエ</t>
    </rPh>
    <phoneticPr fontId="2"/>
  </si>
  <si>
    <t>4cede</t>
    <phoneticPr fontId="2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</si>
</sst>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48</xdr:row>
      <xdr:rowOff>0</xdr:rowOff>
    </xdr:from>
    <xdr:to>
      <xdr:col>21</xdr:col>
      <xdr:colOff>266700</xdr:colOff>
      <xdr:row>89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82296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21</xdr:col>
      <xdr:colOff>266700</xdr:colOff>
      <xdr:row>149</xdr:row>
      <xdr:rowOff>95250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71600" y="18859500"/>
          <a:ext cx="14458950" cy="712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581025</xdr:colOff>
      <xdr:row>131</xdr:row>
      <xdr:rowOff>57150</xdr:rowOff>
    </xdr:from>
    <xdr:to>
      <xdr:col>18</xdr:col>
      <xdr:colOff>438150</xdr:colOff>
      <xdr:row>136</xdr:row>
      <xdr:rowOff>9525</xdr:rowOff>
    </xdr:to>
    <xdr:sp macro="" textlink="">
      <xdr:nvSpPr>
        <xdr:cNvPr id="4" name="角丸四角形 3"/>
        <xdr:cNvSpPr/>
      </xdr:nvSpPr>
      <xdr:spPr>
        <a:xfrm>
          <a:off x="9972675" y="22517100"/>
          <a:ext cx="3971925" cy="809625"/>
        </a:xfrm>
        <a:prstGeom prst="round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12</xdr:col>
      <xdr:colOff>466725</xdr:colOff>
      <xdr:row>138</xdr:row>
      <xdr:rowOff>0</xdr:rowOff>
    </xdr:from>
    <xdr:to>
      <xdr:col>14</xdr:col>
      <xdr:colOff>504825</xdr:colOff>
      <xdr:row>144</xdr:row>
      <xdr:rowOff>9525</xdr:rowOff>
    </xdr:to>
    <xdr:sp macro="" textlink="">
      <xdr:nvSpPr>
        <xdr:cNvPr id="5" name="角丸四角形吹き出し 4"/>
        <xdr:cNvSpPr/>
      </xdr:nvSpPr>
      <xdr:spPr>
        <a:xfrm>
          <a:off x="9858375" y="23660100"/>
          <a:ext cx="1409700" cy="1038225"/>
        </a:xfrm>
        <a:prstGeom prst="wedgeRoundRectCallout">
          <a:avLst>
            <a:gd name="adj1" fmla="val -7995"/>
            <a:gd name="adj2" fmla="val -7695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なんかおかしい</a:t>
          </a:r>
        </a:p>
      </xdr:txBody>
    </xdr:sp>
    <xdr:clientData/>
  </xdr:twoCellAnchor>
  <xdr:twoCellAnchor editAs="oneCell">
    <xdr:from>
      <xdr:col>2</xdr:col>
      <xdr:colOff>1</xdr:colOff>
      <xdr:row>157</xdr:row>
      <xdr:rowOff>0</xdr:rowOff>
    </xdr:from>
    <xdr:to>
      <xdr:col>11</xdr:col>
      <xdr:colOff>533401</xdr:colOff>
      <xdr:row>184</xdr:row>
      <xdr:rowOff>23026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1" y="26917650"/>
          <a:ext cx="7867650" cy="465217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47625</xdr:colOff>
      <xdr:row>156</xdr:row>
      <xdr:rowOff>28575</xdr:rowOff>
    </xdr:from>
    <xdr:to>
      <xdr:col>26</xdr:col>
      <xdr:colOff>533400</xdr:colOff>
      <xdr:row>184</xdr:row>
      <xdr:rowOff>14959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25075" y="26774775"/>
          <a:ext cx="9401175" cy="47869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21</xdr:col>
      <xdr:colOff>66675</xdr:colOff>
      <xdr:row>164</xdr:row>
      <xdr:rowOff>133350</xdr:rowOff>
    </xdr:from>
    <xdr:to>
      <xdr:col>23</xdr:col>
      <xdr:colOff>104775</xdr:colOff>
      <xdr:row>170</xdr:row>
      <xdr:rowOff>142875</xdr:rowOff>
    </xdr:to>
    <xdr:sp macro="" textlink="">
      <xdr:nvSpPr>
        <xdr:cNvPr id="8" name="角丸四角形吹き出し 7"/>
        <xdr:cNvSpPr/>
      </xdr:nvSpPr>
      <xdr:spPr>
        <a:xfrm>
          <a:off x="15630525" y="28251150"/>
          <a:ext cx="1409700" cy="1038225"/>
        </a:xfrm>
        <a:prstGeom prst="wedgeRoundRectCallou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これが正しい。</a:t>
          </a:r>
        </a:p>
      </xdr:txBody>
    </xdr:sp>
    <xdr:clientData/>
  </xdr:twoCellAnchor>
  <xdr:twoCellAnchor>
    <xdr:from>
      <xdr:col>12</xdr:col>
      <xdr:colOff>171450</xdr:colOff>
      <xdr:row>174</xdr:row>
      <xdr:rowOff>0</xdr:rowOff>
    </xdr:from>
    <xdr:to>
      <xdr:col>14</xdr:col>
      <xdr:colOff>266700</xdr:colOff>
      <xdr:row>180</xdr:row>
      <xdr:rowOff>114300</xdr:rowOff>
    </xdr:to>
    <xdr:sp macro="" textlink="">
      <xdr:nvSpPr>
        <xdr:cNvPr id="9" name="右矢印 8"/>
        <xdr:cNvSpPr/>
      </xdr:nvSpPr>
      <xdr:spPr>
        <a:xfrm>
          <a:off x="9563100" y="29832300"/>
          <a:ext cx="1466850" cy="1143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156"/>
  <sheetViews>
    <sheetView tabSelected="1" topLeftCell="A107" workbookViewId="0">
      <selection activeCell="W137" sqref="W137"/>
    </sheetView>
  </sheetViews>
  <sheetFormatPr defaultRowHeight="13.5"/>
  <cols>
    <col min="3" max="3" width="13.5" customWidth="1"/>
    <col min="4" max="4" width="12.125" customWidth="1"/>
    <col min="5" max="5" width="16.62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2</v>
      </c>
    </row>
    <row r="6" spans="1:6">
      <c r="A6" t="s">
        <v>3</v>
      </c>
    </row>
    <row r="7" spans="1:6">
      <c r="A7" t="s">
        <v>4</v>
      </c>
    </row>
    <row r="8" spans="1:6">
      <c r="A8" t="s">
        <v>5</v>
      </c>
      <c r="E8" s="1">
        <v>1000000000</v>
      </c>
      <c r="F8" t="s">
        <v>11</v>
      </c>
    </row>
    <row r="11" spans="1:6">
      <c r="C11" t="s">
        <v>10</v>
      </c>
      <c r="D11" t="s">
        <v>12</v>
      </c>
    </row>
    <row r="12" spans="1:6">
      <c r="B12" t="s">
        <v>6</v>
      </c>
      <c r="C12" s="1">
        <v>50000000</v>
      </c>
      <c r="D12" s="1">
        <f>$E$8/C12</f>
        <v>20</v>
      </c>
    </row>
    <row r="13" spans="1:6">
      <c r="B13" t="s">
        <v>7</v>
      </c>
      <c r="C13" s="2">
        <f>C12/24</f>
        <v>2083333.3333333333</v>
      </c>
      <c r="D13" s="1">
        <f t="shared" ref="D13:D15" si="0">$E$8/C13</f>
        <v>480</v>
      </c>
    </row>
    <row r="14" spans="1:6">
      <c r="B14" t="s">
        <v>8</v>
      </c>
      <c r="C14" s="2">
        <f>C12/8</f>
        <v>6250000</v>
      </c>
      <c r="D14" s="1">
        <f t="shared" si="0"/>
        <v>160</v>
      </c>
    </row>
    <row r="15" spans="1:6">
      <c r="B15" t="s">
        <v>9</v>
      </c>
      <c r="C15" s="2">
        <f>C12/2</f>
        <v>25000000</v>
      </c>
      <c r="D15" s="1">
        <f t="shared" si="0"/>
        <v>40</v>
      </c>
    </row>
    <row r="18" spans="2:10">
      <c r="B18" t="s">
        <v>17</v>
      </c>
    </row>
    <row r="19" spans="2:10">
      <c r="B19" s="4" t="s">
        <v>13</v>
      </c>
      <c r="C19" s="1">
        <f>525 * 800*D15</f>
        <v>16800000</v>
      </c>
      <c r="D19" t="s">
        <v>14</v>
      </c>
    </row>
    <row r="20" spans="2:10">
      <c r="B20" t="s">
        <v>15</v>
      </c>
      <c r="C20" s="1">
        <f>C19*60</f>
        <v>1008000000</v>
      </c>
      <c r="D20" t="s">
        <v>16</v>
      </c>
      <c r="H20" t="s">
        <v>30</v>
      </c>
      <c r="I20" t="s">
        <v>31</v>
      </c>
    </row>
    <row r="21" spans="2:10">
      <c r="H21" t="s">
        <v>32</v>
      </c>
    </row>
    <row r="23" spans="2:10">
      <c r="B23" s="4" t="s">
        <v>18</v>
      </c>
      <c r="C23" s="1">
        <f>525 * 800</f>
        <v>420000</v>
      </c>
      <c r="D23" t="s">
        <v>19</v>
      </c>
      <c r="H23" t="s">
        <v>33</v>
      </c>
      <c r="I23" s="1">
        <f>HEX2DEC(I20)</f>
        <v>172747</v>
      </c>
    </row>
    <row r="24" spans="2:10">
      <c r="B24" s="4" t="s">
        <v>20</v>
      </c>
      <c r="C24" s="1">
        <f>C23/12</f>
        <v>35000</v>
      </c>
      <c r="D24" t="s">
        <v>21</v>
      </c>
      <c r="I24">
        <f>ROUND(I23/C24,1)</f>
        <v>4.9000000000000004</v>
      </c>
      <c r="J24" t="s">
        <v>34</v>
      </c>
    </row>
    <row r="25" spans="2:10">
      <c r="C25" s="1" t="str">
        <f>DEC2HEX(C24)</f>
        <v>88B8</v>
      </c>
    </row>
    <row r="28" spans="2:10">
      <c r="B28" t="s">
        <v>22</v>
      </c>
    </row>
    <row r="29" spans="2:10">
      <c r="B29" s="5" t="s">
        <v>23</v>
      </c>
      <c r="C29" s="1">
        <f>HEX2DEC(B29)</f>
        <v>32747</v>
      </c>
      <c r="D29" t="s">
        <v>24</v>
      </c>
    </row>
    <row r="30" spans="2:10">
      <c r="B30" t="s">
        <v>25</v>
      </c>
      <c r="C30" s="1">
        <f>C29*D13</f>
        <v>15718560</v>
      </c>
      <c r="D30" t="s">
        <v>14</v>
      </c>
    </row>
    <row r="32" spans="2:10">
      <c r="B32" t="s">
        <v>27</v>
      </c>
    </row>
    <row r="33" spans="2:9">
      <c r="C33" s="6">
        <f>C29+$C$24</f>
        <v>67747</v>
      </c>
      <c r="D33" s="1">
        <f>C33*$D$13</f>
        <v>32518560</v>
      </c>
      <c r="E33" t="s">
        <v>14</v>
      </c>
    </row>
    <row r="34" spans="2:9">
      <c r="C34" t="str">
        <f>DEC2HEX(C33)</f>
        <v>108A3</v>
      </c>
      <c r="D34" t="s">
        <v>26</v>
      </c>
    </row>
    <row r="36" spans="2:9">
      <c r="B36" t="s">
        <v>28</v>
      </c>
    </row>
    <row r="37" spans="2:9">
      <c r="C37" s="6">
        <f>C33+$C$24</f>
        <v>102747</v>
      </c>
      <c r="D37" s="1">
        <f>C37*$D$13</f>
        <v>49318560</v>
      </c>
    </row>
    <row r="38" spans="2:9">
      <c r="C38" t="str">
        <f>DEC2HEX(C37)</f>
        <v>1915B</v>
      </c>
      <c r="D38" t="s">
        <v>26</v>
      </c>
    </row>
    <row r="40" spans="2:9">
      <c r="B40" t="str">
        <f>E40&amp;"回目のvblankは"</f>
        <v>9回目のvblankは</v>
      </c>
      <c r="D40" s="4" t="s">
        <v>29</v>
      </c>
      <c r="E40" s="3">
        <v>9</v>
      </c>
      <c r="G40" t="s">
        <v>35</v>
      </c>
    </row>
    <row r="41" spans="2:9">
      <c r="C41" s="6">
        <f>$C$29+$C$24*(E40-1)</f>
        <v>312747</v>
      </c>
      <c r="D41" s="1">
        <f>C41*$D$13</f>
        <v>150118560</v>
      </c>
      <c r="G41" t="s">
        <v>36</v>
      </c>
      <c r="I41" t="s">
        <v>38</v>
      </c>
    </row>
    <row r="42" spans="2:9">
      <c r="C42" t="str">
        <f>DEC2HEX(C41)</f>
        <v>4C5AB</v>
      </c>
      <c r="D42" t="s">
        <v>26</v>
      </c>
      <c r="G42">
        <v>10</v>
      </c>
      <c r="I42" t="s">
        <v>37</v>
      </c>
    </row>
    <row r="94" spans="1:1">
      <c r="A94" t="s">
        <v>53</v>
      </c>
    </row>
    <row r="95" spans="1:1">
      <c r="A95" t="s">
        <v>54</v>
      </c>
    </row>
    <row r="96" spans="1:1">
      <c r="A96" t="s">
        <v>55</v>
      </c>
    </row>
    <row r="97" spans="1:1">
      <c r="A97" t="s">
        <v>56</v>
      </c>
    </row>
    <row r="99" spans="1:1">
      <c r="A99" t="s">
        <v>57</v>
      </c>
    </row>
    <row r="102" spans="1:1">
      <c r="A102" t="s">
        <v>58</v>
      </c>
    </row>
    <row r="103" spans="1:1">
      <c r="A103" t="s">
        <v>59</v>
      </c>
    </row>
    <row r="104" spans="1:1">
      <c r="A104" t="s">
        <v>60</v>
      </c>
    </row>
    <row r="105" spans="1:1">
      <c r="A105" t="s">
        <v>61</v>
      </c>
    </row>
    <row r="106" spans="1:1">
      <c r="A106" t="s">
        <v>62</v>
      </c>
    </row>
    <row r="107" spans="1:1">
      <c r="A107" t="s">
        <v>63</v>
      </c>
    </row>
    <row r="154" spans="3:3">
      <c r="C154" t="s">
        <v>64</v>
      </c>
    </row>
    <row r="155" spans="3:3">
      <c r="C155" t="s">
        <v>65</v>
      </c>
    </row>
    <row r="156" spans="3:3">
      <c r="C156" t="str">
        <f>DEC2HEX(HEX2DEC(C155)-35000)</f>
        <v>44626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B26"/>
  <sheetViews>
    <sheetView workbookViewId="0">
      <selection activeCell="H6" sqref="H6"/>
    </sheetView>
  </sheetViews>
  <sheetFormatPr defaultRowHeight="13.5"/>
  <cols>
    <col min="1" max="1" width="11.5" customWidth="1"/>
  </cols>
  <sheetData>
    <row r="4" spans="1:1">
      <c r="A4" t="s">
        <v>39</v>
      </c>
    </row>
    <row r="5" spans="1:1">
      <c r="A5" t="s">
        <v>40</v>
      </c>
    </row>
    <row r="6" spans="1:1">
      <c r="A6" t="s">
        <v>42</v>
      </c>
    </row>
    <row r="7" spans="1:1">
      <c r="A7" t="s">
        <v>41</v>
      </c>
    </row>
    <row r="9" spans="1:1">
      <c r="A9" t="s">
        <v>43</v>
      </c>
    </row>
    <row r="10" spans="1:1">
      <c r="A10" t="s">
        <v>50</v>
      </c>
    </row>
    <row r="13" spans="1:1">
      <c r="A13" t="s">
        <v>44</v>
      </c>
    </row>
    <row r="14" spans="1:1">
      <c r="A14" t="s">
        <v>45</v>
      </c>
    </row>
    <row r="15" spans="1:1">
      <c r="A15" t="s">
        <v>49</v>
      </c>
    </row>
    <row r="17" spans="1:2">
      <c r="A17" t="s">
        <v>46</v>
      </c>
    </row>
    <row r="18" spans="1:2">
      <c r="A18" t="s">
        <v>47</v>
      </c>
    </row>
    <row r="19" spans="1:2">
      <c r="A19" t="s">
        <v>52</v>
      </c>
    </row>
    <row r="22" spans="1:2">
      <c r="A22" t="s">
        <v>48</v>
      </c>
    </row>
    <row r="23" spans="1:2">
      <c r="A23" t="str">
        <f>DEC2HEX(HEX2DEC(A15)-HEX2DEC(A10))</f>
        <v>7258</v>
      </c>
      <c r="B23" s="1">
        <f>HEX2DEC(A23)</f>
        <v>29272</v>
      </c>
    </row>
    <row r="25" spans="1:2">
      <c r="A25" t="s">
        <v>51</v>
      </c>
    </row>
    <row r="26" spans="1:2">
      <c r="A26" t="str">
        <f>DEC2HEX(HEX2DEC(A19)-HEX2DEC(A15))</f>
        <v>7255</v>
      </c>
      <c r="B26" s="1">
        <f>HEX2DEC(A26)</f>
        <v>29269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clock</vt:lpstr>
      <vt:lpstr>debug emu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2016-07-17T08:52:44Z</dcterms:modified>
</cp:coreProperties>
</file>