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3920"/>
  </bookViews>
  <sheets>
    <sheet name="clock" sheetId="1" r:id="rId1"/>
    <sheet name="debug emu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56" i="1"/>
  <c r="B26" i="2"/>
  <c r="B23"/>
  <c r="A26"/>
  <c r="A23"/>
  <c r="I23" i="1"/>
  <c r="B40"/>
  <c r="C29"/>
  <c r="C41" s="1"/>
  <c r="C42" s="1"/>
  <c r="C23"/>
  <c r="C24" s="1"/>
  <c r="D12"/>
  <c r="C15"/>
  <c r="D15" s="1"/>
  <c r="C19" s="1"/>
  <c r="C20" s="1"/>
  <c r="C14"/>
  <c r="D14" s="1"/>
  <c r="C13"/>
  <c r="D13" s="1"/>
  <c r="I24" l="1"/>
  <c r="C25"/>
  <c r="C33"/>
  <c r="C30"/>
  <c r="D41"/>
  <c r="C34"/>
  <c r="C37" l="1"/>
  <c r="D33"/>
  <c r="C38" l="1"/>
  <c r="D37"/>
</calcChain>
</file>

<file path=xl/sharedStrings.xml><?xml version="1.0" encoding="utf-8"?>
<sst xmlns="http://schemas.openxmlformats.org/spreadsheetml/2006/main" count="71" uniqueCount="67">
  <si>
    <t>---DE1 base clock 50 MHz</t>
  </si>
  <si>
    <t xml:space="preserve">    ---motones sim project uses following clock.</t>
  </si>
  <si>
    <t xml:space="preserve">    --cpu clock = base clock / 24 = 2.08 MHz (480 ns / cycle)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</si>
  <si>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</si>
  <si>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</si>
  <si>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</si>
  <si>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</si>
  <si>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</si>
  <si>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</si>
  <si>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</si>
  <si>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</si>
  <si>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</si>
  <si>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</si>
  <si>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</si>
  <si>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</si>
  <si>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</si>
  <si>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</si>
  <si>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</si>
  <si>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</si>
  <si>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</si>
  <si>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</si>
  <si>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</si>
  <si>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</si>
  <si>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</si>
  <si>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</si>
  <si>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</si>
  <si>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</si>
  <si>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</si>
  <si>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</si>
  <si>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</si>
  <si>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</si>
  <si>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2a2cb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</si>
  <si>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</si>
  <si>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</si>
  <si>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</si>
  <si>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</si>
  <si>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</si>
  <si>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</si>
  <si>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</si>
  <si>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</si>
  <si>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</si>
  <si>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</si>
  <si>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</si>
  <si>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</si>
  <si>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</si>
  <si>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</si>
  <si>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</si>
  <si>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</si>
  <si>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</si>
  <si>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</si>
  <si>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</si>
  <si>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</si>
  <si>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</si>
  <si>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</si>
  <si>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</si>
  <si>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</si>
  <si>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</si>
  <si>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</si>
  <si>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</si>
  <si>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</si>
  <si>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</si>
  <si>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</si>
  <si>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</si>
  <si>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</si>
  <si>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</si>
  <si>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</si>
  <si>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拡大</t>
    <rPh sb="0" eb="2">
      <t>カクダイ</t>
    </rPh>
    <phoneticPr fontId="2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</si>
</sst>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48</xdr:row>
      <xdr:rowOff>0</xdr:rowOff>
    </xdr:from>
    <xdr:to>
      <xdr:col>21</xdr:col>
      <xdr:colOff>266700</xdr:colOff>
      <xdr:row>89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21</xdr:col>
      <xdr:colOff>266700</xdr:colOff>
      <xdr:row>149</xdr:row>
      <xdr:rowOff>95250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188595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131</xdr:row>
      <xdr:rowOff>57150</xdr:rowOff>
    </xdr:from>
    <xdr:to>
      <xdr:col>18</xdr:col>
      <xdr:colOff>438150</xdr:colOff>
      <xdr:row>136</xdr:row>
      <xdr:rowOff>9525</xdr:rowOff>
    </xdr:to>
    <xdr:sp macro="" textlink="">
      <xdr:nvSpPr>
        <xdr:cNvPr id="4" name="角丸四角形 3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138</xdr:row>
      <xdr:rowOff>0</xdr:rowOff>
    </xdr:from>
    <xdr:to>
      <xdr:col>14</xdr:col>
      <xdr:colOff>504825</xdr:colOff>
      <xdr:row>144</xdr:row>
      <xdr:rowOff>9525</xdr:rowOff>
    </xdr:to>
    <xdr:sp macro="" textlink="">
      <xdr:nvSpPr>
        <xdr:cNvPr id="5" name="角丸四角形吹き出し 4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157</xdr:row>
      <xdr:rowOff>0</xdr:rowOff>
    </xdr:from>
    <xdr:to>
      <xdr:col>11</xdr:col>
      <xdr:colOff>533401</xdr:colOff>
      <xdr:row>184</xdr:row>
      <xdr:rowOff>23026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156</xdr:row>
      <xdr:rowOff>28575</xdr:rowOff>
    </xdr:from>
    <xdr:to>
      <xdr:col>26</xdr:col>
      <xdr:colOff>533400</xdr:colOff>
      <xdr:row>184</xdr:row>
      <xdr:rowOff>14959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164</xdr:row>
      <xdr:rowOff>133350</xdr:rowOff>
    </xdr:from>
    <xdr:to>
      <xdr:col>23</xdr:col>
      <xdr:colOff>104775</xdr:colOff>
      <xdr:row>170</xdr:row>
      <xdr:rowOff>142875</xdr:rowOff>
    </xdr:to>
    <xdr:sp macro="" textlink="">
      <xdr:nvSpPr>
        <xdr:cNvPr id="8" name="角丸四角形吹き出し 7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174</xdr:row>
      <xdr:rowOff>0</xdr:rowOff>
    </xdr:from>
    <xdr:to>
      <xdr:col>14</xdr:col>
      <xdr:colOff>266700</xdr:colOff>
      <xdr:row>180</xdr:row>
      <xdr:rowOff>114300</xdr:rowOff>
    </xdr:to>
    <xdr:sp macro="" textlink="">
      <xdr:nvSpPr>
        <xdr:cNvPr id="9" name="右矢印 8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192</xdr:row>
      <xdr:rowOff>0</xdr:rowOff>
    </xdr:from>
    <xdr:to>
      <xdr:col>22</xdr:col>
      <xdr:colOff>438150</xdr:colOff>
      <xdr:row>238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371600" y="32918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240</xdr:row>
      <xdr:rowOff>0</xdr:rowOff>
    </xdr:from>
    <xdr:to>
      <xdr:col>22</xdr:col>
      <xdr:colOff>438150</xdr:colOff>
      <xdr:row>286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41148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92"/>
  <sheetViews>
    <sheetView tabSelected="1" topLeftCell="A164" workbookViewId="0">
      <selection activeCell="S189" sqref="S189"/>
    </sheetView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2</v>
      </c>
    </row>
    <row r="6" spans="1:6">
      <c r="A6" t="s">
        <v>3</v>
      </c>
    </row>
    <row r="7" spans="1:6">
      <c r="A7" t="s">
        <v>4</v>
      </c>
    </row>
    <row r="8" spans="1:6">
      <c r="A8" t="s">
        <v>5</v>
      </c>
      <c r="E8" s="1">
        <v>1000000000</v>
      </c>
      <c r="F8" t="s">
        <v>11</v>
      </c>
    </row>
    <row r="11" spans="1:6">
      <c r="C11" t="s">
        <v>10</v>
      </c>
      <c r="D11" t="s">
        <v>12</v>
      </c>
    </row>
    <row r="12" spans="1:6">
      <c r="B12" t="s">
        <v>6</v>
      </c>
      <c r="C12" s="1">
        <v>50000000</v>
      </c>
      <c r="D12" s="1">
        <f>$E$8/C12</f>
        <v>20</v>
      </c>
    </row>
    <row r="13" spans="1:6">
      <c r="B13" t="s">
        <v>7</v>
      </c>
      <c r="C13" s="2">
        <f>C12/24</f>
        <v>2083333.3333333333</v>
      </c>
      <c r="D13" s="1">
        <f t="shared" ref="D13:D15" si="0">$E$8/C13</f>
        <v>480</v>
      </c>
    </row>
    <row r="14" spans="1:6">
      <c r="B14" t="s">
        <v>8</v>
      </c>
      <c r="C14" s="2">
        <f>C12/8</f>
        <v>6250000</v>
      </c>
      <c r="D14" s="1">
        <f t="shared" si="0"/>
        <v>160</v>
      </c>
    </row>
    <row r="15" spans="1:6">
      <c r="B15" t="s">
        <v>9</v>
      </c>
      <c r="C15" s="2">
        <f>C12/2</f>
        <v>25000000</v>
      </c>
      <c r="D15" s="1">
        <f t="shared" si="0"/>
        <v>40</v>
      </c>
    </row>
    <row r="18" spans="2:10">
      <c r="B18" t="s">
        <v>17</v>
      </c>
    </row>
    <row r="19" spans="2:10">
      <c r="B19" s="4" t="s">
        <v>13</v>
      </c>
      <c r="C19" s="1">
        <f>525 * 800*D15</f>
        <v>16800000</v>
      </c>
      <c r="D19" t="s">
        <v>14</v>
      </c>
    </row>
    <row r="20" spans="2:10">
      <c r="B20" t="s">
        <v>15</v>
      </c>
      <c r="C20" s="1">
        <f>C19*60</f>
        <v>1008000000</v>
      </c>
      <c r="D20" t="s">
        <v>16</v>
      </c>
      <c r="H20" t="s">
        <v>30</v>
      </c>
      <c r="I20" t="s">
        <v>31</v>
      </c>
    </row>
    <row r="21" spans="2:10">
      <c r="H21" t="s">
        <v>32</v>
      </c>
    </row>
    <row r="23" spans="2:10">
      <c r="B23" s="4" t="s">
        <v>18</v>
      </c>
      <c r="C23" s="1">
        <f>525 * 800</f>
        <v>420000</v>
      </c>
      <c r="D23" t="s">
        <v>19</v>
      </c>
      <c r="H23" t="s">
        <v>33</v>
      </c>
      <c r="I23" s="1">
        <f>HEX2DEC(I20)</f>
        <v>172747</v>
      </c>
    </row>
    <row r="24" spans="2:10">
      <c r="B24" s="4" t="s">
        <v>20</v>
      </c>
      <c r="C24" s="1">
        <f>C23/12</f>
        <v>35000</v>
      </c>
      <c r="D24" t="s">
        <v>21</v>
      </c>
      <c r="I24">
        <f>ROUND(I23/C24,1)</f>
        <v>4.9000000000000004</v>
      </c>
      <c r="J24" t="s">
        <v>34</v>
      </c>
    </row>
    <row r="25" spans="2:10">
      <c r="C25" s="1" t="str">
        <f>DEC2HEX(C24)</f>
        <v>88B8</v>
      </c>
    </row>
    <row r="28" spans="2:10">
      <c r="B28" t="s">
        <v>22</v>
      </c>
    </row>
    <row r="29" spans="2:10">
      <c r="B29" s="5" t="s">
        <v>23</v>
      </c>
      <c r="C29" s="1">
        <f>HEX2DEC(B29)</f>
        <v>32747</v>
      </c>
      <c r="D29" t="s">
        <v>24</v>
      </c>
    </row>
    <row r="30" spans="2:10">
      <c r="B30" t="s">
        <v>25</v>
      </c>
      <c r="C30" s="1">
        <f>C29*D13</f>
        <v>15718560</v>
      </c>
      <c r="D30" t="s">
        <v>14</v>
      </c>
    </row>
    <row r="32" spans="2:10">
      <c r="B32" t="s">
        <v>27</v>
      </c>
    </row>
    <row r="33" spans="2:9">
      <c r="C33" s="6">
        <f>C29+$C$24</f>
        <v>67747</v>
      </c>
      <c r="D33" s="1">
        <f>C33*$D$13</f>
        <v>32518560</v>
      </c>
      <c r="E33" t="s">
        <v>14</v>
      </c>
    </row>
    <row r="34" spans="2:9">
      <c r="C34" t="str">
        <f>DEC2HEX(C33)</f>
        <v>108A3</v>
      </c>
      <c r="D34" t="s">
        <v>26</v>
      </c>
    </row>
    <row r="36" spans="2:9">
      <c r="B36" t="s">
        <v>28</v>
      </c>
    </row>
    <row r="37" spans="2:9">
      <c r="C37" s="6">
        <f>C33+$C$24</f>
        <v>102747</v>
      </c>
      <c r="D37" s="1">
        <f>C37*$D$13</f>
        <v>49318560</v>
      </c>
    </row>
    <row r="38" spans="2:9">
      <c r="C38" t="str">
        <f>DEC2HEX(C37)</f>
        <v>1915B</v>
      </c>
      <c r="D38" t="s">
        <v>26</v>
      </c>
    </row>
    <row r="40" spans="2:9">
      <c r="B40" t="str">
        <f>E40&amp;"回目のvblankは"</f>
        <v>9回目のvblankは</v>
      </c>
      <c r="D40" s="4" t="s">
        <v>29</v>
      </c>
      <c r="E40" s="3">
        <v>9</v>
      </c>
      <c r="G40" t="s">
        <v>35</v>
      </c>
    </row>
    <row r="41" spans="2:9">
      <c r="C41" s="6">
        <f>$C$29+$C$24*(E40-1)</f>
        <v>312747</v>
      </c>
      <c r="D41" s="1">
        <f>C41*$D$13</f>
        <v>150118560</v>
      </c>
      <c r="G41" t="s">
        <v>36</v>
      </c>
      <c r="I41" t="s">
        <v>38</v>
      </c>
    </row>
    <row r="42" spans="2:9">
      <c r="C42" t="str">
        <f>DEC2HEX(C41)</f>
        <v>4C5AB</v>
      </c>
      <c r="D42" t="s">
        <v>26</v>
      </c>
      <c r="G42">
        <v>10</v>
      </c>
      <c r="I42" t="s">
        <v>37</v>
      </c>
    </row>
    <row r="94" spans="1:1">
      <c r="A94" t="s">
        <v>53</v>
      </c>
    </row>
    <row r="95" spans="1:1">
      <c r="A95" t="s">
        <v>54</v>
      </c>
    </row>
    <row r="96" spans="1:1">
      <c r="A96" t="s">
        <v>55</v>
      </c>
    </row>
    <row r="97" spans="1:1">
      <c r="A97" t="s">
        <v>56</v>
      </c>
    </row>
    <row r="99" spans="1:1">
      <c r="A99" t="s">
        <v>57</v>
      </c>
    </row>
    <row r="102" spans="1:1">
      <c r="A102" t="s">
        <v>58</v>
      </c>
    </row>
    <row r="103" spans="1:1">
      <c r="A103" t="s">
        <v>59</v>
      </c>
    </row>
    <row r="104" spans="1:1">
      <c r="A104" t="s">
        <v>60</v>
      </c>
    </row>
    <row r="105" spans="1:1">
      <c r="A105" t="s">
        <v>61</v>
      </c>
    </row>
    <row r="106" spans="1:1">
      <c r="A106" t="s">
        <v>62</v>
      </c>
    </row>
    <row r="107" spans="1:1">
      <c r="A107" t="s">
        <v>63</v>
      </c>
    </row>
    <row r="154" spans="3:3">
      <c r="C154" t="s">
        <v>64</v>
      </c>
    </row>
    <row r="155" spans="3:3">
      <c r="C155" t="s">
        <v>65</v>
      </c>
    </row>
    <row r="156" spans="3:3">
      <c r="C156" t="str">
        <f>DEC2HEX(HEX2DEC(C155)-35000)</f>
        <v>44626</v>
      </c>
    </row>
    <row r="192" spans="3:3">
      <c r="C192" t="s">
        <v>66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B26"/>
  <sheetViews>
    <sheetView workbookViewId="0">
      <selection activeCell="H6" sqref="H6"/>
    </sheetView>
  </sheetViews>
  <sheetFormatPr defaultRowHeight="13.5"/>
  <cols>
    <col min="1" max="1" width="11.5" customWidth="1"/>
  </cols>
  <sheetData>
    <row r="4" spans="1:1">
      <c r="A4" t="s">
        <v>39</v>
      </c>
    </row>
    <row r="5" spans="1:1">
      <c r="A5" t="s">
        <v>40</v>
      </c>
    </row>
    <row r="6" spans="1:1">
      <c r="A6" t="s">
        <v>42</v>
      </c>
    </row>
    <row r="7" spans="1:1">
      <c r="A7" t="s">
        <v>41</v>
      </c>
    </row>
    <row r="9" spans="1:1">
      <c r="A9" t="s">
        <v>43</v>
      </c>
    </row>
    <row r="10" spans="1:1">
      <c r="A10" t="s">
        <v>50</v>
      </c>
    </row>
    <row r="13" spans="1:1">
      <c r="A13" t="s">
        <v>44</v>
      </c>
    </row>
    <row r="14" spans="1:1">
      <c r="A14" t="s">
        <v>45</v>
      </c>
    </row>
    <row r="15" spans="1:1">
      <c r="A15" t="s">
        <v>49</v>
      </c>
    </row>
    <row r="17" spans="1:2">
      <c r="A17" t="s">
        <v>46</v>
      </c>
    </row>
    <row r="18" spans="1:2">
      <c r="A18" t="s">
        <v>47</v>
      </c>
    </row>
    <row r="19" spans="1:2">
      <c r="A19" t="s">
        <v>52</v>
      </c>
    </row>
    <row r="22" spans="1:2">
      <c r="A22" t="s">
        <v>48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51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clock</vt:lpstr>
      <vt:lpstr>debug emu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2016-07-17T11:48:51Z</dcterms:modified>
</cp:coreProperties>
</file>