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da0523f87cd277/Documents/Data Analisis/Github/"/>
    </mc:Choice>
  </mc:AlternateContent>
  <xr:revisionPtr revIDLastSave="385" documentId="8_{5AB9FB86-B8E7-4DBB-8B53-9BB81B5CF6B5}" xr6:coauthVersionLast="47" xr6:coauthVersionMax="47" xr10:uidLastSave="{F211F18B-D0D3-4825-B12D-00D9C0596E22}"/>
  <bookViews>
    <workbookView xWindow="-120" yWindow="-120" windowWidth="29040" windowHeight="15840" xr2:uid="{EA457DEA-60A4-4521-8673-4E03516620D9}"/>
  </bookViews>
  <sheets>
    <sheet name="Basic Formulas" sheetId="1" r:id="rId1"/>
    <sheet name="Functions Applied" sheetId="2" r:id="rId2"/>
  </sheets>
  <definedNames>
    <definedName name="_xlnm._FilterDatabase" localSheetId="1" hidden="1">'Functions Applied'!$A$1:$P$100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2" l="1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7" i="2"/>
  <c r="N8" i="2"/>
  <c r="N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7" i="2"/>
  <c r="B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6" i="2"/>
  <c r="B5" i="2"/>
  <c r="B4" i="2"/>
  <c r="B3" i="2"/>
  <c r="N6" i="2"/>
  <c r="N5" i="2"/>
  <c r="N3" i="2"/>
  <c r="N2" i="2"/>
  <c r="P2" i="2"/>
  <c r="P5" i="2"/>
  <c r="P8" i="2"/>
  <c r="P3" i="2"/>
  <c r="P10" i="2"/>
  <c r="P4" i="2"/>
  <c r="P6" i="2"/>
  <c r="P11" i="2"/>
  <c r="P9" i="2"/>
  <c r="P7" i="2"/>
</calcChain>
</file>

<file path=xl/sharedStrings.xml><?xml version="1.0" encoding="utf-8"?>
<sst xmlns="http://schemas.openxmlformats.org/spreadsheetml/2006/main" count="278" uniqueCount="141">
  <si>
    <t>Function</t>
  </si>
  <si>
    <t>SUM</t>
  </si>
  <si>
    <t>AVERAGE</t>
  </si>
  <si>
    <t>COUNTA</t>
  </si>
  <si>
    <t>IF</t>
  </si>
  <si>
    <t>TRIM</t>
  </si>
  <si>
    <t>LEN</t>
  </si>
  <si>
    <t>ROUND</t>
  </si>
  <si>
    <t>Rounds a number to a specified number of digits.</t>
  </si>
  <si>
    <t>Author: Astrid Villalobos</t>
  </si>
  <si>
    <t>Topic: Basic Excel Formulas</t>
  </si>
  <si>
    <t>Order ID</t>
  </si>
  <si>
    <t>Date</t>
  </si>
  <si>
    <t>Product</t>
  </si>
  <si>
    <t>Category</t>
  </si>
  <si>
    <t>Quantity</t>
  </si>
  <si>
    <t>Unit Price</t>
  </si>
  <si>
    <t>Revenue</t>
  </si>
  <si>
    <t>Smartphone</t>
  </si>
  <si>
    <t>Accessories</t>
  </si>
  <si>
    <t>Keyboard</t>
  </si>
  <si>
    <t>Laptop</t>
  </si>
  <si>
    <t>Electronics</t>
  </si>
  <si>
    <t>Mouse</t>
  </si>
  <si>
    <t>Headphones</t>
  </si>
  <si>
    <t>Order ID Length</t>
  </si>
  <si>
    <t>Total Revenue</t>
  </si>
  <si>
    <t>Average Quantity</t>
  </si>
  <si>
    <t>Number of Orders</t>
  </si>
  <si>
    <t>Min Revenue</t>
  </si>
  <si>
    <t>Max Revenue</t>
  </si>
  <si>
    <t>Rounded Average Revenue</t>
  </si>
  <si>
    <t>High Revenue (IF G &gt; 1000)</t>
  </si>
  <si>
    <t>MIN</t>
  </si>
  <si>
    <t>MAX</t>
  </si>
  <si>
    <t>COUNTIF</t>
  </si>
  <si>
    <t>FORMULA TEXT</t>
  </si>
  <si>
    <t>FUNCTION</t>
  </si>
  <si>
    <t>Product Code</t>
  </si>
  <si>
    <t>TechZone</t>
  </si>
  <si>
    <t xml:space="preserve">TechZone </t>
  </si>
  <si>
    <t>Shopify Central</t>
  </si>
  <si>
    <t xml:space="preserve">Shopify Central </t>
  </si>
  <si>
    <t>GadgetPlace</t>
  </si>
  <si>
    <t xml:space="preserve">GadgetPlace </t>
  </si>
  <si>
    <t>Bytes &amp; Co</t>
  </si>
  <si>
    <t xml:space="preserve">Bytes &amp; Co </t>
  </si>
  <si>
    <t>Bytes   &amp; Co</t>
  </si>
  <si>
    <t>Bytes &amp;   Co</t>
  </si>
  <si>
    <t xml:space="preserve">Shopify      Central </t>
  </si>
  <si>
    <t>Bytes &amp;      Co</t>
  </si>
  <si>
    <t>Shopify   Central</t>
  </si>
  <si>
    <t xml:space="preserve">    Shopify Central</t>
  </si>
  <si>
    <t>Bytes    &amp; Co</t>
  </si>
  <si>
    <t>Bytes &amp;    Co</t>
  </si>
  <si>
    <t>Shopify    Central</t>
  </si>
  <si>
    <t xml:space="preserve">   TechZone</t>
  </si>
  <si>
    <t xml:space="preserve">    GadgetPlace</t>
  </si>
  <si>
    <t xml:space="preserve">Bytes              &amp; Co </t>
  </si>
  <si>
    <t xml:space="preserve">     TechZone</t>
  </si>
  <si>
    <t>Store Name</t>
  </si>
  <si>
    <t>--</t>
  </si>
  <si>
    <t>ORD-1000</t>
  </si>
  <si>
    <t>ORD-1001</t>
  </si>
  <si>
    <t>ORD-1002</t>
  </si>
  <si>
    <t>ORD-1003</t>
  </si>
  <si>
    <t>ORD-1004</t>
  </si>
  <si>
    <t>ORD-1005</t>
  </si>
  <si>
    <t>ORD-1006</t>
  </si>
  <si>
    <t>ORD-1007</t>
  </si>
  <si>
    <t>ORD-1008</t>
  </si>
  <si>
    <t>ORD-1009</t>
  </si>
  <si>
    <t>ORD-1010</t>
  </si>
  <si>
    <t>ORD-1011</t>
  </si>
  <si>
    <t>ORD-1012</t>
  </si>
  <si>
    <t>ORD-1013</t>
  </si>
  <si>
    <t>ORD-1014</t>
  </si>
  <si>
    <t>ORD-1015</t>
  </si>
  <si>
    <t>ORD-1016</t>
  </si>
  <si>
    <t>ORD-1017</t>
  </si>
  <si>
    <t>ORD-1018</t>
  </si>
  <si>
    <t>ORD-1019</t>
  </si>
  <si>
    <t>ORD-1020</t>
  </si>
  <si>
    <t>ORD-1021</t>
  </si>
  <si>
    <t>ORD-1022</t>
  </si>
  <si>
    <t>ORD-1023</t>
  </si>
  <si>
    <t>ORD-1024</t>
  </si>
  <si>
    <t>ORD-1025</t>
  </si>
  <si>
    <t>ORD-1026</t>
  </si>
  <si>
    <t>ORD-1027</t>
  </si>
  <si>
    <t>ORD-1028</t>
  </si>
  <si>
    <t>ORD-1029</t>
  </si>
  <si>
    <t>ORD-1030</t>
  </si>
  <si>
    <t>ORD-1031</t>
  </si>
  <si>
    <t>ORD-1032</t>
  </si>
  <si>
    <t>ORD-1033</t>
  </si>
  <si>
    <t>ORD-1034</t>
  </si>
  <si>
    <t>ORD-1035</t>
  </si>
  <si>
    <t>ORD-1036</t>
  </si>
  <si>
    <t>ORD-1037</t>
  </si>
  <si>
    <t>ORD-1038</t>
  </si>
  <si>
    <t>ORD-1039</t>
  </si>
  <si>
    <t>ORD-1040</t>
  </si>
  <si>
    <t>ORD-1041</t>
  </si>
  <si>
    <t>ORD-1042</t>
  </si>
  <si>
    <t>ORD-1043</t>
  </si>
  <si>
    <t>ORD-1044</t>
  </si>
  <si>
    <t>ORD-1045</t>
  </si>
  <si>
    <t>ORD-1046</t>
  </si>
  <si>
    <t>ORD-1047</t>
  </si>
  <si>
    <t>ORD-1048</t>
  </si>
  <si>
    <t>ORD-1049</t>
  </si>
  <si>
    <t>Store</t>
  </si>
  <si>
    <t>General Formula</t>
  </si>
  <si>
    <t>Function Definition</t>
  </si>
  <si>
    <t>Adds all the numbers in a range of cells.</t>
  </si>
  <si>
    <t>Returns the arithmetic mean of a group of numbers.</t>
  </si>
  <si>
    <t>Counts the number of non-empty cells in a range.</t>
  </si>
  <si>
    <t>Returns the smallest number in a range.</t>
  </si>
  <si>
    <t>Returns the largest number in a range.</t>
  </si>
  <si>
    <t>Counts the number of cells that meet a specified condition.</t>
  </si>
  <si>
    <t>Performs a logical test and returns one value for TRUE and another for FALSE.</t>
  </si>
  <si>
    <t>Removes all extra spaces from text, leaving only single spaces between words.</t>
  </si>
  <si>
    <t>Returns the number of characters in a text string.</t>
  </si>
  <si>
    <t>=SUM(range)</t>
  </si>
  <si>
    <t>=AVERAGE(range)</t>
  </si>
  <si>
    <t>=COUNTA(range)</t>
  </si>
  <si>
    <t>=MIN(range)</t>
  </si>
  <si>
    <t>=MAX(range)</t>
  </si>
  <si>
    <t>=ROUND(number, num_digits)</t>
  </si>
  <si>
    <t>=COUNTIF(range, criteria)</t>
  </si>
  <si>
    <t>=IF(logical_test, value_if_true, value_if_false)</t>
  </si>
  <si>
    <t>=TRIM(text)</t>
  </si>
  <si>
    <t>=LEN(text)</t>
  </si>
  <si>
    <t>This file is designed to help users build a strong foundation in Excel by applying these core functions to practical business scenarios.</t>
  </si>
  <si>
    <r>
      <t xml:space="preserve">The objective of this Excel file is to </t>
    </r>
    <r>
      <rPr>
        <b/>
        <sz val="11"/>
        <color theme="1"/>
        <rFont val="Segoe UI"/>
        <family val="2"/>
      </rPr>
      <t>demonstrate and reinforce the use of essential Excel functions</t>
    </r>
    <r>
      <rPr>
        <sz val="11"/>
        <color theme="1"/>
        <rFont val="Segoe UI"/>
        <family val="2"/>
      </rPr>
      <t xml:space="preserve"> for data analysis and reporting. By working with real-world e-commerce data, users will:</t>
    </r>
  </si>
  <si>
    <r>
      <t xml:space="preserve">* Understand how to perform basic calculations using functions such as </t>
    </r>
    <r>
      <rPr>
        <b/>
        <sz val="10"/>
        <color theme="1"/>
        <rFont val="Segoe UI"/>
        <family val="2"/>
      </rPr>
      <t>SUM</t>
    </r>
    <r>
      <rPr>
        <sz val="11"/>
        <color theme="1"/>
        <rFont val="Segoe UI"/>
        <family val="2"/>
      </rPr>
      <t xml:space="preserve">, </t>
    </r>
    <r>
      <rPr>
        <b/>
        <sz val="10"/>
        <color theme="1"/>
        <rFont val="Segoe UI"/>
        <family val="2"/>
      </rPr>
      <t>AVERAGE</t>
    </r>
    <r>
      <rPr>
        <sz val="11"/>
        <color theme="1"/>
        <rFont val="Segoe UI"/>
        <family val="2"/>
      </rPr>
      <t xml:space="preserve">, </t>
    </r>
    <r>
      <rPr>
        <b/>
        <sz val="10"/>
        <color theme="1"/>
        <rFont val="Segoe UI"/>
        <family val="2"/>
      </rPr>
      <t>MIN</t>
    </r>
    <r>
      <rPr>
        <sz val="11"/>
        <color theme="1"/>
        <rFont val="Segoe UI"/>
        <family val="2"/>
      </rPr>
      <t xml:space="preserve">, </t>
    </r>
    <r>
      <rPr>
        <b/>
        <sz val="10"/>
        <color theme="1"/>
        <rFont val="Segoe UI"/>
        <family val="2"/>
      </rPr>
      <t>MAX</t>
    </r>
    <r>
      <rPr>
        <sz val="11"/>
        <color theme="1"/>
        <rFont val="Segoe UI"/>
        <family val="2"/>
      </rPr>
      <t xml:space="preserve">, and </t>
    </r>
    <r>
      <rPr>
        <b/>
        <sz val="10"/>
        <color theme="1"/>
        <rFont val="Segoe UI"/>
        <family val="2"/>
      </rPr>
      <t>ROUND</t>
    </r>
    <r>
      <rPr>
        <sz val="11"/>
        <color theme="1"/>
        <rFont val="Segoe UI"/>
        <family val="2"/>
      </rPr>
      <t>.</t>
    </r>
  </si>
  <si>
    <r>
      <t xml:space="preserve">* Learn how to count data entries with </t>
    </r>
    <r>
      <rPr>
        <b/>
        <sz val="10"/>
        <color theme="1"/>
        <rFont val="Segoe UI"/>
        <family val="2"/>
      </rPr>
      <t>COUNTA</t>
    </r>
    <r>
      <rPr>
        <sz val="11"/>
        <color theme="1"/>
        <rFont val="Segoe UI"/>
        <family val="2"/>
      </rPr>
      <t xml:space="preserve"> and apply conditions using </t>
    </r>
    <r>
      <rPr>
        <b/>
        <sz val="10"/>
        <color theme="1"/>
        <rFont val="Segoe UI"/>
        <family val="2"/>
      </rPr>
      <t>COUNTIF</t>
    </r>
    <r>
      <rPr>
        <sz val="11"/>
        <color theme="1"/>
        <rFont val="Segoe UI"/>
        <family val="2"/>
      </rPr>
      <t xml:space="preserve"> and </t>
    </r>
    <r>
      <rPr>
        <b/>
        <sz val="10"/>
        <color theme="1"/>
        <rFont val="Segoe UI"/>
        <family val="2"/>
      </rPr>
      <t>IF</t>
    </r>
    <r>
      <rPr>
        <sz val="11"/>
        <color theme="1"/>
        <rFont val="Segoe UI"/>
        <family val="2"/>
      </rPr>
      <t>.</t>
    </r>
  </si>
  <si>
    <r>
      <t xml:space="preserve">* Improve data quality and text processing using functions like </t>
    </r>
    <r>
      <rPr>
        <b/>
        <sz val="10"/>
        <color theme="1"/>
        <rFont val="Segoe UI"/>
        <family val="2"/>
      </rPr>
      <t>TRIM</t>
    </r>
    <r>
      <rPr>
        <sz val="11"/>
        <color theme="1"/>
        <rFont val="Segoe UI"/>
        <family val="2"/>
      </rPr>
      <t xml:space="preserve"> and </t>
    </r>
    <r>
      <rPr>
        <b/>
        <sz val="10"/>
        <color theme="1"/>
        <rFont val="Segoe UI"/>
        <family val="2"/>
      </rPr>
      <t>LEN</t>
    </r>
    <r>
      <rPr>
        <sz val="11"/>
        <color theme="1"/>
        <rFont val="Segoe UI"/>
        <family val="2"/>
      </rPr>
      <t>.</t>
    </r>
  </si>
  <si>
    <r>
      <rPr>
        <b/>
        <sz val="11"/>
        <color theme="0"/>
        <rFont val="Segoe UI"/>
        <family val="2"/>
      </rPr>
      <t xml:space="preserve">Email: </t>
    </r>
    <r>
      <rPr>
        <sz val="11"/>
        <color theme="0"/>
        <rFont val="Segoe UI"/>
        <family val="2"/>
      </rPr>
      <t>astrid.cvr@gmail.com</t>
    </r>
  </si>
  <si>
    <t>Learning Objective – Basic Excel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</si>
</sst>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  <font>
      <sz val="10"/>
      <color theme="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0"/>
      <name val="Segoe UI"/>
      <family val="2"/>
    </font>
    <font>
      <sz val="14"/>
      <color theme="0"/>
      <name val="Segoe UI"/>
      <family val="2"/>
    </font>
    <font>
      <b/>
      <sz val="18"/>
      <color theme="0"/>
      <name val="Segoe UI"/>
      <family val="2"/>
    </font>
    <font>
      <b/>
      <sz val="11"/>
      <color theme="0"/>
      <name val="Segoe UI"/>
      <family val="2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0" borderId="1" xfId="1" applyFont="1" applyBorder="1"/>
    <xf numFmtId="0" fontId="2" fillId="0" borderId="0" xfId="0" applyFont="1"/>
    <xf numFmtId="0" fontId="4" fillId="0" borderId="1" xfId="0" applyFont="1" applyBorder="1"/>
    <xf numFmtId="43" fontId="3" fillId="0" borderId="1" xfId="1" applyFont="1" applyBorder="1"/>
    <xf numFmtId="0" fontId="2" fillId="0" borderId="1" xfId="0" applyFont="1" applyBorder="1" applyAlignment="1">
      <alignment vertical="center"/>
    </xf>
    <xf numFmtId="1" fontId="3" fillId="0" borderId="1" xfId="0" applyNumberFormat="1" applyFont="1" applyBorder="1"/>
    <xf numFmtId="0" fontId="3" fillId="0" borderId="1" xfId="0" applyFont="1" applyBorder="1"/>
    <xf numFmtId="0" fontId="2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/>
    <xf numFmtId="0" fontId="6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0" fontId="7" fillId="0" borderId="5" xfId="0" applyFont="1" applyBorder="1"/>
    <xf numFmtId="0" fontId="7" fillId="0" borderId="6" xfId="0" applyFont="1" applyBorder="1"/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left" vertical="center" indent="1"/>
    </xf>
    <xf numFmtId="0" fontId="8" fillId="3" borderId="0" xfId="0" applyFont="1" applyFill="1" applyAlignment="1">
      <alignment horizontal="left" vertical="center" indent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10" fillId="2" borderId="0" xfId="0" applyFont="1" applyFill="1" applyAlignment="1">
      <alignment vertical="center"/>
    </xf>
    <xf numFmtId="0" fontId="8" fillId="2" borderId="0" xfId="0" applyFont="1" applyFill="1"/>
    <xf numFmtId="0" fontId="11" fillId="3" borderId="0" xfId="0" applyFont="1" applyFill="1" applyAlignment="1">
      <alignment horizontal="left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horizontal="left" vertical="top" wrapText="1"/>
    </xf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5B9BD5"/>
      <color rgb="FF1F4E78"/>
      <color rgb="FF00B0F0"/>
      <color rgb="FF003366"/>
      <color rgb="FFA8CCAC"/>
      <color rgb="FFC7B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1D3-52BF-4CE1-809C-C3D0FFD93665}">
  <dimension ref="B1:P44"/>
  <sheetViews>
    <sheetView showGridLines="0" tabSelected="1" zoomScaleNormal="100" workbookViewId="0">
      <selection activeCell="C5" sqref="C5:E5"/>
    </sheetView>
  </sheetViews>
  <sheetFormatPr defaultRowHeight="16.5" x14ac:dyDescent="0.3"/>
  <cols>
    <col min="1" max="1" width="1.140625" style="17" customWidth="1"/>
    <col min="2" max="2" width="1.5703125" style="17" customWidth="1"/>
    <col min="3" max="3" width="16.5703125" style="17" customWidth="1"/>
    <col min="4" max="4" width="43.5703125" style="17" bestFit="1" customWidth="1"/>
    <col min="5" max="5" width="88.42578125" style="17" customWidth="1"/>
    <col min="6" max="6" width="1.85546875" style="17" customWidth="1"/>
    <col min="7" max="10" width="8.85546875" style="17" customWidth="1"/>
    <col min="11" max="16384" width="9.140625" style="17"/>
  </cols>
  <sheetData>
    <row r="1" spans="2:16" ht="5.25" customHeight="1" x14ac:dyDescent="0.3">
      <c r="B1" s="38"/>
      <c r="C1" s="39"/>
      <c r="D1" s="39"/>
      <c r="E1" s="39"/>
      <c r="F1" s="40"/>
    </row>
    <row r="2" spans="2:16" ht="21" customHeight="1" x14ac:dyDescent="0.3">
      <c r="B2" s="25"/>
      <c r="C2" s="33" t="s">
        <v>10</v>
      </c>
      <c r="D2" s="34"/>
      <c r="E2" s="34"/>
      <c r="F2" s="26"/>
    </row>
    <row r="3" spans="2:16" ht="6.75" customHeight="1" x14ac:dyDescent="0.3">
      <c r="B3" s="25"/>
      <c r="F3" s="26"/>
    </row>
    <row r="4" spans="2:16" ht="21" x14ac:dyDescent="0.35">
      <c r="B4" s="25"/>
      <c r="C4" s="43" t="s">
        <v>140</v>
      </c>
      <c r="F4" s="26"/>
    </row>
    <row r="5" spans="2:16" ht="35.25" customHeight="1" x14ac:dyDescent="0.3">
      <c r="B5" s="25"/>
      <c r="C5" s="42" t="s">
        <v>135</v>
      </c>
      <c r="D5" s="42"/>
      <c r="E5" s="42"/>
      <c r="F5" s="26"/>
    </row>
    <row r="6" spans="2:16" ht="18.75" customHeight="1" x14ac:dyDescent="0.3">
      <c r="B6" s="25"/>
      <c r="C6" s="18" t="s">
        <v>136</v>
      </c>
      <c r="D6" s="28"/>
      <c r="F6" s="26"/>
    </row>
    <row r="7" spans="2:16" ht="18.75" customHeight="1" x14ac:dyDescent="0.3">
      <c r="B7" s="25"/>
      <c r="C7" s="18" t="s">
        <v>137</v>
      </c>
      <c r="D7" s="28"/>
      <c r="F7" s="26"/>
    </row>
    <row r="8" spans="2:16" ht="18.75" customHeight="1" x14ac:dyDescent="0.3">
      <c r="B8" s="25"/>
      <c r="C8" s="18" t="s">
        <v>138</v>
      </c>
      <c r="D8" s="28"/>
      <c r="F8" s="26"/>
    </row>
    <row r="9" spans="2:16" ht="18.75" customHeight="1" x14ac:dyDescent="0.3">
      <c r="B9" s="25"/>
      <c r="C9" s="17" t="s">
        <v>134</v>
      </c>
      <c r="D9" s="28"/>
      <c r="F9" s="26"/>
    </row>
    <row r="10" spans="2:16" ht="14.25" customHeight="1" x14ac:dyDescent="0.3">
      <c r="B10" s="25"/>
      <c r="D10" s="28"/>
      <c r="F10" s="26"/>
    </row>
    <row r="11" spans="2:16" ht="14.25" customHeight="1" x14ac:dyDescent="0.3">
      <c r="B11" s="25"/>
      <c r="C11" s="35" t="s">
        <v>9</v>
      </c>
      <c r="D11" s="29"/>
      <c r="E11" s="36"/>
      <c r="F11" s="26"/>
    </row>
    <row r="12" spans="2:16" ht="14.25" customHeight="1" x14ac:dyDescent="0.3">
      <c r="B12" s="25"/>
      <c r="C12" s="37" t="s">
        <v>139</v>
      </c>
      <c r="D12" s="29"/>
      <c r="E12" s="36"/>
      <c r="F12" s="26"/>
    </row>
    <row r="13" spans="2:16" ht="14.25" customHeight="1" x14ac:dyDescent="0.3">
      <c r="B13" s="25"/>
      <c r="C13" s="28"/>
      <c r="D13" s="28"/>
      <c r="F13" s="26"/>
    </row>
    <row r="14" spans="2:16" ht="20.25" x14ac:dyDescent="0.3">
      <c r="B14" s="25"/>
      <c r="C14" s="24" t="s">
        <v>0</v>
      </c>
      <c r="D14" s="24" t="s">
        <v>113</v>
      </c>
      <c r="E14" s="24" t="s">
        <v>114</v>
      </c>
      <c r="F14" s="26"/>
      <c r="H14" s="18"/>
      <c r="I14" s="18"/>
      <c r="J14" s="18"/>
      <c r="K14" s="18"/>
    </row>
    <row r="15" spans="2:16" s="18" customFormat="1" x14ac:dyDescent="0.3">
      <c r="B15" s="27"/>
      <c r="C15" s="19" t="s">
        <v>1</v>
      </c>
      <c r="D15" s="20" t="s">
        <v>124</v>
      </c>
      <c r="E15" s="21" t="s">
        <v>115</v>
      </c>
      <c r="F15" s="41"/>
      <c r="G15" s="17"/>
      <c r="L15" s="17"/>
      <c r="M15" s="17"/>
      <c r="N15" s="17"/>
      <c r="O15" s="17"/>
      <c r="P15" s="17"/>
    </row>
    <row r="16" spans="2:16" s="18" customFormat="1" x14ac:dyDescent="0.3">
      <c r="B16" s="27"/>
      <c r="C16" s="19" t="s">
        <v>2</v>
      </c>
      <c r="D16" s="20" t="s">
        <v>125</v>
      </c>
      <c r="E16" s="21" t="s">
        <v>116</v>
      </c>
      <c r="F16" s="41"/>
      <c r="G16" s="17"/>
    </row>
    <row r="17" spans="2:16" s="18" customFormat="1" x14ac:dyDescent="0.3">
      <c r="B17" s="27"/>
      <c r="C17" s="19" t="s">
        <v>3</v>
      </c>
      <c r="D17" s="20" t="s">
        <v>126</v>
      </c>
      <c r="E17" s="21" t="s">
        <v>117</v>
      </c>
      <c r="F17" s="41"/>
      <c r="G17" s="17"/>
    </row>
    <row r="18" spans="2:16" s="18" customFormat="1" x14ac:dyDescent="0.3">
      <c r="B18" s="27"/>
      <c r="C18" s="19" t="s">
        <v>33</v>
      </c>
      <c r="D18" s="20" t="s">
        <v>127</v>
      </c>
      <c r="E18" s="21" t="s">
        <v>118</v>
      </c>
      <c r="F18" s="41"/>
      <c r="G18" s="17"/>
    </row>
    <row r="19" spans="2:16" s="18" customFormat="1" x14ac:dyDescent="0.3">
      <c r="B19" s="27"/>
      <c r="C19" s="19" t="s">
        <v>34</v>
      </c>
      <c r="D19" s="20" t="s">
        <v>128</v>
      </c>
      <c r="E19" s="21" t="s">
        <v>119</v>
      </c>
      <c r="F19" s="41"/>
      <c r="G19" s="17"/>
    </row>
    <row r="20" spans="2:16" s="18" customFormat="1" x14ac:dyDescent="0.3">
      <c r="B20" s="27"/>
      <c r="C20" s="19" t="s">
        <v>7</v>
      </c>
      <c r="D20" s="20" t="s">
        <v>129</v>
      </c>
      <c r="E20" s="21" t="s">
        <v>8</v>
      </c>
      <c r="F20" s="41"/>
      <c r="G20" s="17"/>
    </row>
    <row r="21" spans="2:16" s="18" customFormat="1" x14ac:dyDescent="0.3">
      <c r="B21" s="27"/>
      <c r="C21" s="19" t="s">
        <v>35</v>
      </c>
      <c r="D21" s="20" t="s">
        <v>130</v>
      </c>
      <c r="E21" s="21" t="s">
        <v>120</v>
      </c>
      <c r="F21" s="41"/>
      <c r="G21" s="17"/>
    </row>
    <row r="22" spans="2:16" s="18" customFormat="1" x14ac:dyDescent="0.3">
      <c r="B22" s="27"/>
      <c r="C22" s="19" t="s">
        <v>4</v>
      </c>
      <c r="D22" s="20" t="s">
        <v>131</v>
      </c>
      <c r="E22" s="21" t="s">
        <v>121</v>
      </c>
      <c r="F22" s="41"/>
      <c r="G22" s="17"/>
    </row>
    <row r="23" spans="2:16" s="18" customFormat="1" x14ac:dyDescent="0.3">
      <c r="B23" s="27"/>
      <c r="C23" s="19" t="s">
        <v>5</v>
      </c>
      <c r="D23" s="20" t="s">
        <v>132</v>
      </c>
      <c r="E23" s="21" t="s">
        <v>122</v>
      </c>
      <c r="F23" s="41"/>
      <c r="G23" s="17"/>
    </row>
    <row r="24" spans="2:16" x14ac:dyDescent="0.3">
      <c r="B24" s="25"/>
      <c r="C24" s="23" t="s">
        <v>6</v>
      </c>
      <c r="D24" s="20" t="s">
        <v>133</v>
      </c>
      <c r="E24" s="22" t="s">
        <v>123</v>
      </c>
      <c r="F24" s="26"/>
      <c r="H24" s="18"/>
      <c r="I24" s="18"/>
      <c r="J24" s="18"/>
      <c r="K24" s="18"/>
      <c r="L24" s="18"/>
      <c r="M24" s="18"/>
      <c r="N24" s="18"/>
      <c r="O24" s="18"/>
      <c r="P24" s="18"/>
    </row>
    <row r="25" spans="2:16" x14ac:dyDescent="0.3">
      <c r="B25" s="30"/>
      <c r="C25" s="31"/>
      <c r="D25" s="31"/>
      <c r="E25" s="31"/>
      <c r="F25" s="32"/>
      <c r="H25" s="18"/>
      <c r="I25" s="18"/>
      <c r="J25" s="18"/>
      <c r="K25" s="18"/>
    </row>
    <row r="26" spans="2:16" x14ac:dyDescent="0.3">
      <c r="H26" s="18"/>
      <c r="I26" s="18"/>
      <c r="J26" s="18"/>
      <c r="K26" s="18"/>
    </row>
    <row r="27" spans="2:16" x14ac:dyDescent="0.3">
      <c r="H27" s="18"/>
      <c r="I27" s="18"/>
      <c r="J27" s="18"/>
      <c r="K27" s="18"/>
    </row>
    <row r="28" spans="2:16" x14ac:dyDescent="0.3">
      <c r="H28" s="18"/>
      <c r="I28" s="18"/>
      <c r="J28" s="18"/>
      <c r="K28" s="18"/>
    </row>
    <row r="29" spans="2:16" x14ac:dyDescent="0.3">
      <c r="H29" s="18"/>
      <c r="I29" s="18"/>
      <c r="J29" s="18"/>
      <c r="K29" s="18"/>
    </row>
    <row r="30" spans="2:16" x14ac:dyDescent="0.3">
      <c r="H30" s="18"/>
      <c r="I30" s="18"/>
      <c r="J30" s="18"/>
      <c r="K30" s="18"/>
    </row>
    <row r="31" spans="2:16" x14ac:dyDescent="0.3">
      <c r="H31" s="18"/>
      <c r="I31" s="18"/>
      <c r="J31" s="18"/>
      <c r="K31" s="18"/>
    </row>
    <row r="32" spans="2:16" x14ac:dyDescent="0.3">
      <c r="H32" s="18"/>
      <c r="I32" s="18"/>
      <c r="J32" s="18"/>
      <c r="K32" s="18"/>
    </row>
    <row r="33" spans="7:11" x14ac:dyDescent="0.3">
      <c r="H33" s="18"/>
      <c r="I33" s="18"/>
      <c r="J33" s="18"/>
      <c r="K33" s="18"/>
    </row>
    <row r="34" spans="7:11" x14ac:dyDescent="0.3">
      <c r="H34" s="18"/>
      <c r="I34" s="18"/>
      <c r="J34" s="18"/>
      <c r="K34" s="18"/>
    </row>
    <row r="35" spans="7:11" x14ac:dyDescent="0.3">
      <c r="H35" s="18"/>
      <c r="I35" s="18"/>
      <c r="J35" s="18"/>
      <c r="K35" s="18"/>
    </row>
    <row r="36" spans="7:11" x14ac:dyDescent="0.3">
      <c r="H36" s="18"/>
      <c r="I36" s="18"/>
      <c r="J36" s="18"/>
      <c r="K36" s="18"/>
    </row>
    <row r="37" spans="7:11" x14ac:dyDescent="0.3">
      <c r="H37" s="18"/>
      <c r="I37" s="18"/>
      <c r="J37" s="18"/>
      <c r="K37" s="18"/>
    </row>
    <row r="38" spans="7:11" x14ac:dyDescent="0.3">
      <c r="G38" s="18"/>
      <c r="H38" s="18"/>
      <c r="I38" s="18"/>
      <c r="J38" s="18"/>
      <c r="K38" s="18"/>
    </row>
    <row r="39" spans="7:11" x14ac:dyDescent="0.3">
      <c r="G39" s="18"/>
      <c r="H39" s="18"/>
      <c r="I39" s="18"/>
      <c r="J39" s="18"/>
      <c r="K39" s="18"/>
    </row>
    <row r="40" spans="7:11" x14ac:dyDescent="0.3">
      <c r="G40" s="18"/>
      <c r="H40" s="18"/>
      <c r="I40" s="18"/>
      <c r="J40" s="18"/>
      <c r="K40" s="18"/>
    </row>
    <row r="41" spans="7:11" x14ac:dyDescent="0.3">
      <c r="G41" s="18"/>
      <c r="H41" s="18"/>
      <c r="I41" s="18"/>
      <c r="J41" s="18"/>
      <c r="K41" s="18"/>
    </row>
    <row r="42" spans="7:11" x14ac:dyDescent="0.3">
      <c r="G42" s="18"/>
      <c r="H42" s="18"/>
      <c r="I42" s="18"/>
      <c r="J42" s="18"/>
      <c r="K42" s="18"/>
    </row>
    <row r="43" spans="7:11" x14ac:dyDescent="0.3">
      <c r="G43" s="18"/>
      <c r="H43" s="18"/>
      <c r="I43" s="18"/>
      <c r="J43" s="18"/>
      <c r="K43" s="18"/>
    </row>
    <row r="44" spans="7:11" x14ac:dyDescent="0.3">
      <c r="G44" s="18"/>
      <c r="H44" s="18"/>
      <c r="I44" s="18"/>
      <c r="J44" s="18"/>
      <c r="K44" s="18"/>
    </row>
  </sheetData>
  <mergeCells count="1"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745D-BC95-4F6C-871C-D32F1EBF87E7}">
  <dimension ref="A1:P51"/>
  <sheetViews>
    <sheetView showGridLines="0" workbookViewId="0">
      <selection activeCell="B4" sqref="B4"/>
    </sheetView>
  </sheetViews>
  <sheetFormatPr defaultRowHeight="14.25" x14ac:dyDescent="0.25"/>
  <cols>
    <col min="1" max="1" width="19.85546875" style="6" bestFit="1" customWidth="1"/>
    <col min="2" max="2" width="16.7109375" style="6" bestFit="1" customWidth="1"/>
    <col min="3" max="3" width="11.140625" style="6" customWidth="1"/>
    <col min="4" max="4" width="11.28515625" style="13" customWidth="1"/>
    <col min="5" max="5" width="9.5703125" style="13" bestFit="1" customWidth="1"/>
    <col min="6" max="6" width="12.7109375" style="6" bestFit="1" customWidth="1"/>
    <col min="7" max="7" width="10.85546875" style="13" customWidth="1"/>
    <col min="8" max="8" width="12.5703125" style="6" bestFit="1" customWidth="1"/>
    <col min="9" max="9" width="9.5703125" style="13" bestFit="1" customWidth="1"/>
    <col min="10" max="10" width="11.140625" style="6" bestFit="1" customWidth="1"/>
    <col min="11" max="11" width="10.5703125" style="6" bestFit="1" customWidth="1"/>
    <col min="12" max="12" width="4.28515625" style="6" customWidth="1"/>
    <col min="13" max="13" width="29.85546875" style="6" bestFit="1" customWidth="1"/>
    <col min="14" max="14" width="11.7109375" style="6" customWidth="1"/>
    <col min="15" max="15" width="15.140625" style="6" customWidth="1"/>
    <col min="16" max="16" width="39.5703125" style="6" customWidth="1"/>
    <col min="17" max="17" width="9.28515625" style="6" bestFit="1" customWidth="1"/>
    <col min="18" max="16384" width="9.140625" style="6"/>
  </cols>
  <sheetData>
    <row r="1" spans="1:16" s="1" customFormat="1" ht="27.75" customHeight="1" x14ac:dyDescent="0.25">
      <c r="A1" s="14" t="s">
        <v>112</v>
      </c>
      <c r="B1" s="14" t="s">
        <v>60</v>
      </c>
      <c r="C1" s="14" t="s">
        <v>11</v>
      </c>
      <c r="D1" s="15" t="s">
        <v>25</v>
      </c>
      <c r="E1" s="14" t="s">
        <v>12</v>
      </c>
      <c r="F1" s="14" t="s">
        <v>13</v>
      </c>
      <c r="G1" s="15" t="s">
        <v>38</v>
      </c>
      <c r="H1" s="14" t="s">
        <v>14</v>
      </c>
      <c r="I1" s="14" t="s">
        <v>15</v>
      </c>
      <c r="J1" s="14" t="s">
        <v>16</v>
      </c>
      <c r="K1" s="14" t="s">
        <v>17</v>
      </c>
      <c r="O1" s="15" t="s">
        <v>37</v>
      </c>
      <c r="P1" s="16" t="s">
        <v>36</v>
      </c>
    </row>
    <row r="2" spans="1:16" x14ac:dyDescent="0.25">
      <c r="A2" s="2" t="s">
        <v>39</v>
      </c>
      <c r="B2" s="2" t="str">
        <f t="shared" ref="B2:B33" si="0">TRIM(A2)</f>
        <v>TechZone</v>
      </c>
      <c r="C2" s="2" t="s">
        <v>62</v>
      </c>
      <c r="D2" s="3">
        <f>LEN(C2)</f>
        <v>8</v>
      </c>
      <c r="E2" s="4">
        <v>45138</v>
      </c>
      <c r="F2" s="2" t="s">
        <v>18</v>
      </c>
      <c r="G2" s="3" t="str">
        <f>IF(F2="HEADPHONES","001",IF(F2="KEYBOARD","002",IF(F2="SMARTPHONE","003",IF(F2="LAPTOP","004",IF(F2="MOUSE","005")))))</f>
        <v>003</v>
      </c>
      <c r="H2" s="2" t="s">
        <v>19</v>
      </c>
      <c r="I2" s="3">
        <v>3</v>
      </c>
      <c r="J2" s="5">
        <v>206</v>
      </c>
      <c r="K2" s="5">
        <v>618</v>
      </c>
      <c r="M2" s="7" t="s">
        <v>26</v>
      </c>
      <c r="N2" s="8">
        <f>SUM(K2:K51)</f>
        <v>68003</v>
      </c>
      <c r="O2" s="9" t="s">
        <v>1</v>
      </c>
      <c r="P2" s="9" t="str">
        <f ca="1">_xlfn.FORMULATEXT(N2)</f>
        <v>=SUM(K2:K51)</v>
      </c>
    </row>
    <row r="3" spans="1:16" x14ac:dyDescent="0.25">
      <c r="A3" s="2" t="s">
        <v>56</v>
      </c>
      <c r="B3" s="2" t="str">
        <f t="shared" si="0"/>
        <v>TechZone</v>
      </c>
      <c r="C3" s="2" t="s">
        <v>63</v>
      </c>
      <c r="D3" s="3">
        <f t="shared" ref="D3:D51" si="1">LEN(C3)</f>
        <v>8</v>
      </c>
      <c r="E3" s="4">
        <v>45046</v>
      </c>
      <c r="F3" s="2" t="s">
        <v>20</v>
      </c>
      <c r="G3" s="3" t="str">
        <f t="shared" ref="G3:G51" si="2">IF(F3="HEADPHONES","001",IF(F3="KEYBOARD","002",IF(F3="SMARTPHONE","003",IF(F3="LAPTOP","004",IF(F3="MOUSE","005")))))</f>
        <v>002</v>
      </c>
      <c r="H3" s="2" t="s">
        <v>19</v>
      </c>
      <c r="I3" s="3">
        <v>7</v>
      </c>
      <c r="J3" s="5">
        <v>132</v>
      </c>
      <c r="K3" s="5">
        <v>924</v>
      </c>
      <c r="M3" s="7" t="s">
        <v>27</v>
      </c>
      <c r="N3" s="10">
        <f>AVERAGE(I2:I51)</f>
        <v>5.0199999999999996</v>
      </c>
      <c r="O3" s="9" t="s">
        <v>2</v>
      </c>
      <c r="P3" s="9" t="str">
        <f t="shared" ref="P3:P8" ca="1" si="3">_xlfn.FORMULATEXT(N3)</f>
        <v>=AVERAGE(I2:I51)</v>
      </c>
    </row>
    <row r="4" spans="1:16" x14ac:dyDescent="0.25">
      <c r="A4" s="2" t="s">
        <v>40</v>
      </c>
      <c r="B4" s="2" t="str">
        <f t="shared" si="0"/>
        <v>TechZone</v>
      </c>
      <c r="C4" s="2" t="s">
        <v>64</v>
      </c>
      <c r="D4" s="3">
        <f t="shared" si="1"/>
        <v>8</v>
      </c>
      <c r="E4" s="4">
        <v>45260</v>
      </c>
      <c r="F4" s="2" t="s">
        <v>21</v>
      </c>
      <c r="G4" s="3" t="str">
        <f t="shared" si="2"/>
        <v>004</v>
      </c>
      <c r="H4" s="2" t="s">
        <v>22</v>
      </c>
      <c r="I4" s="3">
        <v>1</v>
      </c>
      <c r="J4" s="5">
        <v>21</v>
      </c>
      <c r="K4" s="5">
        <v>21</v>
      </c>
      <c r="M4" s="7" t="s">
        <v>28</v>
      </c>
      <c r="N4" s="11">
        <f>COUNTA(C2:C51)</f>
        <v>50</v>
      </c>
      <c r="O4" s="9" t="s">
        <v>3</v>
      </c>
      <c r="P4" s="9" t="str">
        <f t="shared" ca="1" si="3"/>
        <v>=COUNTA(C2:C51)</v>
      </c>
    </row>
    <row r="5" spans="1:16" x14ac:dyDescent="0.25">
      <c r="A5" s="2" t="s">
        <v>40</v>
      </c>
      <c r="B5" s="2" t="str">
        <f t="shared" si="0"/>
        <v>TechZone</v>
      </c>
      <c r="C5" s="2" t="s">
        <v>65</v>
      </c>
      <c r="D5" s="3">
        <f t="shared" si="1"/>
        <v>8</v>
      </c>
      <c r="E5" s="4">
        <v>45169</v>
      </c>
      <c r="F5" s="2" t="s">
        <v>20</v>
      </c>
      <c r="G5" s="3" t="str">
        <f t="shared" si="2"/>
        <v>002</v>
      </c>
      <c r="H5" s="2" t="s">
        <v>22</v>
      </c>
      <c r="I5" s="3">
        <v>4</v>
      </c>
      <c r="J5" s="5">
        <v>149</v>
      </c>
      <c r="K5" s="5">
        <v>596</v>
      </c>
      <c r="M5" s="7" t="s">
        <v>29</v>
      </c>
      <c r="N5" s="8">
        <f>MIN(K2:K51)</f>
        <v>21</v>
      </c>
      <c r="O5" s="9" t="s">
        <v>33</v>
      </c>
      <c r="P5" s="9" t="str">
        <f t="shared" ca="1" si="3"/>
        <v>=MIN(K2:K51)</v>
      </c>
    </row>
    <row r="6" spans="1:16" x14ac:dyDescent="0.25">
      <c r="A6" s="2" t="s">
        <v>55</v>
      </c>
      <c r="B6" s="2" t="str">
        <f t="shared" si="0"/>
        <v>Shopify Central</v>
      </c>
      <c r="C6" s="2" t="s">
        <v>66</v>
      </c>
      <c r="D6" s="3">
        <f t="shared" si="1"/>
        <v>8</v>
      </c>
      <c r="E6" s="4">
        <v>45077</v>
      </c>
      <c r="F6" s="2" t="s">
        <v>18</v>
      </c>
      <c r="G6" s="3" t="str">
        <f t="shared" si="2"/>
        <v>003</v>
      </c>
      <c r="H6" s="2" t="s">
        <v>22</v>
      </c>
      <c r="I6" s="3">
        <v>4</v>
      </c>
      <c r="J6" s="5">
        <v>239</v>
      </c>
      <c r="K6" s="5">
        <v>956</v>
      </c>
      <c r="M6" s="7" t="s">
        <v>30</v>
      </c>
      <c r="N6" s="8">
        <f>MAX(K2:K51)</f>
        <v>3915</v>
      </c>
      <c r="O6" s="9" t="s">
        <v>34</v>
      </c>
      <c r="P6" s="9" t="str">
        <f t="shared" ca="1" si="3"/>
        <v>=MAX(K2:K51)</v>
      </c>
    </row>
    <row r="7" spans="1:16" x14ac:dyDescent="0.25">
      <c r="A7" s="2" t="s">
        <v>42</v>
      </c>
      <c r="B7" s="2" t="str">
        <f t="shared" si="0"/>
        <v>Shopify Central</v>
      </c>
      <c r="C7" s="2" t="s">
        <v>67</v>
      </c>
      <c r="D7" s="3">
        <f t="shared" si="1"/>
        <v>8</v>
      </c>
      <c r="E7" s="4">
        <v>45138</v>
      </c>
      <c r="F7" s="2" t="s">
        <v>18</v>
      </c>
      <c r="G7" s="3" t="str">
        <f t="shared" si="2"/>
        <v>003</v>
      </c>
      <c r="H7" s="2" t="s">
        <v>22</v>
      </c>
      <c r="I7" s="3">
        <v>5</v>
      </c>
      <c r="J7" s="5">
        <v>73</v>
      </c>
      <c r="K7" s="5">
        <v>365</v>
      </c>
      <c r="M7" s="7" t="s">
        <v>31</v>
      </c>
      <c r="N7" s="8">
        <f>ROUND(AVERAGE(K2:K51),2)</f>
        <v>1360.06</v>
      </c>
      <c r="O7" s="9" t="s">
        <v>7</v>
      </c>
      <c r="P7" s="9" t="str">
        <f t="shared" ca="1" si="3"/>
        <v>=ROUND(AVERAGE(K2:K51),2)</v>
      </c>
    </row>
    <row r="8" spans="1:16" x14ac:dyDescent="0.25">
      <c r="A8" s="2" t="s">
        <v>55</v>
      </c>
      <c r="B8" s="2" t="str">
        <f t="shared" si="0"/>
        <v>Shopify Central</v>
      </c>
      <c r="C8" s="2" t="s">
        <v>68</v>
      </c>
      <c r="D8" s="3">
        <f t="shared" si="1"/>
        <v>8</v>
      </c>
      <c r="E8" s="4">
        <v>45230</v>
      </c>
      <c r="F8" s="2" t="s">
        <v>21</v>
      </c>
      <c r="G8" s="3" t="str">
        <f t="shared" si="2"/>
        <v>004</v>
      </c>
      <c r="H8" s="2" t="s">
        <v>19</v>
      </c>
      <c r="I8" s="3">
        <v>7</v>
      </c>
      <c r="J8" s="5">
        <v>362</v>
      </c>
      <c r="K8" s="5">
        <v>2534</v>
      </c>
      <c r="M8" s="7" t="s">
        <v>32</v>
      </c>
      <c r="N8" s="8">
        <f>COUNTIF(K2:K51,"&gt;1000")</f>
        <v>24</v>
      </c>
      <c r="O8" s="9" t="s">
        <v>35</v>
      </c>
      <c r="P8" s="9" t="str">
        <f t="shared" ca="1" si="3"/>
        <v>=COUNTIF(K2:K51,"&gt;1000")</v>
      </c>
    </row>
    <row r="9" spans="1:16" x14ac:dyDescent="0.25">
      <c r="A9" s="2" t="s">
        <v>42</v>
      </c>
      <c r="B9" s="2" t="str">
        <f t="shared" si="0"/>
        <v>Shopify Central</v>
      </c>
      <c r="C9" s="2" t="s">
        <v>69</v>
      </c>
      <c r="D9" s="3">
        <f t="shared" si="1"/>
        <v>8</v>
      </c>
      <c r="E9" s="4">
        <v>45016</v>
      </c>
      <c r="F9" s="2" t="s">
        <v>18</v>
      </c>
      <c r="G9" s="3" t="str">
        <f t="shared" si="2"/>
        <v>003</v>
      </c>
      <c r="H9" s="2" t="s">
        <v>22</v>
      </c>
      <c r="I9" s="3">
        <v>7</v>
      </c>
      <c r="J9" s="5">
        <v>243</v>
      </c>
      <c r="K9" s="5">
        <v>1701</v>
      </c>
      <c r="M9" s="11" t="s">
        <v>38</v>
      </c>
      <c r="N9" s="12" t="s">
        <v>61</v>
      </c>
      <c r="O9" s="2" t="s">
        <v>4</v>
      </c>
      <c r="P9" s="2" t="str">
        <f ca="1">_xlfn.FORMULATEXT(G2)</f>
        <v>=IF(F2="HEADPHONES","001",IF(F2="KEYBOARD","002",IF(F2="SMARTPHONE","003",IF(F2="LAPTOP","004",IF(F2="MOUSE","005")))))</v>
      </c>
    </row>
    <row r="10" spans="1:16" x14ac:dyDescent="0.25">
      <c r="A10" s="2" t="s">
        <v>43</v>
      </c>
      <c r="B10" s="2" t="str">
        <f t="shared" si="0"/>
        <v>GadgetPlace</v>
      </c>
      <c r="C10" s="2" t="s">
        <v>70</v>
      </c>
      <c r="D10" s="3">
        <f t="shared" si="1"/>
        <v>8</v>
      </c>
      <c r="E10" s="4">
        <v>45138</v>
      </c>
      <c r="F10" s="2" t="s">
        <v>23</v>
      </c>
      <c r="G10" s="3" t="str">
        <f t="shared" si="2"/>
        <v>005</v>
      </c>
      <c r="H10" s="2" t="s">
        <v>22</v>
      </c>
      <c r="I10" s="3">
        <v>4</v>
      </c>
      <c r="J10" s="5">
        <v>244</v>
      </c>
      <c r="K10" s="5">
        <v>976</v>
      </c>
      <c r="M10" s="11" t="s">
        <v>60</v>
      </c>
      <c r="N10" s="12" t="s">
        <v>61</v>
      </c>
      <c r="O10" s="2" t="s">
        <v>5</v>
      </c>
      <c r="P10" s="2" t="str">
        <f ca="1">_xlfn.FORMULATEXT(B2)</f>
        <v>=TRIM(A2)</v>
      </c>
    </row>
    <row r="11" spans="1:16" x14ac:dyDescent="0.25">
      <c r="A11" s="2" t="s">
        <v>57</v>
      </c>
      <c r="B11" s="2" t="str">
        <f t="shared" si="0"/>
        <v>GadgetPlace</v>
      </c>
      <c r="C11" s="2" t="s">
        <v>71</v>
      </c>
      <c r="D11" s="3">
        <f t="shared" si="1"/>
        <v>8</v>
      </c>
      <c r="E11" s="4">
        <v>45260</v>
      </c>
      <c r="F11" s="2" t="s">
        <v>18</v>
      </c>
      <c r="G11" s="3" t="str">
        <f t="shared" si="2"/>
        <v>003</v>
      </c>
      <c r="H11" s="2" t="s">
        <v>22</v>
      </c>
      <c r="I11" s="3">
        <v>7</v>
      </c>
      <c r="J11" s="5">
        <v>404</v>
      </c>
      <c r="K11" s="5">
        <v>2828</v>
      </c>
      <c r="M11" s="11" t="s">
        <v>25</v>
      </c>
      <c r="N11" s="12" t="s">
        <v>61</v>
      </c>
      <c r="O11" s="9" t="s">
        <v>6</v>
      </c>
      <c r="P11" s="2" t="str">
        <f ca="1">_xlfn.FORMULATEXT(D2)</f>
        <v>=LEN(C2)</v>
      </c>
    </row>
    <row r="12" spans="1:16" x14ac:dyDescent="0.25">
      <c r="A12" s="2" t="s">
        <v>44</v>
      </c>
      <c r="B12" s="2" t="str">
        <f t="shared" si="0"/>
        <v>GadgetPlace</v>
      </c>
      <c r="C12" s="2" t="s">
        <v>72</v>
      </c>
      <c r="D12" s="3">
        <f t="shared" si="1"/>
        <v>8</v>
      </c>
      <c r="E12" s="4">
        <v>45260</v>
      </c>
      <c r="F12" s="2" t="s">
        <v>20</v>
      </c>
      <c r="G12" s="3" t="str">
        <f t="shared" si="2"/>
        <v>002</v>
      </c>
      <c r="H12" s="2" t="s">
        <v>22</v>
      </c>
      <c r="I12" s="3">
        <v>3</v>
      </c>
      <c r="J12" s="5">
        <v>422</v>
      </c>
      <c r="K12" s="5">
        <v>1266</v>
      </c>
    </row>
    <row r="13" spans="1:16" x14ac:dyDescent="0.25">
      <c r="A13" s="2" t="s">
        <v>44</v>
      </c>
      <c r="B13" s="2" t="str">
        <f t="shared" si="0"/>
        <v>GadgetPlace</v>
      </c>
      <c r="C13" s="2" t="s">
        <v>73</v>
      </c>
      <c r="D13" s="3">
        <f t="shared" si="1"/>
        <v>8</v>
      </c>
      <c r="E13" s="4">
        <v>45169</v>
      </c>
      <c r="F13" s="2" t="s">
        <v>20</v>
      </c>
      <c r="G13" s="3" t="str">
        <f t="shared" si="2"/>
        <v>002</v>
      </c>
      <c r="H13" s="2" t="s">
        <v>22</v>
      </c>
      <c r="I13" s="3">
        <v>6</v>
      </c>
      <c r="J13" s="5">
        <v>145</v>
      </c>
      <c r="K13" s="5">
        <v>870</v>
      </c>
    </row>
    <row r="14" spans="1:16" x14ac:dyDescent="0.25">
      <c r="A14" s="2" t="s">
        <v>47</v>
      </c>
      <c r="B14" s="2" t="str">
        <f t="shared" si="0"/>
        <v>Bytes &amp; Co</v>
      </c>
      <c r="C14" s="2" t="s">
        <v>74</v>
      </c>
      <c r="D14" s="3">
        <f t="shared" si="1"/>
        <v>8</v>
      </c>
      <c r="E14" s="4">
        <v>45077</v>
      </c>
      <c r="F14" s="2" t="s">
        <v>20</v>
      </c>
      <c r="G14" s="3" t="str">
        <f t="shared" si="2"/>
        <v>002</v>
      </c>
      <c r="H14" s="2" t="s">
        <v>19</v>
      </c>
      <c r="I14" s="3">
        <v>2</v>
      </c>
      <c r="J14" s="5">
        <v>149</v>
      </c>
      <c r="K14" s="5">
        <v>298</v>
      </c>
    </row>
    <row r="15" spans="1:16" x14ac:dyDescent="0.25">
      <c r="A15" s="2" t="s">
        <v>58</v>
      </c>
      <c r="B15" s="2" t="str">
        <f t="shared" si="0"/>
        <v>Bytes &amp; Co</v>
      </c>
      <c r="C15" s="2" t="s">
        <v>75</v>
      </c>
      <c r="D15" s="3">
        <f t="shared" si="1"/>
        <v>8</v>
      </c>
      <c r="E15" s="4">
        <v>45046</v>
      </c>
      <c r="F15" s="2" t="s">
        <v>20</v>
      </c>
      <c r="G15" s="3" t="str">
        <f t="shared" si="2"/>
        <v>002</v>
      </c>
      <c r="H15" s="2" t="s">
        <v>22</v>
      </c>
      <c r="I15" s="3">
        <v>9</v>
      </c>
      <c r="J15" s="5">
        <v>72</v>
      </c>
      <c r="K15" s="5">
        <v>648</v>
      </c>
    </row>
    <row r="16" spans="1:16" x14ac:dyDescent="0.25">
      <c r="A16" s="2" t="s">
        <v>48</v>
      </c>
      <c r="B16" s="2" t="str">
        <f t="shared" si="0"/>
        <v>Bytes &amp; Co</v>
      </c>
      <c r="C16" s="2" t="s">
        <v>76</v>
      </c>
      <c r="D16" s="3">
        <f t="shared" si="1"/>
        <v>8</v>
      </c>
      <c r="E16" s="4">
        <v>45169</v>
      </c>
      <c r="F16" s="2" t="s">
        <v>23</v>
      </c>
      <c r="G16" s="3" t="str">
        <f t="shared" si="2"/>
        <v>005</v>
      </c>
      <c r="H16" s="2" t="s">
        <v>19</v>
      </c>
      <c r="I16" s="3">
        <v>5</v>
      </c>
      <c r="J16" s="5">
        <v>191</v>
      </c>
      <c r="K16" s="5">
        <v>955</v>
      </c>
    </row>
    <row r="17" spans="1:11" x14ac:dyDescent="0.25">
      <c r="A17" s="2" t="s">
        <v>46</v>
      </c>
      <c r="B17" s="2" t="str">
        <f t="shared" si="0"/>
        <v>Bytes &amp; Co</v>
      </c>
      <c r="C17" s="2" t="s">
        <v>77</v>
      </c>
      <c r="D17" s="3">
        <f t="shared" si="1"/>
        <v>8</v>
      </c>
      <c r="E17" s="4">
        <v>45169</v>
      </c>
      <c r="F17" s="2" t="s">
        <v>24</v>
      </c>
      <c r="G17" s="3" t="str">
        <f t="shared" si="2"/>
        <v>001</v>
      </c>
      <c r="H17" s="2" t="s">
        <v>22</v>
      </c>
      <c r="I17" s="3">
        <v>6</v>
      </c>
      <c r="J17" s="5">
        <v>237</v>
      </c>
      <c r="K17" s="5">
        <v>1422</v>
      </c>
    </row>
    <row r="18" spans="1:11" x14ac:dyDescent="0.25">
      <c r="A18" s="2" t="s">
        <v>39</v>
      </c>
      <c r="B18" s="2" t="str">
        <f t="shared" si="0"/>
        <v>TechZone</v>
      </c>
      <c r="C18" s="2" t="s">
        <v>78</v>
      </c>
      <c r="D18" s="3">
        <f t="shared" si="1"/>
        <v>8</v>
      </c>
      <c r="E18" s="4">
        <v>45016</v>
      </c>
      <c r="F18" s="2" t="s">
        <v>21</v>
      </c>
      <c r="G18" s="3" t="str">
        <f t="shared" si="2"/>
        <v>004</v>
      </c>
      <c r="H18" s="2" t="s">
        <v>19</v>
      </c>
      <c r="I18" s="3">
        <v>4</v>
      </c>
      <c r="J18" s="5">
        <v>179</v>
      </c>
      <c r="K18" s="5">
        <v>716</v>
      </c>
    </row>
    <row r="19" spans="1:11" x14ac:dyDescent="0.25">
      <c r="A19" s="2" t="s">
        <v>40</v>
      </c>
      <c r="B19" s="2" t="str">
        <f t="shared" si="0"/>
        <v>TechZone</v>
      </c>
      <c r="C19" s="2" t="s">
        <v>79</v>
      </c>
      <c r="D19" s="3">
        <f t="shared" si="1"/>
        <v>8</v>
      </c>
      <c r="E19" s="4">
        <v>45107</v>
      </c>
      <c r="F19" s="2" t="s">
        <v>20</v>
      </c>
      <c r="G19" s="3" t="str">
        <f t="shared" si="2"/>
        <v>002</v>
      </c>
      <c r="H19" s="2" t="s">
        <v>22</v>
      </c>
      <c r="I19" s="3">
        <v>7</v>
      </c>
      <c r="J19" s="5">
        <v>217</v>
      </c>
      <c r="K19" s="5">
        <v>1519</v>
      </c>
    </row>
    <row r="20" spans="1:11" x14ac:dyDescent="0.25">
      <c r="A20" s="2" t="s">
        <v>59</v>
      </c>
      <c r="B20" s="2" t="str">
        <f t="shared" si="0"/>
        <v>TechZone</v>
      </c>
      <c r="C20" s="2" t="s">
        <v>80</v>
      </c>
      <c r="D20" s="3">
        <f t="shared" si="1"/>
        <v>8</v>
      </c>
      <c r="E20" s="4">
        <v>45077</v>
      </c>
      <c r="F20" s="2" t="s">
        <v>18</v>
      </c>
      <c r="G20" s="3" t="str">
        <f t="shared" si="2"/>
        <v>003</v>
      </c>
      <c r="H20" s="2" t="s">
        <v>22</v>
      </c>
      <c r="I20" s="3">
        <v>9</v>
      </c>
      <c r="J20" s="5">
        <v>435</v>
      </c>
      <c r="K20" s="5">
        <v>3915</v>
      </c>
    </row>
    <row r="21" spans="1:11" x14ac:dyDescent="0.25">
      <c r="A21" s="2" t="s">
        <v>40</v>
      </c>
      <c r="B21" s="2" t="str">
        <f t="shared" si="0"/>
        <v>TechZone</v>
      </c>
      <c r="C21" s="2" t="s">
        <v>81</v>
      </c>
      <c r="D21" s="3">
        <f t="shared" si="1"/>
        <v>8</v>
      </c>
      <c r="E21" s="4">
        <v>44985</v>
      </c>
      <c r="F21" s="2" t="s">
        <v>20</v>
      </c>
      <c r="G21" s="3" t="str">
        <f t="shared" si="2"/>
        <v>002</v>
      </c>
      <c r="H21" s="2" t="s">
        <v>19</v>
      </c>
      <c r="I21" s="3">
        <v>7</v>
      </c>
      <c r="J21" s="5">
        <v>266</v>
      </c>
      <c r="K21" s="5">
        <v>1862</v>
      </c>
    </row>
    <row r="22" spans="1:11" x14ac:dyDescent="0.25">
      <c r="A22" s="2" t="s">
        <v>41</v>
      </c>
      <c r="B22" s="2" t="str">
        <f t="shared" si="0"/>
        <v>Shopify Central</v>
      </c>
      <c r="C22" s="2" t="s">
        <v>82</v>
      </c>
      <c r="D22" s="3">
        <f t="shared" si="1"/>
        <v>8</v>
      </c>
      <c r="E22" s="4">
        <v>45169</v>
      </c>
      <c r="F22" s="2" t="s">
        <v>18</v>
      </c>
      <c r="G22" s="3" t="str">
        <f t="shared" si="2"/>
        <v>003</v>
      </c>
      <c r="H22" s="2" t="s">
        <v>19</v>
      </c>
      <c r="I22" s="3">
        <v>1</v>
      </c>
      <c r="J22" s="5">
        <v>343</v>
      </c>
      <c r="K22" s="5">
        <v>343</v>
      </c>
    </row>
    <row r="23" spans="1:11" x14ac:dyDescent="0.25">
      <c r="A23" s="2" t="s">
        <v>49</v>
      </c>
      <c r="B23" s="2" t="str">
        <f t="shared" si="0"/>
        <v>Shopify Central</v>
      </c>
      <c r="C23" s="2" t="s">
        <v>83</v>
      </c>
      <c r="D23" s="3">
        <f t="shared" si="1"/>
        <v>8</v>
      </c>
      <c r="E23" s="4">
        <v>45291</v>
      </c>
      <c r="F23" s="2" t="s">
        <v>18</v>
      </c>
      <c r="G23" s="3" t="str">
        <f t="shared" si="2"/>
        <v>003</v>
      </c>
      <c r="H23" s="2" t="s">
        <v>19</v>
      </c>
      <c r="I23" s="3">
        <v>1</v>
      </c>
      <c r="J23" s="5">
        <v>458</v>
      </c>
      <c r="K23" s="5">
        <v>458</v>
      </c>
    </row>
    <row r="24" spans="1:11" x14ac:dyDescent="0.25">
      <c r="A24" s="2" t="s">
        <v>41</v>
      </c>
      <c r="B24" s="2" t="str">
        <f t="shared" si="0"/>
        <v>Shopify Central</v>
      </c>
      <c r="C24" s="2" t="s">
        <v>84</v>
      </c>
      <c r="D24" s="3">
        <f t="shared" si="1"/>
        <v>8</v>
      </c>
      <c r="E24" s="4">
        <v>45107</v>
      </c>
      <c r="F24" s="2" t="s">
        <v>20</v>
      </c>
      <c r="G24" s="3" t="str">
        <f t="shared" si="2"/>
        <v>002</v>
      </c>
      <c r="H24" s="2" t="s">
        <v>22</v>
      </c>
      <c r="I24" s="3">
        <v>9</v>
      </c>
      <c r="J24" s="5">
        <v>222</v>
      </c>
      <c r="K24" s="5">
        <v>1998</v>
      </c>
    </row>
    <row r="25" spans="1:11" x14ac:dyDescent="0.25">
      <c r="A25" s="2" t="s">
        <v>42</v>
      </c>
      <c r="B25" s="2" t="str">
        <f t="shared" si="0"/>
        <v>Shopify Central</v>
      </c>
      <c r="C25" s="2" t="s">
        <v>85</v>
      </c>
      <c r="D25" s="3">
        <f t="shared" si="1"/>
        <v>8</v>
      </c>
      <c r="E25" s="4">
        <v>44985</v>
      </c>
      <c r="F25" s="2" t="s">
        <v>23</v>
      </c>
      <c r="G25" s="3" t="str">
        <f t="shared" si="2"/>
        <v>005</v>
      </c>
      <c r="H25" s="2" t="s">
        <v>19</v>
      </c>
      <c r="I25" s="3">
        <v>9</v>
      </c>
      <c r="J25" s="5">
        <v>203</v>
      </c>
      <c r="K25" s="5">
        <v>1827</v>
      </c>
    </row>
    <row r="26" spans="1:11" x14ac:dyDescent="0.25">
      <c r="A26" s="2" t="s">
        <v>43</v>
      </c>
      <c r="B26" s="2" t="str">
        <f t="shared" si="0"/>
        <v>GadgetPlace</v>
      </c>
      <c r="C26" s="2" t="s">
        <v>86</v>
      </c>
      <c r="D26" s="3">
        <f t="shared" si="1"/>
        <v>8</v>
      </c>
      <c r="E26" s="4">
        <v>45291</v>
      </c>
      <c r="F26" s="2" t="s">
        <v>18</v>
      </c>
      <c r="G26" s="3" t="str">
        <f t="shared" si="2"/>
        <v>003</v>
      </c>
      <c r="H26" s="2" t="s">
        <v>22</v>
      </c>
      <c r="I26" s="3">
        <v>4</v>
      </c>
      <c r="J26" s="5">
        <v>142</v>
      </c>
      <c r="K26" s="5">
        <v>568</v>
      </c>
    </row>
    <row r="27" spans="1:11" x14ac:dyDescent="0.25">
      <c r="A27" s="2" t="s">
        <v>43</v>
      </c>
      <c r="B27" s="2" t="str">
        <f t="shared" si="0"/>
        <v>GadgetPlace</v>
      </c>
      <c r="C27" s="2" t="s">
        <v>87</v>
      </c>
      <c r="D27" s="3">
        <f t="shared" si="1"/>
        <v>8</v>
      </c>
      <c r="E27" s="4">
        <v>45077</v>
      </c>
      <c r="F27" s="2" t="s">
        <v>18</v>
      </c>
      <c r="G27" s="3" t="str">
        <f t="shared" si="2"/>
        <v>003</v>
      </c>
      <c r="H27" s="2" t="s">
        <v>22</v>
      </c>
      <c r="I27" s="3">
        <v>9</v>
      </c>
      <c r="J27" s="5">
        <v>420</v>
      </c>
      <c r="K27" s="5">
        <v>3780</v>
      </c>
    </row>
    <row r="28" spans="1:11" x14ac:dyDescent="0.25">
      <c r="A28" s="2" t="s">
        <v>44</v>
      </c>
      <c r="B28" s="2" t="str">
        <f t="shared" si="0"/>
        <v>GadgetPlace</v>
      </c>
      <c r="C28" s="2" t="s">
        <v>88</v>
      </c>
      <c r="D28" s="3">
        <f t="shared" si="1"/>
        <v>8</v>
      </c>
      <c r="E28" s="4">
        <v>44957</v>
      </c>
      <c r="F28" s="2" t="s">
        <v>20</v>
      </c>
      <c r="G28" s="3" t="str">
        <f t="shared" si="2"/>
        <v>002</v>
      </c>
      <c r="H28" s="2" t="s">
        <v>19</v>
      </c>
      <c r="I28" s="3">
        <v>3</v>
      </c>
      <c r="J28" s="5">
        <v>274</v>
      </c>
      <c r="K28" s="5">
        <v>822</v>
      </c>
    </row>
    <row r="29" spans="1:11" x14ac:dyDescent="0.25">
      <c r="A29" s="2" t="s">
        <v>44</v>
      </c>
      <c r="B29" s="2" t="str">
        <f t="shared" si="0"/>
        <v>GadgetPlace</v>
      </c>
      <c r="C29" s="2" t="s">
        <v>89</v>
      </c>
      <c r="D29" s="3">
        <f t="shared" si="1"/>
        <v>8</v>
      </c>
      <c r="E29" s="4">
        <v>45291</v>
      </c>
      <c r="F29" s="2" t="s">
        <v>18</v>
      </c>
      <c r="G29" s="3" t="str">
        <f t="shared" si="2"/>
        <v>003</v>
      </c>
      <c r="H29" s="2" t="s">
        <v>19</v>
      </c>
      <c r="I29" s="3">
        <v>7</v>
      </c>
      <c r="J29" s="5">
        <v>313</v>
      </c>
      <c r="K29" s="5">
        <v>2191</v>
      </c>
    </row>
    <row r="30" spans="1:11" x14ac:dyDescent="0.25">
      <c r="A30" s="2" t="s">
        <v>50</v>
      </c>
      <c r="B30" s="2" t="str">
        <f t="shared" si="0"/>
        <v>Bytes &amp; Co</v>
      </c>
      <c r="C30" s="2" t="s">
        <v>90</v>
      </c>
      <c r="D30" s="3">
        <f t="shared" si="1"/>
        <v>8</v>
      </c>
      <c r="E30" s="4">
        <v>45230</v>
      </c>
      <c r="F30" s="2" t="s">
        <v>18</v>
      </c>
      <c r="G30" s="3" t="str">
        <f t="shared" si="2"/>
        <v>003</v>
      </c>
      <c r="H30" s="2" t="s">
        <v>22</v>
      </c>
      <c r="I30" s="3">
        <v>6</v>
      </c>
      <c r="J30" s="5">
        <v>299</v>
      </c>
      <c r="K30" s="5">
        <v>1794</v>
      </c>
    </row>
    <row r="31" spans="1:11" x14ac:dyDescent="0.25">
      <c r="A31" s="2" t="s">
        <v>46</v>
      </c>
      <c r="B31" s="2" t="str">
        <f t="shared" si="0"/>
        <v>Bytes &amp; Co</v>
      </c>
      <c r="C31" s="2" t="s">
        <v>91</v>
      </c>
      <c r="D31" s="3">
        <f t="shared" si="1"/>
        <v>8</v>
      </c>
      <c r="E31" s="4">
        <v>45107</v>
      </c>
      <c r="F31" s="2" t="s">
        <v>20</v>
      </c>
      <c r="G31" s="3" t="str">
        <f t="shared" si="2"/>
        <v>002</v>
      </c>
      <c r="H31" s="2" t="s">
        <v>22</v>
      </c>
      <c r="I31" s="3">
        <v>8</v>
      </c>
      <c r="J31" s="5">
        <v>344</v>
      </c>
      <c r="K31" s="5">
        <v>2752</v>
      </c>
    </row>
    <row r="32" spans="1:11" x14ac:dyDescent="0.25">
      <c r="A32" s="2" t="s">
        <v>45</v>
      </c>
      <c r="B32" s="2" t="str">
        <f t="shared" si="0"/>
        <v>Bytes &amp; Co</v>
      </c>
      <c r="C32" s="2" t="s">
        <v>92</v>
      </c>
      <c r="D32" s="3">
        <f t="shared" si="1"/>
        <v>8</v>
      </c>
      <c r="E32" s="4">
        <v>45291</v>
      </c>
      <c r="F32" s="2" t="s">
        <v>20</v>
      </c>
      <c r="G32" s="3" t="str">
        <f t="shared" si="2"/>
        <v>002</v>
      </c>
      <c r="H32" s="2" t="s">
        <v>19</v>
      </c>
      <c r="I32" s="3">
        <v>9</v>
      </c>
      <c r="J32" s="5">
        <v>391</v>
      </c>
      <c r="K32" s="5">
        <v>3519</v>
      </c>
    </row>
    <row r="33" spans="1:11" x14ac:dyDescent="0.25">
      <c r="A33" s="2" t="s">
        <v>46</v>
      </c>
      <c r="B33" s="2" t="str">
        <f t="shared" si="0"/>
        <v>Bytes &amp; Co</v>
      </c>
      <c r="C33" s="2" t="s">
        <v>93</v>
      </c>
      <c r="D33" s="3">
        <f t="shared" si="1"/>
        <v>8</v>
      </c>
      <c r="E33" s="4">
        <v>45199</v>
      </c>
      <c r="F33" s="2" t="s">
        <v>21</v>
      </c>
      <c r="G33" s="3" t="str">
        <f t="shared" si="2"/>
        <v>004</v>
      </c>
      <c r="H33" s="2" t="s">
        <v>19</v>
      </c>
      <c r="I33" s="3">
        <v>5</v>
      </c>
      <c r="J33" s="5">
        <v>117</v>
      </c>
      <c r="K33" s="5">
        <v>585</v>
      </c>
    </row>
    <row r="34" spans="1:11" x14ac:dyDescent="0.25">
      <c r="A34" s="2" t="s">
        <v>39</v>
      </c>
      <c r="B34" s="2" t="str">
        <f t="shared" ref="B34:B51" si="4">TRIM(A34)</f>
        <v>TechZone</v>
      </c>
      <c r="C34" s="2" t="s">
        <v>94</v>
      </c>
      <c r="D34" s="3">
        <f t="shared" si="1"/>
        <v>8</v>
      </c>
      <c r="E34" s="4">
        <v>44957</v>
      </c>
      <c r="F34" s="2" t="s">
        <v>23</v>
      </c>
      <c r="G34" s="3" t="str">
        <f t="shared" si="2"/>
        <v>005</v>
      </c>
      <c r="H34" s="2" t="s">
        <v>19</v>
      </c>
      <c r="I34" s="3">
        <v>1</v>
      </c>
      <c r="J34" s="5">
        <v>217</v>
      </c>
      <c r="K34" s="5">
        <v>217</v>
      </c>
    </row>
    <row r="35" spans="1:11" x14ac:dyDescent="0.25">
      <c r="A35" s="2" t="s">
        <v>39</v>
      </c>
      <c r="B35" s="2" t="str">
        <f t="shared" si="4"/>
        <v>TechZone</v>
      </c>
      <c r="C35" s="2" t="s">
        <v>95</v>
      </c>
      <c r="D35" s="3">
        <f t="shared" si="1"/>
        <v>8</v>
      </c>
      <c r="E35" s="4">
        <v>45260</v>
      </c>
      <c r="F35" s="2" t="s">
        <v>23</v>
      </c>
      <c r="G35" s="3" t="str">
        <f t="shared" si="2"/>
        <v>005</v>
      </c>
      <c r="H35" s="2" t="s">
        <v>22</v>
      </c>
      <c r="I35" s="3">
        <v>3</v>
      </c>
      <c r="J35" s="5">
        <v>489</v>
      </c>
      <c r="K35" s="5">
        <v>1467</v>
      </c>
    </row>
    <row r="36" spans="1:11" x14ac:dyDescent="0.25">
      <c r="A36" s="2" t="s">
        <v>52</v>
      </c>
      <c r="B36" s="2" t="str">
        <f t="shared" si="4"/>
        <v>Shopify Central</v>
      </c>
      <c r="C36" s="2" t="s">
        <v>96</v>
      </c>
      <c r="D36" s="3">
        <f t="shared" si="1"/>
        <v>8</v>
      </c>
      <c r="E36" s="4">
        <v>45260</v>
      </c>
      <c r="F36" s="2" t="s">
        <v>18</v>
      </c>
      <c r="G36" s="3" t="str">
        <f t="shared" si="2"/>
        <v>003</v>
      </c>
      <c r="H36" s="2" t="s">
        <v>22</v>
      </c>
      <c r="I36" s="3">
        <v>8</v>
      </c>
      <c r="J36" s="5">
        <v>414</v>
      </c>
      <c r="K36" s="5">
        <v>3312</v>
      </c>
    </row>
    <row r="37" spans="1:11" x14ac:dyDescent="0.25">
      <c r="A37" s="2" t="s">
        <v>51</v>
      </c>
      <c r="B37" s="2" t="str">
        <f t="shared" si="4"/>
        <v>Shopify Central</v>
      </c>
      <c r="C37" s="2" t="s">
        <v>97</v>
      </c>
      <c r="D37" s="3">
        <f t="shared" si="1"/>
        <v>8</v>
      </c>
      <c r="E37" s="4">
        <v>45230</v>
      </c>
      <c r="F37" s="2" t="s">
        <v>23</v>
      </c>
      <c r="G37" s="3" t="str">
        <f t="shared" si="2"/>
        <v>005</v>
      </c>
      <c r="H37" s="2" t="s">
        <v>22</v>
      </c>
      <c r="I37" s="3">
        <v>6</v>
      </c>
      <c r="J37" s="5">
        <v>259</v>
      </c>
      <c r="K37" s="5">
        <v>1554</v>
      </c>
    </row>
    <row r="38" spans="1:11" x14ac:dyDescent="0.25">
      <c r="A38" s="2" t="s">
        <v>43</v>
      </c>
      <c r="B38" s="2" t="str">
        <f t="shared" si="4"/>
        <v>GadgetPlace</v>
      </c>
      <c r="C38" s="2" t="s">
        <v>98</v>
      </c>
      <c r="D38" s="3">
        <f t="shared" si="1"/>
        <v>8</v>
      </c>
      <c r="E38" s="4">
        <v>45291</v>
      </c>
      <c r="F38" s="2" t="s">
        <v>18</v>
      </c>
      <c r="G38" s="3" t="str">
        <f t="shared" si="2"/>
        <v>003</v>
      </c>
      <c r="H38" s="2" t="s">
        <v>22</v>
      </c>
      <c r="I38" s="3">
        <v>8</v>
      </c>
      <c r="J38" s="5">
        <v>163</v>
      </c>
      <c r="K38" s="5">
        <v>1304</v>
      </c>
    </row>
    <row r="39" spans="1:11" x14ac:dyDescent="0.25">
      <c r="A39" s="2" t="s">
        <v>43</v>
      </c>
      <c r="B39" s="2" t="str">
        <f t="shared" si="4"/>
        <v>GadgetPlace</v>
      </c>
      <c r="C39" s="2" t="s">
        <v>99</v>
      </c>
      <c r="D39" s="3">
        <f t="shared" si="1"/>
        <v>8</v>
      </c>
      <c r="E39" s="4">
        <v>45291</v>
      </c>
      <c r="F39" s="2" t="s">
        <v>21</v>
      </c>
      <c r="G39" s="3" t="str">
        <f t="shared" si="2"/>
        <v>004</v>
      </c>
      <c r="H39" s="2" t="s">
        <v>22</v>
      </c>
      <c r="I39" s="3">
        <v>9</v>
      </c>
      <c r="J39" s="5">
        <v>116</v>
      </c>
      <c r="K39" s="5">
        <v>1044</v>
      </c>
    </row>
    <row r="40" spans="1:11" x14ac:dyDescent="0.25">
      <c r="A40" s="2" t="s">
        <v>53</v>
      </c>
      <c r="B40" s="2" t="str">
        <f t="shared" si="4"/>
        <v>Bytes &amp; Co</v>
      </c>
      <c r="C40" s="2" t="s">
        <v>100</v>
      </c>
      <c r="D40" s="3">
        <f t="shared" si="1"/>
        <v>8</v>
      </c>
      <c r="E40" s="4">
        <v>45016</v>
      </c>
      <c r="F40" s="2" t="s">
        <v>20</v>
      </c>
      <c r="G40" s="3" t="str">
        <f t="shared" si="2"/>
        <v>002</v>
      </c>
      <c r="H40" s="2" t="s">
        <v>22</v>
      </c>
      <c r="I40" s="3">
        <v>4</v>
      </c>
      <c r="J40" s="5">
        <v>220</v>
      </c>
      <c r="K40" s="5">
        <v>880</v>
      </c>
    </row>
    <row r="41" spans="1:11" x14ac:dyDescent="0.25">
      <c r="A41" s="2" t="s">
        <v>45</v>
      </c>
      <c r="B41" s="2" t="str">
        <f t="shared" si="4"/>
        <v>Bytes &amp; Co</v>
      </c>
      <c r="C41" s="2" t="s">
        <v>101</v>
      </c>
      <c r="D41" s="3">
        <f t="shared" si="1"/>
        <v>8</v>
      </c>
      <c r="E41" s="4">
        <v>45291</v>
      </c>
      <c r="F41" s="2" t="s">
        <v>20</v>
      </c>
      <c r="G41" s="3" t="str">
        <f t="shared" si="2"/>
        <v>002</v>
      </c>
      <c r="H41" s="2" t="s">
        <v>19</v>
      </c>
      <c r="I41" s="3">
        <v>1</v>
      </c>
      <c r="J41" s="5">
        <v>143</v>
      </c>
      <c r="K41" s="5">
        <v>143</v>
      </c>
    </row>
    <row r="42" spans="1:11" x14ac:dyDescent="0.25">
      <c r="A42" s="2" t="s">
        <v>39</v>
      </c>
      <c r="B42" s="2" t="str">
        <f t="shared" si="4"/>
        <v>TechZone</v>
      </c>
      <c r="C42" s="2" t="s">
        <v>102</v>
      </c>
      <c r="D42" s="3">
        <f t="shared" si="1"/>
        <v>8</v>
      </c>
      <c r="E42" s="4">
        <v>45138</v>
      </c>
      <c r="F42" s="2" t="s">
        <v>20</v>
      </c>
      <c r="G42" s="3" t="str">
        <f t="shared" si="2"/>
        <v>002</v>
      </c>
      <c r="H42" s="2" t="s">
        <v>22</v>
      </c>
      <c r="I42" s="3">
        <v>1</v>
      </c>
      <c r="J42" s="5">
        <v>206</v>
      </c>
      <c r="K42" s="5">
        <v>206</v>
      </c>
    </row>
    <row r="43" spans="1:11" x14ac:dyDescent="0.25">
      <c r="A43" s="2" t="s">
        <v>40</v>
      </c>
      <c r="B43" s="2" t="str">
        <f t="shared" si="4"/>
        <v>TechZone</v>
      </c>
      <c r="C43" s="2" t="s">
        <v>103</v>
      </c>
      <c r="D43" s="3">
        <f t="shared" si="1"/>
        <v>8</v>
      </c>
      <c r="E43" s="4">
        <v>45046</v>
      </c>
      <c r="F43" s="2" t="s">
        <v>23</v>
      </c>
      <c r="G43" s="3" t="str">
        <f t="shared" si="2"/>
        <v>005</v>
      </c>
      <c r="H43" s="2" t="s">
        <v>22</v>
      </c>
      <c r="I43" s="3">
        <v>4</v>
      </c>
      <c r="J43" s="5">
        <v>345</v>
      </c>
      <c r="K43" s="5">
        <v>1380</v>
      </c>
    </row>
    <row r="44" spans="1:11" x14ac:dyDescent="0.25">
      <c r="A44" s="2" t="s">
        <v>41</v>
      </c>
      <c r="B44" s="2" t="str">
        <f t="shared" si="4"/>
        <v>Shopify Central</v>
      </c>
      <c r="C44" s="2" t="s">
        <v>104</v>
      </c>
      <c r="D44" s="3">
        <f t="shared" si="1"/>
        <v>8</v>
      </c>
      <c r="E44" s="4">
        <v>45199</v>
      </c>
      <c r="F44" s="2" t="s">
        <v>21</v>
      </c>
      <c r="G44" s="3" t="str">
        <f t="shared" si="2"/>
        <v>004</v>
      </c>
      <c r="H44" s="2" t="s">
        <v>22</v>
      </c>
      <c r="I44" s="3">
        <v>7</v>
      </c>
      <c r="J44" s="5">
        <v>483</v>
      </c>
      <c r="K44" s="5">
        <v>3381</v>
      </c>
    </row>
    <row r="45" spans="1:11" x14ac:dyDescent="0.25">
      <c r="A45" s="2" t="s">
        <v>41</v>
      </c>
      <c r="B45" s="2" t="str">
        <f t="shared" si="4"/>
        <v>Shopify Central</v>
      </c>
      <c r="C45" s="2" t="s">
        <v>105</v>
      </c>
      <c r="D45" s="3">
        <f t="shared" si="1"/>
        <v>8</v>
      </c>
      <c r="E45" s="4">
        <v>45016</v>
      </c>
      <c r="F45" s="2" t="s">
        <v>23</v>
      </c>
      <c r="G45" s="3" t="str">
        <f t="shared" si="2"/>
        <v>005</v>
      </c>
      <c r="H45" s="2" t="s">
        <v>19</v>
      </c>
      <c r="I45" s="3">
        <v>2</v>
      </c>
      <c r="J45" s="5">
        <v>368</v>
      </c>
      <c r="K45" s="5">
        <v>736</v>
      </c>
    </row>
    <row r="46" spans="1:11" x14ac:dyDescent="0.25">
      <c r="A46" s="2" t="s">
        <v>43</v>
      </c>
      <c r="B46" s="2" t="str">
        <f t="shared" si="4"/>
        <v>GadgetPlace</v>
      </c>
      <c r="C46" s="2" t="s">
        <v>106</v>
      </c>
      <c r="D46" s="3">
        <f t="shared" si="1"/>
        <v>8</v>
      </c>
      <c r="E46" s="4">
        <v>45077</v>
      </c>
      <c r="F46" s="2" t="s">
        <v>23</v>
      </c>
      <c r="G46" s="3" t="str">
        <f t="shared" si="2"/>
        <v>005</v>
      </c>
      <c r="H46" s="2" t="s">
        <v>22</v>
      </c>
      <c r="I46" s="3">
        <v>3</v>
      </c>
      <c r="J46" s="5">
        <v>278</v>
      </c>
      <c r="K46" s="5">
        <v>834</v>
      </c>
    </row>
    <row r="47" spans="1:11" x14ac:dyDescent="0.25">
      <c r="A47" s="2" t="s">
        <v>43</v>
      </c>
      <c r="B47" s="2" t="str">
        <f t="shared" si="4"/>
        <v>GadgetPlace</v>
      </c>
      <c r="C47" s="2" t="s">
        <v>107</v>
      </c>
      <c r="D47" s="3">
        <f t="shared" si="1"/>
        <v>8</v>
      </c>
      <c r="E47" s="4">
        <v>45016</v>
      </c>
      <c r="F47" s="2" t="s">
        <v>21</v>
      </c>
      <c r="G47" s="3" t="str">
        <f t="shared" si="2"/>
        <v>004</v>
      </c>
      <c r="H47" s="2" t="s">
        <v>22</v>
      </c>
      <c r="I47" s="3">
        <v>1</v>
      </c>
      <c r="J47" s="5">
        <v>167</v>
      </c>
      <c r="K47" s="5">
        <v>167</v>
      </c>
    </row>
    <row r="48" spans="1:11" x14ac:dyDescent="0.25">
      <c r="A48" s="2" t="s">
        <v>54</v>
      </c>
      <c r="B48" s="2" t="str">
        <f t="shared" si="4"/>
        <v>Bytes &amp; Co</v>
      </c>
      <c r="C48" s="2" t="s">
        <v>108</v>
      </c>
      <c r="D48" s="3">
        <f t="shared" si="1"/>
        <v>8</v>
      </c>
      <c r="E48" s="4">
        <v>45138</v>
      </c>
      <c r="F48" s="2" t="s">
        <v>21</v>
      </c>
      <c r="G48" s="3" t="str">
        <f t="shared" si="2"/>
        <v>004</v>
      </c>
      <c r="H48" s="2" t="s">
        <v>19</v>
      </c>
      <c r="I48" s="3">
        <v>5</v>
      </c>
      <c r="J48" s="5">
        <v>271</v>
      </c>
      <c r="K48" s="5">
        <v>1355</v>
      </c>
    </row>
    <row r="49" spans="1:11" x14ac:dyDescent="0.25">
      <c r="A49" s="2" t="s">
        <v>45</v>
      </c>
      <c r="B49" s="2" t="str">
        <f t="shared" si="4"/>
        <v>Bytes &amp; Co</v>
      </c>
      <c r="C49" s="2" t="s">
        <v>109</v>
      </c>
      <c r="D49" s="3">
        <f t="shared" si="1"/>
        <v>8</v>
      </c>
      <c r="E49" s="4">
        <v>45077</v>
      </c>
      <c r="F49" s="2" t="s">
        <v>21</v>
      </c>
      <c r="G49" s="3" t="str">
        <f t="shared" si="2"/>
        <v>004</v>
      </c>
      <c r="H49" s="2" t="s">
        <v>22</v>
      </c>
      <c r="I49" s="3">
        <v>1</v>
      </c>
      <c r="J49" s="5">
        <v>462</v>
      </c>
      <c r="K49" s="5">
        <v>462</v>
      </c>
    </row>
    <row r="50" spans="1:11" x14ac:dyDescent="0.25">
      <c r="A50" s="2" t="s">
        <v>39</v>
      </c>
      <c r="B50" s="2" t="str">
        <f t="shared" si="4"/>
        <v>TechZone</v>
      </c>
      <c r="C50" s="2" t="s">
        <v>110</v>
      </c>
      <c r="D50" s="3">
        <f t="shared" si="1"/>
        <v>8</v>
      </c>
      <c r="E50" s="4">
        <v>45199</v>
      </c>
      <c r="F50" s="2" t="s">
        <v>21</v>
      </c>
      <c r="G50" s="3" t="str">
        <f t="shared" si="2"/>
        <v>004</v>
      </c>
      <c r="H50" s="2" t="s">
        <v>22</v>
      </c>
      <c r="I50" s="3">
        <v>8</v>
      </c>
      <c r="J50" s="5">
        <v>439</v>
      </c>
      <c r="K50" s="5">
        <v>3512</v>
      </c>
    </row>
    <row r="51" spans="1:11" x14ac:dyDescent="0.25">
      <c r="A51" s="2" t="s">
        <v>55</v>
      </c>
      <c r="B51" s="2" t="str">
        <f t="shared" si="4"/>
        <v>Shopify Central</v>
      </c>
      <c r="C51" s="2" t="s">
        <v>111</v>
      </c>
      <c r="D51" s="3">
        <f t="shared" si="1"/>
        <v>8</v>
      </c>
      <c r="E51" s="4">
        <v>45138</v>
      </c>
      <c r="F51" s="2" t="s">
        <v>20</v>
      </c>
      <c r="G51" s="3" t="str">
        <f t="shared" si="2"/>
        <v>002</v>
      </c>
      <c r="H51" s="2" t="s">
        <v>22</v>
      </c>
      <c r="I51" s="3">
        <v>1</v>
      </c>
      <c r="J51" s="5">
        <v>422</v>
      </c>
      <c r="K51" s="5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Formulas</vt:lpstr>
      <vt:lpstr>Functions Applied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Villalobos</dc:creator>
  <cp:lastModifiedBy>Astrid Villalobos</cp:lastModifiedBy>
  <dcterms:created xsi:type="dcterms:W3CDTF">2025-06-08T14:51:39Z</dcterms:created>
  <dcterms:modified xsi:type="dcterms:W3CDTF">2025-06-08T20:31:26Z</dcterms:modified>
</cp:coreProperties>
</file>