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1.xml"/>
  <Override ContentType="application/vnd.openxmlformats-officedocument.spreadsheetml.worksheet+xml" PartName="/xl/worksheets/sheet4.xml"/>
  <Override ContentType="application/vnd.openxmlformats-officedocument.spreadsheetml.comments+xml" PartName="/xl/comments2.xml"/>
  <Override ContentType="application/vnd.openxmlformats-officedocument.spreadsheetml.worksheet+xml" PartName="/xl/worksheets/sheet5.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2"/>
  </s:bookViews>
  <s:sheets>
    <s:sheet name="CoverPage (FilledByPDM)" sheetId="1" r:id="rId1"/>
    <s:sheet name="Table notes" sheetId="2" r:id="rId2"/>
    <s:sheet name="cpmcfgWLEN" sheetId="3" r:id="rId3"/>
    <s:sheet name="EchelleFPAparam" sheetId="4" r:id="rId4"/>
    <s:sheet name="Standard Settings" sheetId="5" r:id="rId5"/>
  </s:sheets>
  <s:definedNames>
    <s:definedName name="CP_ApprovedBy">'CoverPage (FilledByPDM)'!$B$38</s:definedName>
    <s:definedName name="CP_DocClassification">'CoverPage (FilledByPDM)'!$B$23</s:definedName>
    <s:definedName name="CP_DocName">'CoverPage (FilledByPDM)'!$B$17</s:definedName>
    <s:definedName name="CP_DocNumber">'CoverPage (FilledByPDM)'!$B$19</s:definedName>
    <s:definedName name="CP_DocType">'CoverPage (FilledByPDM)'!$B$21</s:definedName>
    <s:definedName name="CP_DocVersion">'CoverPage (FilledByPDM)'!$B$20</s:definedName>
    <s:definedName name="CP_Job">'CoverPage (FilledByPDM)'!$B$15</s:definedName>
    <s:definedName name="CP_PreparedBy">'CoverPage (FilledByPDM)'!$B$36</s:definedName>
    <s:definedName name="CP_Programme">'CoverPage (FilledByPDM)'!$B$14</s:definedName>
    <s:definedName name="CP_ReleasedOn">'CoverPage (FilledByPDM)'!$B$22</s:definedName>
    <s:definedName name="CP_ValidatedBy">'CoverPage (FilledByPDM)'!$B$37</s:definedName>
    <s:definedName name="DocName">'CoverPage (FilledByPDM)'!$B$17</s:definedName>
  </s:definedNames>
  <s:calcPr calcId="124519" fullCalcOnLoad="1"/>
</s:workbook>
</file>

<file path=xl/comments1.xml><?xml version="1.0" encoding="utf-8"?>
<s:comments xmlns:s="http://schemas.openxmlformats.org/spreadsheetml/2006/main">
  <s:authors>
    <s:author/>
  </s:authors>
  <s:commentList>
    <s:comment authorId="0" ref="EF1" shapeId="0">
      <s:text>
        <s:r>
          <s:rPr/>
          <s:t>Author:
The x, y piezo ratios should be in the online DB, at least for the metrology. They do not need to be propagated to headers.</s:t>
        </s:r>
      </s:text>
    </s:comment>
    <s:comment authorId="0" ref="GI5" shapeId="0">
      <s:text>
        <s:r>
          <s:rPr/>
          <s:t>Author:
MetroPosES5y onwards are maked as new here because for oCRIRES only 4 features were alllowed for</s:t>
        </s:r>
      </s:text>
    </s:comment>
    <s:comment authorId="0" ref="BK1" shapeId="0">
      <s:text>
        <s:r>
          <s:rPr/>
          <s:t>Author:
Useful for development, should be propagated to headers.</s:t>
        </s:r>
      </s:text>
    </s:comment>
    <s:comment authorId="0" ref="AA1" shapeId="0">
      <s:text>
        <s:r>
          <s:rPr/>
          <s:t>Author:
Should be propagated to headers for DRS</s:t>
        </s:r>
      </s:text>
    </s:comment>
    <s:comment authorId="0" ref="IL5" shapeId="0">
      <s:text>
        <s:r>
          <s:rPr/>
          <s:t>Author:
MetroPosMF5y onwards are maked as new here because for oCRIRES only 4 features were alllowed for</s:t>
        </s:r>
      </s:text>
    </s:comment>
    <s:comment authorId="0" ref="GG5" shapeId="0">
      <s:text>
        <s:r>
          <s:rPr/>
          <s:t>Author:
MetroPosES5x onwards are maked as new here because for oCRIRES only 4 features were alllowed for</s:t>
        </s:r>
      </s:text>
    </s:comment>
    <s:comment authorId="0" ref="IK5" shapeId="0">
      <s:text>
        <s:r>
          <s:rPr/>
          <s:t>Author:
MetroPosMF5x onwards are maked as new here because for oCRIRES only 4 features were alllowed for</s:t>
        </s:r>
      </s:text>
    </s:comment>
    <s:comment authorId="0" ref="BB1" shapeId="0">
      <s:text>
        <s:r>
          <s:rPr/>
          <s:t>Author:
Useful for development, does not need to be in the online database or propagated to headers.</s:t>
        </s:r>
      </s:text>
    </s:comment>
    <s:comment authorId="0" ref="R1" shapeId="0">
      <s:text>
        <s:r>
          <s:rPr/>
          <s:t>Author:
Shouldbe propagated to headers</s:t>
        </s:r>
      </s:text>
    </s:comment>
    <s:comment authorId="0" ref="H6" shapeId="0">
      <s:text>
        <s:r>
          <s:rPr/>
          <s:t>Author:
In the ICS upgrade plan this is INS.GRAT3.ENC</s:t>
        </s:r>
      </s:text>
    </s:comment>
    <s:comment authorId="0" ref="FH5" shapeId="0">
      <s:text>
        <s:r>
          <s:rPr/>
          <s:t>Author:
All of the MetroPos[ES/MF][N]D are marked as new here because oCRIRES did not record the detector number (instead x took values up to 4096) </s:t>
        </s:r>
      </s:text>
    </s:comment>
    <s:comment authorId="0" ref="FG5" shapeId="0">
      <s:text>
        <s:r>
          <s:rPr/>
          <s:t>Author:
All of the MetroWav[ES/MF][N] are marked as new here because oCRIRES did not record them</s:t>
        </s:r>
      </s:text>
    </s:comment>
    <s:comment authorId="0" ref="FF5" shapeId="0">
      <s:text>
        <s:r>
          <s:rPr/>
          <s:t>Author:
All of the MetroID_ES[ES/MF][N] are marked as new here because oCRIRES did not record them</s:t>
        </s:r>
      </s:text>
    </s:comment>
    <s:comment authorId="0" ref="FC1" shapeId="0">
      <s:text>
        <s:r>
          <s:rPr/>
          <s:t>Author:
The metrology parameters here should be available in the online DB for the metrology templates, but they do not need to be propagated to the headers (the metrology templates may write the measured centroids of metrology features in the headers, or the offsets)</s:t>
        </s:r>
      </s:text>
    </s:comment>
    <s:comment authorId="0" ref="M6" shapeId="0">
      <s:text>
        <s:r>
          <s:rPr/>
          <s:t>Author:
In the ICS upgrade plan this is INS.GRAT2.ENC</s:t>
        </s:r>
      </s:text>
    </s:comment>
    <s:comment authorId="0" ref="CC1" shapeId="0">
      <s:text>
        <s:r>
          <s:rPr/>
          <s:t>Author:
Should be propagated to headers for DRS</s:t>
        </s:r>
      </s:text>
    </s:comment>
    <s:comment authorId="0" ref="D4" shapeId="0">
      <s:text>
        <s:r>
          <s:rPr/>
          <s:t>Author:
this is different for CRIRES+ because it only indicates the central order</s:t>
        </s:r>
      </s:text>
    </s:comment>
    <s:comment authorId="0" ref="D6" shapeId="0">
      <s:text>
        <s:r>
          <s:rPr/>
          <s:t>Author:
this is different for CRIRES+ because it only indicates the central order</s:t>
        </s:r>
      </s:text>
    </s:comment>
    <s:comment authorId="0" ref="E4" shapeId="0">
      <s:text>
        <s:r>
          <s:rPr/>
          <s:t>Author:
Useful parameter for quick interpreatation of data. Would be nice to have in the headers, but is not required.</s:t>
        </s:r>
      </s:text>
    </s:comment>
    <s:comment authorId="0" ref="EH1" shapeId="0">
      <s:text>
        <s:r>
          <s:rPr/>
          <s:t>Author:
All lamp exposures times and baffle settings for standard settings should be in the online DB. They do not need to be propagated to headers (the headers will contain the exposure time and baffle setting actually used).</s:t>
        </s:r>
      </s:text>
    </s:comment>
    <s:comment authorId="0" ref="K2" shapeId="0">
      <s:text>
        <s:r>
          <s:rPr/>
          <s:t>Author:
was in um for oCRIRES</s:t>
        </s:r>
      </s:text>
    </s:comment>
  </s:commentList>
</s:comments>
</file>

<file path=xl/comments2.xml><?xml version="1.0" encoding="utf-8"?>
<s:comments xmlns:s="http://schemas.openxmlformats.org/spreadsheetml/2006/main">
  <s:authors>
    <s:author/>
  </s:authors>
  <s:commentList>
    <s:comment authorId="0" ref="K3" shapeId="0">
      <s:text>
        <s:r>
          <s:rPr/>
          <s:t>Author:
Will need to calculate directly (instead of -1x Beta wlmin #1 cell) if we have two gaps of different sizes.</s:t>
        </s:r>
      </s:text>
    </s:comment>
    <s:comment authorId="0" ref="A3" shapeId="0">
      <s:text>
        <s:r>
          <s:rPr/>
          <s:t>Author:
Not actually used</s:t>
        </s:r>
      </s:text>
    </s:comment>
    <s:comment authorId="0" ref="J3" shapeId="0">
      <s:text>
        <s:r>
          <s:rPr/>
          <s:t>Author:
Will need to calculate directly (instead of -1x Beta wlmax #1 cell) if we have two gaps of different sizes.</s:t>
        </s:r>
      </s:text>
    </s:comment>
    <s:comment authorId="0" ref="Q3" shapeId="0">
      <s:text>
        <s:r>
          <s:rPr/>
          <s:t>Author:
This is a wild guess and must be updated with the real vlue.</s:t>
        </s:r>
      </s:text>
    </s:comment>
    <s:comment authorId="0" ref="B2" shapeId="0">
      <s:text>
        <s:r>
          <s:rPr/>
          <s:t>Author:
We should probably allow for two different sized gaps to fit the real instrument</s:t>
        </s:r>
      </s:text>
    </s:comment>
  </s:commentList>
</s:comments>
</file>

<file path=xl/sharedStrings.xml><?xml version="1.0" encoding="utf-8"?>
<sst xmlns="http://schemas.openxmlformats.org/spreadsheetml/2006/main" uniqueCount="579">
  <si>
    <t>European Organisation for Astronomical Research in the Southern Hemisphere</t>
  </si>
  <si>
    <t>Programme:</t>
  </si>
  <si>
    <t>INS</t>
  </si>
  <si>
    <t>Job:</t>
  </si>
  <si>
    <t>PDM Write Training</t>
  </si>
  <si>
    <t>Doc. Name:</t>
  </si>
  <si>
    <t>Approval Process Using a Template</t>
  </si>
  <si>
    <t>Doc. Number:</t>
  </si>
  <si>
    <t>ESO-239920</t>
  </si>
  <si>
    <t>Doc. Version:</t>
  </si>
  <si>
    <t>1</t>
  </si>
  <si>
    <t>Doc. Type:</t>
  </si>
  <si>
    <t>Procedure (PRO)</t>
  </si>
  <si>
    <t>Released On:</t>
  </si>
  <si>
    <t>2014-04-01</t>
  </si>
  <si>
    <t>Doc. Classification:</t>
  </si>
  <si>
    <t>ESO Internal</t>
  </si>
  <si>
    <t>Prepared by:</t>
  </si>
  <si>
    <t>PDM_Edit</t>
  </si>
  <si>
    <t>Validated by:</t>
  </si>
  <si>
    <t>Approved by:</t>
  </si>
  <si>
    <t>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</si>
  <si>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</si>
  <si>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</si>
  <si>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Ref WLEN</t>
  </si>
  <si>
    <t>Ref Name</t>
  </si>
  <si>
    <t>Central Order</t>
  </si>
  <si>
    <t>Central Dispersion</t>
  </si>
  <si>
    <t>GratAngleWlenRatio</t>
  </si>
  <si>
    <t>CDU Setting name</t>
  </si>
  <si>
    <t>CDU setting</t>
  </si>
  <si>
    <t>OSF setting name</t>
  </si>
  <si>
    <t>OSF setting</t>
  </si>
  <si>
    <t>PIEZOX</t>
  </si>
  <si>
    <t>PIEZOY</t>
  </si>
  <si>
    <t>Grating Setting</t>
  </si>
  <si>
    <t>Minimum order</t>
  </si>
  <si>
    <t>Maximum order</t>
  </si>
  <si>
    <t>O0</t>
  </si>
  <si>
    <t>O9</t>
  </si>
  <si>
    <t>O0 Central Wavelength</t>
  </si>
  <si>
    <t>O1 Central Wavelength</t>
  </si>
  <si>
    <t>O2 Central Wavelength</t>
  </si>
  <si>
    <t>O3 Central Wavelength</t>
  </si>
  <si>
    <t>O4 Central Wavelength</t>
  </si>
  <si>
    <t>O5 Central Wavelength</t>
  </si>
  <si>
    <t>O6 Central Wavelength</t>
  </si>
  <si>
    <t>O7 Central Wavelength</t>
  </si>
  <si>
    <t>O8 Central Wavelength</t>
  </si>
  <si>
    <t>O0 Central Y Det1</t>
  </si>
  <si>
    <t>O1 Central Y Det1</t>
  </si>
  <si>
    <t>O2 Central Y Det1</t>
  </si>
  <si>
    <t>O3 Central Y Det1</t>
  </si>
  <si>
    <t>O4 Central Y Det1</t>
  </si>
  <si>
    <t>O5 Central Y Det1</t>
  </si>
  <si>
    <t>O6 Central Y Det1</t>
  </si>
  <si>
    <t>O7 Central Y Det1</t>
  </si>
  <si>
    <t>O8 Central Y Det1</t>
  </si>
  <si>
    <t>O0 Central Y Det2</t>
  </si>
  <si>
    <t>O1 Central Y Det2</t>
  </si>
  <si>
    <t>O2 Central Y Det2</t>
  </si>
  <si>
    <t>O3 Central Y Det2</t>
  </si>
  <si>
    <t>O4 Central Y Det2</t>
  </si>
  <si>
    <t>O5 Central Y Det2</t>
  </si>
  <si>
    <t>O6 Central Y Det2</t>
  </si>
  <si>
    <t>O7 Central Y Det2</t>
  </si>
  <si>
    <t>O8 Central Y Det2</t>
  </si>
  <si>
    <t>O0 Central Y Det3</t>
  </si>
  <si>
    <t>O1 Central Y Det3</t>
  </si>
  <si>
    <t>O2 Central Y Det3</t>
  </si>
  <si>
    <t>O3 Central Y Det3</t>
  </si>
  <si>
    <t>O4 Central Y Det3</t>
  </si>
  <si>
    <t>O5 Central Y Det3</t>
  </si>
  <si>
    <t>O6 Central Y Det3</t>
  </si>
  <si>
    <t>O7 Central Y Det3</t>
  </si>
  <si>
    <t>O8 Central Y Det3</t>
  </si>
  <si>
    <t>O0 Blaze WVLEN</t>
  </si>
  <si>
    <t>O1 Blaze WVLEN</t>
  </si>
  <si>
    <t>O2 Blaze WVLEN</t>
  </si>
  <si>
    <t>O3 Blaze WVLEN</t>
  </si>
  <si>
    <t>O4 Blaze WVLEN</t>
  </si>
  <si>
    <t>O5 Blaze WVLEN</t>
  </si>
  <si>
    <t>O6 Blaze WVLEN</t>
  </si>
  <si>
    <t>O7 Blaze WVLEN</t>
  </si>
  <si>
    <t>O8 Blaze WVLEN</t>
  </si>
  <si>
    <t>O0 FSR -</t>
  </si>
  <si>
    <t>O1 FSR -</t>
  </si>
  <si>
    <t>O2 FSR -</t>
  </si>
  <si>
    <t>O3 FSR -</t>
  </si>
  <si>
    <t>O4 FSR -</t>
  </si>
  <si>
    <t>O5 FSR -</t>
  </si>
  <si>
    <t>O6 FSR -</t>
  </si>
  <si>
    <t>O7 FSR -</t>
  </si>
  <si>
    <t>O8 FSR -</t>
  </si>
  <si>
    <t>O0 FSR +</t>
  </si>
  <si>
    <t>O1 FSR +</t>
  </si>
  <si>
    <t>O2 FSR +</t>
  </si>
  <si>
    <t>O3 FSR +</t>
  </si>
  <si>
    <t>O4 FSR +</t>
  </si>
  <si>
    <t>O5 FSR +</t>
  </si>
  <si>
    <t>O6 FSR +</t>
  </si>
  <si>
    <t>O7 FSR +</t>
  </si>
  <si>
    <t>O8 FSR +</t>
  </si>
  <si>
    <t>O0 BEG DET1</t>
  </si>
  <si>
    <t>O1 BEG DET1</t>
  </si>
  <si>
    <t>O2 BEG DET1</t>
  </si>
  <si>
    <t>O3 BEG DET1</t>
  </si>
  <si>
    <t>O4 BEG DET1</t>
  </si>
  <si>
    <t>O5 BEG DET1</t>
  </si>
  <si>
    <t>O6 BEG DET1</t>
  </si>
  <si>
    <t>O7 BEG DET1</t>
  </si>
  <si>
    <t>O8 BEG DET1</t>
  </si>
  <si>
    <t>O0 END DET1</t>
  </si>
  <si>
    <t>O1 END DET1</t>
  </si>
  <si>
    <t>O2 END DET1</t>
  </si>
  <si>
    <t>O3 END DET1</t>
  </si>
  <si>
    <t>O4 END DET1</t>
  </si>
  <si>
    <t>O5 END DET1</t>
  </si>
  <si>
    <t>O6 END DET1</t>
  </si>
  <si>
    <t>O7 END DET1</t>
  </si>
  <si>
    <t>O8 END DET1</t>
  </si>
  <si>
    <t>O0 BEG DET2</t>
  </si>
  <si>
    <t>O1 BEG DET2</t>
  </si>
  <si>
    <t>O2 BEG DET2</t>
  </si>
  <si>
    <t>O3 BEG DET2</t>
  </si>
  <si>
    <t>O4 BEG DET2</t>
  </si>
  <si>
    <t>O5 BEG DET2</t>
  </si>
  <si>
    <t>O6 BEG DET2</t>
  </si>
  <si>
    <t>O7 BEG DET2</t>
  </si>
  <si>
    <t>O8 BEG DET2</t>
  </si>
  <si>
    <t>O0 END DET2</t>
  </si>
  <si>
    <t>O1 END DET2</t>
  </si>
  <si>
    <t>O2 END DET2</t>
  </si>
  <si>
    <t>O3 END DET2</t>
  </si>
  <si>
    <t>O4 END DET2</t>
  </si>
  <si>
    <t>O5 END DET2</t>
  </si>
  <si>
    <t>O6 END DET2</t>
  </si>
  <si>
    <t>O7 END DET2</t>
  </si>
  <si>
    <t>O8 END DET2</t>
  </si>
  <si>
    <t>O0 BEG DET3</t>
  </si>
  <si>
    <t>O1 BEG DET3</t>
  </si>
  <si>
    <t>O2 BEG DET3</t>
  </si>
  <si>
    <t>O3 BEG DET3</t>
  </si>
  <si>
    <t>O4 BEG DET3</t>
  </si>
  <si>
    <t>O5 BEG DET3</t>
  </si>
  <si>
    <t>O6 BEG DET3</t>
  </si>
  <si>
    <t>O7 BEG DET3</t>
  </si>
  <si>
    <t>O8 BEG DET3</t>
  </si>
  <si>
    <t>O0 END DET3</t>
  </si>
  <si>
    <t>O1 END DET3</t>
  </si>
  <si>
    <t>O2 END DET3</t>
  </si>
  <si>
    <t>O3 END DET3</t>
  </si>
  <si>
    <t>O4 END DET3</t>
  </si>
  <si>
    <t>O5 END DET3</t>
  </si>
  <si>
    <t>O6 END DET3</t>
  </si>
  <si>
    <t>O7 END DET3</t>
  </si>
  <si>
    <t>O8 END DET3</t>
  </si>
  <si>
    <t>Grating Angle</t>
  </si>
  <si>
    <t>WLEN Piezo X Ratio</t>
  </si>
  <si>
    <t>SLIT Piezo Y Ratio</t>
  </si>
  <si>
    <t>U/Ne Slit DIT</t>
  </si>
  <si>
    <t>Kr Slit DIT</t>
  </si>
  <si>
    <t>Kr Slit Baff</t>
  </si>
  <si>
    <t>Ne Slit DIT</t>
  </si>
  <si>
    <t>Ne Slit Baff</t>
  </si>
  <si>
    <t>HAL Slit DIT</t>
  </si>
  <si>
    <t>Hal Slit Baff</t>
  </si>
  <si>
    <t>IR Em Slit DIT</t>
  </si>
  <si>
    <t>IR Em Slit Baff</t>
  </si>
  <si>
    <t>Laser Slit DIT</t>
  </si>
  <si>
    <t>FPET Slit DIT</t>
  </si>
  <si>
    <t>Kr PH DIT</t>
  </si>
  <si>
    <t>Kr PH Baff</t>
  </si>
  <si>
    <t>Ne PH DIT</t>
  </si>
  <si>
    <t>Ne PH Baff</t>
  </si>
  <si>
    <t>Hal PH DIT</t>
  </si>
  <si>
    <t>Hal PH Baff</t>
  </si>
  <si>
    <t>IR Em PH DIT</t>
  </si>
  <si>
    <t>IR Em PH Baff</t>
  </si>
  <si>
    <t>Laser PH Baff</t>
  </si>
  <si>
    <t>FPET PH DIT</t>
  </si>
  <si>
    <t>Metro DIT</t>
  </si>
  <si>
    <t>Encoder Grat Wlen Ratio</t>
  </si>
  <si>
    <t>Encoder Grat Pix Ratio</t>
  </si>
  <si>
    <t>MetroID_ES1</t>
  </si>
  <si>
    <t>MetroWavES1</t>
  </si>
  <si>
    <t>MetroPosES1D</t>
  </si>
  <si>
    <t>MetroPosES1x</t>
  </si>
  <si>
    <t>MetroPosES1y</t>
  </si>
  <si>
    <t>MetroTiltES1</t>
  </si>
  <si>
    <t>MetroID_ES2</t>
  </si>
  <si>
    <t>MetroWavES2</t>
  </si>
  <si>
    <t>MetroPosES2D</t>
  </si>
  <si>
    <t>MetroPosES2x</t>
  </si>
  <si>
    <t>MetroPosES2y</t>
  </si>
  <si>
    <t>MetroTiltES2</t>
  </si>
  <si>
    <t>MetroID_ES3</t>
  </si>
  <si>
    <t>MetroWavES3</t>
  </si>
  <si>
    <t>MetroPosES3D</t>
  </si>
  <si>
    <t>MetroPosES3x</t>
  </si>
  <si>
    <t>MetroPosES3y</t>
  </si>
  <si>
    <t>MetroTiltES3</t>
  </si>
  <si>
    <t>MetroID_ES4</t>
  </si>
  <si>
    <t>MetroWavES4</t>
  </si>
  <si>
    <t>MetroPosES4D</t>
  </si>
  <si>
    <t>MetroPosES4x</t>
  </si>
  <si>
    <t>MetroPosES4y</t>
  </si>
  <si>
    <t>MetroTiltES4</t>
  </si>
  <si>
    <t>MetroID_ES5</t>
  </si>
  <si>
    <t>MetroWavES5</t>
  </si>
  <si>
    <t>MetroPosES5D</t>
  </si>
  <si>
    <t>MetroPosES5x</t>
  </si>
  <si>
    <t>MetroPosES5y</t>
  </si>
  <si>
    <t>MetroTiltES5</t>
  </si>
  <si>
    <t>MetroID_ES6</t>
  </si>
  <si>
    <t>MetroWavES6</t>
  </si>
  <si>
    <t>MetroPosES6D</t>
  </si>
  <si>
    <t>MetroPosES6x</t>
  </si>
  <si>
    <t>MetroPosES6y</t>
  </si>
  <si>
    <t>MetroTiltES6</t>
  </si>
  <si>
    <t>MetroID_ES7</t>
  </si>
  <si>
    <t>MetroWavES7</t>
  </si>
  <si>
    <t>MetroPosES7D</t>
  </si>
  <si>
    <t>MetroPosES7x</t>
  </si>
  <si>
    <t>MetroPosES7y</t>
  </si>
  <si>
    <t>MetroTiltES7</t>
  </si>
  <si>
    <t>MetroID_ES8</t>
  </si>
  <si>
    <t>MetroWavES8</t>
  </si>
  <si>
    <t>MetroPosES8D</t>
  </si>
  <si>
    <t>MetroPosES8x</t>
  </si>
  <si>
    <t>MetroPosES8y</t>
  </si>
  <si>
    <t>MetroTiltES8</t>
  </si>
  <si>
    <t>MetroID_ES9</t>
  </si>
  <si>
    <t>MetroWavES9</t>
  </si>
  <si>
    <t>MetroPosES9D</t>
  </si>
  <si>
    <t>MetroPosES9x</t>
  </si>
  <si>
    <t>MetroPosES9y</t>
  </si>
  <si>
    <t>MetroTiltES9</t>
  </si>
  <si>
    <t>MetroID_ES10</t>
  </si>
  <si>
    <t>MetroWavES10</t>
  </si>
  <si>
    <t>MetroPosES10D</t>
  </si>
  <si>
    <t>MetroPosES10x</t>
  </si>
  <si>
    <t>MetroPosES10y</t>
  </si>
  <si>
    <t>MetroTiltES10</t>
  </si>
  <si>
    <t>MetroID_MF1</t>
  </si>
  <si>
    <t>MetroWavMF1</t>
  </si>
  <si>
    <t xml:space="preserve">MetroPosMF1_D </t>
  </si>
  <si>
    <t xml:space="preserve">MetroPosMF1_x </t>
  </si>
  <si>
    <t>MetroPosMF1_y</t>
  </si>
  <si>
    <t>MetroID_MF2</t>
  </si>
  <si>
    <t>MetroWavMF2</t>
  </si>
  <si>
    <t xml:space="preserve">MetroPosMF2_D </t>
  </si>
  <si>
    <t xml:space="preserve">MetroPosMF2_x </t>
  </si>
  <si>
    <t>MetroPosMF2_y</t>
  </si>
  <si>
    <t>MetroID_MF3</t>
  </si>
  <si>
    <t>MetroWavMF3</t>
  </si>
  <si>
    <t xml:space="preserve">MetroPosMF3_D </t>
  </si>
  <si>
    <t xml:space="preserve">MetroPosMF3_x </t>
  </si>
  <si>
    <t>MetroPosMF3_y</t>
  </si>
  <si>
    <t>MetroID_MF4</t>
  </si>
  <si>
    <t>MetroWavMF4</t>
  </si>
  <si>
    <t xml:space="preserve">MetroPosMF4_D </t>
  </si>
  <si>
    <t xml:space="preserve">MetroPosMF4_x </t>
  </si>
  <si>
    <t>MetroPosMF4_y</t>
  </si>
  <si>
    <t>MetroID_MF5</t>
  </si>
  <si>
    <t>MetroWavMF5</t>
  </si>
  <si>
    <t xml:space="preserve">MetroPosMF5_D </t>
  </si>
  <si>
    <t xml:space="preserve">MetroPosMF5_x </t>
  </si>
  <si>
    <t>MetroPosMF5_y</t>
  </si>
  <si>
    <t>MetroID_MF6</t>
  </si>
  <si>
    <t>MetroWavMF6</t>
  </si>
  <si>
    <t xml:space="preserve">MetroPosMF6_D </t>
  </si>
  <si>
    <t xml:space="preserve">MetroPosMF6_x </t>
  </si>
  <si>
    <t>MetroPosMF6_y</t>
  </si>
  <si>
    <t>MetroID_MF7</t>
  </si>
  <si>
    <t>MetroWavMF7</t>
  </si>
  <si>
    <t xml:space="preserve">MetroPosMF7_D </t>
  </si>
  <si>
    <t xml:space="preserve">MetroPosMF7_x </t>
  </si>
  <si>
    <t>MetroPosMF7_y</t>
  </si>
  <si>
    <t>MetroID_MF8</t>
  </si>
  <si>
    <t>MetroWavMF8</t>
  </si>
  <si>
    <t xml:space="preserve">MetroPosMF8_D </t>
  </si>
  <si>
    <t xml:space="preserve">MetroPosMF8_x </t>
  </si>
  <si>
    <t>MetroPosMF8_y</t>
  </si>
  <si>
    <t>MetroID_MF9</t>
  </si>
  <si>
    <t>MetroWavMF9</t>
  </si>
  <si>
    <t xml:space="preserve">MetroPosMF9_D </t>
  </si>
  <si>
    <t xml:space="preserve">MetroPosMF9_x </t>
  </si>
  <si>
    <t>MetroPosMF9_y</t>
  </si>
  <si>
    <t>MetroID_MF10</t>
  </si>
  <si>
    <t>MetroWavMF10</t>
  </si>
  <si>
    <t xml:space="preserve">MetroPosMF10_D </t>
  </si>
  <si>
    <t xml:space="preserve">MetroPosMF10_x </t>
  </si>
  <si>
    <t>MetroPosMF10_y</t>
  </si>
  <si>
    <t>Units</t>
  </si>
  <si>
    <t>nm</t>
  </si>
  <si>
    <t>nm/pix</t>
  </si>
  <si>
    <t>nm/deg</t>
  </si>
  <si>
    <t>encoder steps</t>
  </si>
  <si>
    <t>Volts</t>
  </si>
  <si>
    <t>pix</t>
  </si>
  <si>
    <t>deg</t>
  </si>
  <si>
    <t>pix/volt</t>
  </si>
  <si>
    <t>s</t>
  </si>
  <si>
    <t>steps</t>
  </si>
  <si>
    <t>step/nm</t>
  </si>
  <si>
    <t>step/pix</t>
  </si>
  <si>
    <t>Format</t>
  </si>
  <si>
    <t>xxxx.x</t>
  </si>
  <si>
    <t>########</t>
  </si>
  <si>
    <t>xx</t>
  </si>
  <si>
    <t>xx.xxxxxx</t>
  </si>
  <si>
    <t>xx.xxx</t>
  </si>
  <si>
    <t>#</t>
  </si>
  <si>
    <t>xxxxx</t>
  </si>
  <si>
    <t>##</t>
  </si>
  <si>
    <t>x.xx</t>
  </si>
  <si>
    <t>xxxxxx</t>
  </si>
  <si>
    <t>xxxx.xxx</t>
  </si>
  <si>
    <t>xxxx.xx</t>
  </si>
  <si>
    <t>xx.xxxxx</t>
  </si>
  <si>
    <t>xx.xxxx</t>
  </si>
  <si>
    <t>xxx.x</t>
  </si>
  <si>
    <t>xxxx</t>
  </si>
  <si>
    <t>xxxxx.x</t>
  </si>
  <si>
    <t>#####</t>
  </si>
  <si>
    <t>x</t>
  </si>
  <si>
    <t>xx.xx</t>
  </si>
  <si>
    <t>xxx.xxx</t>
  </si>
  <si>
    <t>Online DB parameter</t>
  </si>
  <si>
    <t>cwlen</t>
  </si>
  <si>
    <t>WlenId</t>
  </si>
  <si>
    <t>order</t>
  </si>
  <si>
    <t>wlenGratRatio</t>
  </si>
  <si>
    <t>grat2</t>
  </si>
  <si>
    <t>grat2enc</t>
  </si>
  <si>
    <t>filt2</t>
  </si>
  <si>
    <t>filt2enc</t>
  </si>
  <si>
    <t>piezox</t>
  </si>
  <si>
    <t>piezoy</t>
  </si>
  <si>
    <t>gratenc</t>
  </si>
  <si>
    <t>minord</t>
  </si>
  <si>
    <t>maxord</t>
  </si>
  <si>
    <t>det1WlenStart</t>
  </si>
  <si>
    <t>det1WlenEnd</t>
  </si>
  <si>
    <t>det2WlenStart</t>
  </si>
  <si>
    <t>det2WlenEnd</t>
  </si>
  <si>
    <t>det3WlenStart</t>
  </si>
  <si>
    <t>det3WlenEnd</t>
  </si>
  <si>
    <t>grat1</t>
  </si>
  <si>
    <t>wlenPiezoRatioX</t>
  </si>
  <si>
    <t>wlenPiezoRatioY</t>
  </si>
  <si>
    <t>crmcfgWLEN equivalent</t>
  </si>
  <si>
    <t>Central Wavelength</t>
  </si>
  <si>
    <t>Reference</t>
  </si>
  <si>
    <t>*NEW*</t>
  </si>
  <si>
    <t>Angle Prism</t>
  </si>
  <si>
    <t>Intermediate Slit</t>
  </si>
  <si>
    <t>Piezo</t>
  </si>
  <si>
    <t>Angle Grating</t>
  </si>
  <si>
    <t>Wavelength Limit+</t>
  </si>
  <si>
    <t>Wavelength Limit -</t>
  </si>
  <si>
    <t>Beg Det 1</t>
  </si>
  <si>
    <t>End Det 1</t>
  </si>
  <si>
    <t>Beg Det 2</t>
  </si>
  <si>
    <t>End Det 2</t>
  </si>
  <si>
    <t>Beg Det 3</t>
  </si>
  <si>
    <t>End Det 3</t>
  </si>
  <si>
    <t>wlenPiezoRatio</t>
  </si>
  <si>
    <t>spectrDITMetr</t>
  </si>
  <si>
    <t>preDisPosMetr1x</t>
  </si>
  <si>
    <t>preDisPosMetr1y</t>
  </si>
  <si>
    <t>preDisPosMetr2x</t>
  </si>
  <si>
    <t>preDisPosMetr2y</t>
  </si>
  <si>
    <t>preDisPosMetr3x</t>
  </si>
  <si>
    <t>preDisPosMetr3y</t>
  </si>
  <si>
    <t>preDisPosMetr4x</t>
  </si>
  <si>
    <t>preDisPosMetr4y</t>
  </si>
  <si>
    <t>spectrPosMetr1x</t>
  </si>
  <si>
    <t>spectrPosMetr1y</t>
  </si>
  <si>
    <t>spectrPosMetr2x</t>
  </si>
  <si>
    <t>spectrPosMetr2y</t>
  </si>
  <si>
    <t>spectrPosMetr3x</t>
  </si>
  <si>
    <t>spectrPosMetr3y</t>
  </si>
  <si>
    <t>spectrPosMetr4x</t>
  </si>
  <si>
    <t>spectrPosMetr4y</t>
  </si>
  <si>
    <t>spectrPosMetr10y</t>
  </si>
  <si>
    <t>FITS HKW</t>
  </si>
  <si>
    <t>INS.WLEN.CWLEN</t>
  </si>
  <si>
    <t>INS.WLEN.ID</t>
  </si>
  <si>
    <t>INS.GRAT1.ORDER</t>
  </si>
  <si>
    <t>INS.CDISP ?</t>
  </si>
  <si>
    <t>INS.GRAT1.??</t>
  </si>
  <si>
    <t>INS.GRAT2.BAND ?</t>
  </si>
  <si>
    <t>INS.GRAT2.ENC</t>
  </si>
  <si>
    <t>INS.FILT1.??</t>
  </si>
  <si>
    <t>INS.FILT1.ENC</t>
  </si>
  <si>
    <t>INS.PIEZOX.VAL</t>
  </si>
  <si>
    <t>INS.PIEZOY.VAL</t>
  </si>
  <si>
    <t>INS.GRAT1.ENC</t>
  </si>
  <si>
    <t>INS.GRAT2.MINORD</t>
  </si>
  <si>
    <t>INS.GRAT2.MAXORD</t>
  </si>
  <si>
    <t>INS.WLEN.CWLEN0</t>
  </si>
  <si>
    <t>INS.WLEN.CWLEN1</t>
  </si>
  <si>
    <t>INS.WLEN.CWLEN2</t>
  </si>
  <si>
    <t>INS.WLEN.CWLEN3</t>
  </si>
  <si>
    <t>INS.WLEN.CWLEN4</t>
  </si>
  <si>
    <t>INS.WLEN.CWLEN5</t>
  </si>
  <si>
    <t>INS.WLEN.CWLEN6</t>
  </si>
  <si>
    <t>INS.WLEN.CWLEN7</t>
  </si>
  <si>
    <t>INS.WLEN.CWLEN8</t>
  </si>
  <si>
    <t>INS.WLEN.CENY01</t>
  </si>
  <si>
    <t>INS.WLEN.CENY11</t>
  </si>
  <si>
    <t>INS.WLEN.CENY21</t>
  </si>
  <si>
    <t>INS.WLEN.CENY31</t>
  </si>
  <si>
    <t>INS.WLEN.CENY41</t>
  </si>
  <si>
    <t>INS.WLEN.CENY51</t>
  </si>
  <si>
    <t>INS.WLEN.CENY61</t>
  </si>
  <si>
    <t>INS.WLEN.CENY71</t>
  </si>
  <si>
    <t>INS.WLEN.CENY81</t>
  </si>
  <si>
    <t>INS.WLEN.CENY02</t>
  </si>
  <si>
    <t>INS.WLEN.CENY12</t>
  </si>
  <si>
    <t>INS.WLEN.CENY22</t>
  </si>
  <si>
    <t>INS.WLEN.CENY32</t>
  </si>
  <si>
    <t>INS.WLEN.CENY42</t>
  </si>
  <si>
    <t>INS.WLEN.CENY52</t>
  </si>
  <si>
    <t>INS.WLEN.CENY62</t>
  </si>
  <si>
    <t>INS.WLEN.CENY72</t>
  </si>
  <si>
    <t>INS.WLEN.CENY82</t>
  </si>
  <si>
    <t>INS.WLEN.CENY03</t>
  </si>
  <si>
    <t>INS.WLEN.CENY13</t>
  </si>
  <si>
    <t>INS.WLEN.CENY23</t>
  </si>
  <si>
    <t>INS.WLEN.CENY33</t>
  </si>
  <si>
    <t>INS.WLEN.CENY43</t>
  </si>
  <si>
    <t>INS.WLEN.CENY53</t>
  </si>
  <si>
    <t>INS.WLEN.CENY63</t>
  </si>
  <si>
    <t>INS.WLEN.CENY73</t>
  </si>
  <si>
    <t>INS.WLEN.CENY83</t>
  </si>
  <si>
    <t>INS.WLEN.MIN0</t>
  </si>
  <si>
    <t>INS.WLEN.MIN1</t>
  </si>
  <si>
    <t>INS.WLEN.MIN2</t>
  </si>
  <si>
    <t>INS.WLEN.MIN3</t>
  </si>
  <si>
    <t>INS.WLEN.MIN4</t>
  </si>
  <si>
    <t>INS.WLEN.MIN5</t>
  </si>
  <si>
    <t>INS.WLEN.MIN6</t>
  </si>
  <si>
    <t>INS.WLEN.MIN7</t>
  </si>
  <si>
    <t>INS.WLEN.MIN8</t>
  </si>
  <si>
    <t>INS.WLEN.MAX0</t>
  </si>
  <si>
    <t>INS.WLEN.MAX1</t>
  </si>
  <si>
    <t>INS.WLEN.MAX2</t>
  </si>
  <si>
    <t>INS.WLEN.MAX3</t>
  </si>
  <si>
    <t>INS.WLEN.MAX4</t>
  </si>
  <si>
    <t>INS.WLEN.MAX5</t>
  </si>
  <si>
    <t>INS.WLEN.MAX6</t>
  </si>
  <si>
    <t>INS.WLEN.MAX7</t>
  </si>
  <si>
    <t>INS.WLEN.MAX8</t>
  </si>
  <si>
    <t>INS.WLEN.STRT01</t>
  </si>
  <si>
    <t>INS.WLEN.STRT11</t>
  </si>
  <si>
    <t>INS.WLEN.STRT21</t>
  </si>
  <si>
    <t>INS.WLEN.STRT31</t>
  </si>
  <si>
    <t>INS.WLEN.STRT41</t>
  </si>
  <si>
    <t>INS.WLEN.STRT51</t>
  </si>
  <si>
    <t>INS.WLEN.STRT61</t>
  </si>
  <si>
    <t>INS.WLEN.STRT71</t>
  </si>
  <si>
    <t>INS.WLEN.STRT81</t>
  </si>
  <si>
    <t>INS.WLEN.END01</t>
  </si>
  <si>
    <t>INS.WLEN.END11</t>
  </si>
  <si>
    <t>INS.WLEN.END21</t>
  </si>
  <si>
    <t>INS.WLEN.END31</t>
  </si>
  <si>
    <t>INS.WLEN.END41</t>
  </si>
  <si>
    <t>INS.WLEN.END51</t>
  </si>
  <si>
    <t>INS.WLEN.END61</t>
  </si>
  <si>
    <t>INS.WLEN.END71</t>
  </si>
  <si>
    <t>INS.WLEN.END81</t>
  </si>
  <si>
    <t>INS.WLEN.STRT02</t>
  </si>
  <si>
    <t>INS.WLEN.STRT12</t>
  </si>
  <si>
    <t>INS.WLEN.STRT22</t>
  </si>
  <si>
    <t>INS.WLEN.STRT32</t>
  </si>
  <si>
    <t>INS.WLEN.STRT42</t>
  </si>
  <si>
    <t>INS.WLEN.STRT52</t>
  </si>
  <si>
    <t>INS.WLEN.STRT62</t>
  </si>
  <si>
    <t>INS.WLEN.STRT72</t>
  </si>
  <si>
    <t>INS.WLEN.STRT82</t>
  </si>
  <si>
    <t>INS.WLEN.END02</t>
  </si>
  <si>
    <t>INS.WLEN.END12</t>
  </si>
  <si>
    <t>INS.WLEN.END22</t>
  </si>
  <si>
    <t>INS.WLEN.END32</t>
  </si>
  <si>
    <t>INS.WLEN.END42</t>
  </si>
  <si>
    <t>INS.WLEN.END52</t>
  </si>
  <si>
    <t>INS.WLEN.END62</t>
  </si>
  <si>
    <t>INS.WLEN.END72</t>
  </si>
  <si>
    <t>INS.WLEN.END82</t>
  </si>
  <si>
    <t>INS.WLEN.STRT03</t>
  </si>
  <si>
    <t>INS.WLEN.STRT13</t>
  </si>
  <si>
    <t>INS.WLEN.STRT23</t>
  </si>
  <si>
    <t>INS.WLEN.STRT33</t>
  </si>
  <si>
    <t>INS.WLEN.STRT43</t>
  </si>
  <si>
    <t>INS.WLEN.STRT53</t>
  </si>
  <si>
    <t>INS.WLEN.STRT63</t>
  </si>
  <si>
    <t>INS.WLEN.STRT73</t>
  </si>
  <si>
    <t>INS.WLEN.STRT83</t>
  </si>
  <si>
    <t>INS.WLEN.END03</t>
  </si>
  <si>
    <t>INS.WLEN.END13</t>
  </si>
  <si>
    <t>INS.WLEN.END23</t>
  </si>
  <si>
    <t>INS.WLEN.END33</t>
  </si>
  <si>
    <t>INS.WLEN.END43</t>
  </si>
  <si>
    <t>INS.WLEN.END53</t>
  </si>
  <si>
    <t>INS.WLEN.END63</t>
  </si>
  <si>
    <t>INS.WLEN.END73</t>
  </si>
  <si>
    <t>INS.WLEN.END83</t>
  </si>
  <si>
    <t>Order</t>
  </si>
  <si>
    <t>!</t>
  </si>
  <si>
    <t>Input parameters</t>
  </si>
  <si>
    <t>Configutation parameters, do not modify!</t>
  </si>
  <si>
    <t>Echelle angle (deg)</t>
  </si>
  <si>
    <t>Gap btw detectors (mm)</t>
  </si>
  <si>
    <t>Array size (mm)</t>
  </si>
  <si>
    <t>F-coll (mm)</t>
  </si>
  <si>
    <t>Beta wlmin  #1</t>
  </si>
  <si>
    <t>Beta wlmax #1</t>
  </si>
  <si>
    <t>Beta wlmin  #2</t>
  </si>
  <si>
    <t>Beta wlmax #2</t>
  </si>
  <si>
    <t>Beta wlmin  #3</t>
  </si>
  <si>
    <t>Beta wlmax #3</t>
  </si>
  <si>
    <t>alpha echelle (rad)</t>
  </si>
  <si>
    <t>D-alpha echelle (rad)</t>
  </si>
  <si>
    <t>pi</t>
  </si>
  <si>
    <t>Encoder Grat Ratio (deg/step)</t>
  </si>
  <si>
    <t>sigma echelle (nm)</t>
  </si>
  <si>
    <t>Blaze Angle</t>
  </si>
  <si>
    <t>theta</t>
  </si>
  <si>
    <t>sin(alpha-blaze)</t>
  </si>
  <si>
    <t>sin(beta-blaze), wlmin1</t>
  </si>
  <si>
    <t>sin(beta-blaze), wlmax3</t>
  </si>
  <si>
    <t>Setting WLEN</t>
  </si>
  <si>
    <t>Setting ref</t>
  </si>
  <si>
    <t>Band</t>
  </si>
  <si>
    <t>CDU</t>
  </si>
  <si>
    <t>Echelle Grating angle (deg)</t>
  </si>
  <si>
    <t>Echelle Grating angle (rad)</t>
  </si>
  <si>
    <t>Order min</t>
  </si>
  <si>
    <t>Order max</t>
  </si>
  <si>
    <t>Y/1/2</t>
  </si>
  <si>
    <t>Y</t>
  </si>
  <si>
    <t>YJ</t>
  </si>
  <si>
    <t>Y/2/2</t>
  </si>
  <si>
    <t>J/1/2</t>
  </si>
  <si>
    <t>J</t>
  </si>
  <si>
    <t>J/2/2</t>
  </si>
  <si>
    <t>H/1/4</t>
  </si>
  <si>
    <t>H</t>
  </si>
  <si>
    <t>HK</t>
  </si>
  <si>
    <t>H/2/4</t>
  </si>
  <si>
    <t>H/3/4</t>
  </si>
  <si>
    <t>H/4/4</t>
  </si>
  <si>
    <t>K/1/4</t>
  </si>
  <si>
    <t>K</t>
  </si>
  <si>
    <t>K/2/4</t>
  </si>
  <si>
    <t>K/3/4</t>
  </si>
  <si>
    <t>K/4/4</t>
  </si>
  <si>
    <t>L/1/7</t>
  </si>
  <si>
    <t>L</t>
  </si>
  <si>
    <t>LM</t>
  </si>
  <si>
    <t>L/2/7</t>
  </si>
  <si>
    <t>L/3/7</t>
  </si>
  <si>
    <t>L/4/7</t>
  </si>
  <si>
    <t>L/5/7</t>
  </si>
  <si>
    <t>L/6/7</t>
  </si>
  <si>
    <t>L/7/7</t>
  </si>
  <si>
    <t>M/1/9</t>
  </si>
  <si>
    <t>M</t>
  </si>
  <si>
    <t>M/2/9</t>
  </si>
  <si>
    <t>M/3/9</t>
  </si>
  <si>
    <t>M/4/9</t>
  </si>
  <si>
    <t>M/5/9</t>
  </si>
  <si>
    <t>M/6/9</t>
  </si>
  <si>
    <t>M/7/9</t>
  </si>
  <si>
    <t>M/8/9</t>
  </si>
  <si>
    <t>M/9/9</t>
  </si>
</sst>
</file>

<file path=xl/styles.xml><?xml version="1.0" encoding="utf-8"?>
<styleSheet xmlns="http://schemas.openxmlformats.org/spreadsheetml/2006/main">
  <numFmts count="8">
    <numFmt formatCode="General" numFmtId="164"/>
    <numFmt formatCode="0.00" numFmtId="165"/>
    <numFmt formatCode="0.000" numFmtId="166"/>
    <numFmt formatCode="0.000000" numFmtId="167"/>
    <numFmt formatCode="0" numFmtId="168"/>
    <numFmt formatCode="0.0" numFmtId="169"/>
    <numFmt formatCode="0.00000" numFmtId="170"/>
    <numFmt formatCode="0.0000000" numFmtId="171"/>
  </numFmts>
  <fonts count="1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1"/>
    </font>
    <font>
      <name val="Arial"/>
      <charset val="1"/>
      <family val="2"/>
      <color rgb="FF000000"/>
      <sz val="12"/>
    </font>
    <font>
      <name val="Arial"/>
      <charset val="1"/>
      <family val="2"/>
      <b val="1"/>
      <color rgb="FF000000"/>
      <sz val="12"/>
    </font>
    <font>
      <name val="Arial"/>
      <charset val="1"/>
      <family val="2"/>
      <b val="1"/>
      <color rgb="FF000000"/>
      <sz val="16"/>
    </font>
    <font>
      <name val="Arial"/>
      <charset val="1"/>
      <family val="2"/>
      <color rgb="FF000000"/>
      <sz val="18"/>
    </font>
    <font>
      <name val="Arial"/>
      <charset val="1"/>
      <family val="2"/>
      <i val="1"/>
      <color rgb="00000000"/>
      <sz val="10"/>
    </font>
    <font>
      <name val="Arial Unicode MS"/>
      <charset val="1"/>
      <family val="2"/>
      <color rgb="FF000000"/>
      <sz val="10"/>
    </font>
    <font>
      <name val="Arial"/>
      <charset val="1"/>
      <family val="2"/>
      <color rgb="FFA6A6A6"/>
      <sz val="10"/>
    </font>
    <font>
      <name val="Calibri"/>
      <charset val="1"/>
      <family val="2"/>
      <b val="1"/>
      <color rgb="FF000000"/>
      <sz val="10"/>
    </font>
    <font>
      <name val="Calibri"/>
      <charset val="1"/>
      <family val="2"/>
      <color rgb="FF000000"/>
      <sz val="10"/>
    </font>
    <font>
      <name val="Arial"/>
      <charset val="1"/>
      <family val="2"/>
      <b val="1"/>
      <color rgb="00000000"/>
      <sz val="11"/>
    </font>
    <font>
      <name val="Arial"/>
      <charset val="1"/>
      <family val="2"/>
      <color rgb="00000000"/>
      <sz val="11"/>
    </font>
  </fonts>
  <fills count="12">
    <fill>
      <patternFill/>
    </fill>
    <fill>
      <patternFill patternType="gray125"/>
    </fill>
    <fill>
      <patternFill patternType="solid">
        <fgColor rgb="FFD7E4BD"/>
        <bgColor rgb="FFDDD9C3"/>
      </patternFill>
    </fill>
    <fill>
      <patternFill patternType="solid">
        <fgColor rgb="FFFFFF00"/>
        <bgColor rgb="FFFFFF00"/>
      </patternFill>
    </fill>
    <fill>
      <patternFill patternType="solid">
        <fgColor rgb="FFE6E0EC"/>
        <bgColor rgb="FFDCE6F2"/>
      </patternFill>
    </fill>
    <fill>
      <patternFill patternType="solid">
        <fgColor rgb="FFDDD9C3"/>
        <bgColor rgb="FFD9D9D9"/>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D9D9D9"/>
        <bgColor rgb="FFDDD9C3"/>
      </patternFill>
    </fill>
    <fill>
      <patternFill patternType="solid">
        <fgColor rgb="FFFFC000"/>
        <bgColor rgb="FFFF9900"/>
      </patternFill>
    </fill>
    <fill>
      <patternFill patternType="solid">
        <fgColor rgb="FFFF0000"/>
        <bgColor rgb="FF800000"/>
      </patternFill>
    </fill>
  </fills>
  <borders count="2">
    <border>
      <left/>
      <right/>
      <top/>
      <bottom/>
      <diagonal/>
    </border>
    <border>
      <left style="thin"/>
      <right style="thin"/>
      <top style="thin"/>
      <bottom style="thin"/>
      <diagonal/>
    </border>
  </borders>
  <cellStyleXfs count="7">
    <xf borderId="0" fillId="0" fontId="3" numFmtId="0"/>
    <xf borderId="0" fillId="0" fontId="3" numFmtId="0"/>
    <xf borderId="0" fillId="0" fontId="3" numFmtId="0"/>
    <xf borderId="0" fillId="0" fontId="3" numFmtId="0"/>
    <xf borderId="0" fillId="0" fontId="0" numFmtId="0"/>
    <xf borderId="0" fillId="0" fontId="3" numFmtId="0"/>
    <xf borderId="0" fillId="0" fontId="4" numFmtId="0"/>
  </cellStyleXfs>
  <cellXfs count="60">
    <xf applyAlignment="1" borderId="0" fillId="0" fontId="0" numFmtId="164" xfId="0">
      <alignment horizontal="general" vertical="bottom"/>
    </xf>
    <xf applyAlignment="1" borderId="0" fillId="0" fontId="5" numFmtId="164" xfId="0">
      <alignment horizontal="general" vertical="bottom"/>
    </xf>
    <xf applyAlignment="1" borderId="0" fillId="0" fontId="5" numFmtId="164" xfId="0">
      <alignment horizontal="general" vertical="bottom" wrapText="1"/>
    </xf>
    <xf applyAlignment="1" borderId="0" fillId="0" fontId="5" numFmtId="164" xfId="0">
      <alignment horizontal="left" vertical="center" wrapText="1"/>
    </xf>
    <xf applyAlignment="1" borderId="0" fillId="0" fontId="6" numFmtId="164" xfId="0">
      <alignment horizontal="general" vertical="center"/>
    </xf>
    <xf applyAlignment="1" borderId="0" fillId="0" fontId="7" numFmtId="164" xfId="0">
      <alignment horizontal="general" vertical="center"/>
    </xf>
    <xf applyAlignment="1" borderId="0" fillId="0" fontId="6" numFmtId="164" xfId="0">
      <alignment horizontal="general" vertical="center"/>
    </xf>
    <xf applyAlignment="1" borderId="0" fillId="0" fontId="8" numFmtId="164" xfId="0">
      <alignment horizontal="general" vertical="center" wrapText="1"/>
    </xf>
    <xf applyAlignment="1" borderId="0" fillId="0" fontId="9" numFmtId="164" xfId="0">
      <alignment horizontal="general" vertical="bottom" wrapText="1"/>
    </xf>
    <xf applyAlignment="1" borderId="1" fillId="0" fontId="6" numFmtId="164" xfId="0">
      <alignment horizontal="general" vertical="center"/>
    </xf>
    <xf applyAlignment="1" borderId="1" fillId="0" fontId="7" numFmtId="164" xfId="0">
      <alignment horizontal="general" vertical="center"/>
    </xf>
    <xf applyAlignment="1" borderId="0" fillId="0" fontId="4" numFmtId="164" xfId="20">
      <alignment horizontal="general" vertical="bottom"/>
    </xf>
    <xf applyAlignment="1" borderId="0" fillId="0" fontId="4" numFmtId="164" xfId="20">
      <alignment horizontal="general" vertical="bottom" wrapText="1"/>
    </xf>
    <xf applyAlignment="1" borderId="0" fillId="0" fontId="4" numFmtId="164" xfId="20">
      <alignment horizontal="left" vertical="top" wrapText="1"/>
    </xf>
    <xf applyAlignment="1" borderId="0" fillId="0" fontId="4" numFmtId="165" xfId="20">
      <alignment horizontal="left" vertical="top" wrapText="1"/>
    </xf>
    <xf applyAlignment="1" borderId="0" fillId="2" fontId="4" numFmtId="164" xfId="20">
      <alignment horizontal="left" vertical="top" wrapText="1"/>
    </xf>
    <xf applyAlignment="1" borderId="0" fillId="2" fontId="5" numFmtId="164" xfId="0">
      <alignment horizontal="general" vertical="top"/>
    </xf>
    <xf applyAlignment="1" borderId="0" fillId="0" fontId="5" numFmtId="164" xfId="0">
      <alignment horizontal="general" vertical="top"/>
    </xf>
    <xf applyAlignment="1" borderId="0" fillId="0" fontId="10" numFmtId="164" xfId="20">
      <alignment horizontal="left" vertical="top" wrapText="1"/>
    </xf>
    <xf applyAlignment="1" borderId="0" fillId="0" fontId="10" numFmtId="165" xfId="20">
      <alignment horizontal="left" vertical="top" wrapText="1"/>
    </xf>
    <xf applyAlignment="1" borderId="0" fillId="0" fontId="11" numFmtId="164" xfId="0">
      <alignment horizontal="general" vertical="bottom"/>
    </xf>
    <xf applyAlignment="1" borderId="0" fillId="0" fontId="4" numFmtId="166" xfId="20">
      <alignment horizontal="left" vertical="top" wrapText="1"/>
    </xf>
    <xf applyAlignment="1" borderId="0" fillId="3" fontId="4" numFmtId="165" xfId="20">
      <alignment horizontal="left" vertical="top" wrapText="1"/>
    </xf>
    <xf applyAlignment="1" borderId="0" fillId="0" fontId="4" numFmtId="167" xfId="20">
      <alignment horizontal="left" vertical="top" wrapText="1"/>
    </xf>
    <xf applyAlignment="1" borderId="0" fillId="3" fontId="4" numFmtId="164" xfId="20">
      <alignment horizontal="left" vertical="top" wrapText="1"/>
    </xf>
    <xf applyAlignment="1" borderId="0" fillId="0" fontId="4" numFmtId="168" xfId="20">
      <alignment horizontal="left" vertical="top" wrapText="1"/>
    </xf>
    <xf applyAlignment="1" borderId="0" fillId="0" fontId="12" numFmtId="168" xfId="20">
      <alignment horizontal="left" vertical="top" wrapText="1"/>
    </xf>
    <xf applyAlignment="1" borderId="0" fillId="4" fontId="4" numFmtId="166" xfId="20">
      <alignment horizontal="left" vertical="top" wrapText="1"/>
    </xf>
    <xf applyAlignment="1" borderId="0" fillId="5" fontId="4" numFmtId="164" xfId="20">
      <alignment horizontal="left" vertical="top" wrapText="1"/>
    </xf>
    <xf applyAlignment="1" borderId="0" fillId="6" fontId="4" numFmtId="166" xfId="20">
      <alignment horizontal="left" vertical="top" wrapText="1"/>
    </xf>
    <xf applyAlignment="1" borderId="0" fillId="7" fontId="4" numFmtId="166" xfId="20">
      <alignment horizontal="left" vertical="top" wrapText="1"/>
    </xf>
    <xf applyAlignment="1" borderId="0" fillId="8" fontId="4" numFmtId="166" xfId="20">
      <alignment horizontal="left" vertical="top" wrapText="1"/>
    </xf>
    <xf applyAlignment="1" borderId="0" fillId="9" fontId="4" numFmtId="164" xfId="20">
      <alignment horizontal="left" vertical="top" wrapText="1"/>
    </xf>
    <xf applyAlignment="1" borderId="0" fillId="2" fontId="4" numFmtId="169" xfId="20">
      <alignment horizontal="left" vertical="top" wrapText="1"/>
    </xf>
    <xf applyAlignment="1" borderId="0" fillId="0" fontId="4" numFmtId="164" xfId="20">
      <alignment horizontal="left" vertical="top" wrapText="1"/>
    </xf>
    <xf applyAlignment="1" borderId="0" fillId="0" fontId="4" numFmtId="164" xfId="20">
      <alignment horizontal="center" vertical="bottom"/>
    </xf>
    <xf applyAlignment="1" borderId="0" fillId="0" fontId="4" numFmtId="170" xfId="20">
      <alignment horizontal="general" vertical="bottom"/>
    </xf>
    <xf applyAlignment="1" borderId="0" fillId="0" fontId="4" numFmtId="167" xfId="20">
      <alignment horizontal="general" vertical="bottom"/>
    </xf>
    <xf applyAlignment="1" borderId="0" fillId="0" fontId="15" numFmtId="164" xfId="20">
      <alignment horizontal="center" vertical="center"/>
    </xf>
    <xf applyAlignment="1" borderId="0" fillId="0" fontId="10" numFmtId="164" xfId="20">
      <alignment horizontal="center" vertical="center"/>
    </xf>
    <xf applyAlignment="1" borderId="0" fillId="0" fontId="15" numFmtId="164" xfId="20">
      <alignment horizontal="center" vertical="center" wrapText="1"/>
    </xf>
    <xf applyAlignment="1" borderId="0" fillId="0" fontId="16" numFmtId="164" xfId="20">
      <alignment horizontal="general" vertical="center" wrapText="1"/>
    </xf>
    <xf applyAlignment="1" borderId="0" fillId="0" fontId="10" numFmtId="164" xfId="20">
      <alignment horizontal="center" vertical="center" wrapText="1"/>
    </xf>
    <xf applyAlignment="1" borderId="0" fillId="0" fontId="10" numFmtId="164" xfId="20">
      <alignment horizontal="general" vertical="center" wrapText="1"/>
    </xf>
    <xf applyAlignment="1" borderId="0" fillId="0" fontId="10" numFmtId="170" xfId="20">
      <alignment horizontal="center" vertical="center" wrapText="1"/>
    </xf>
    <xf applyAlignment="1" borderId="0" fillId="0" fontId="10" numFmtId="167" xfId="20">
      <alignment horizontal="center" vertical="center" wrapText="1"/>
    </xf>
    <xf applyAlignment="1" borderId="0" fillId="0" fontId="4" numFmtId="164" xfId="20">
      <alignment horizontal="general" vertical="center" wrapText="1"/>
    </xf>
    <xf applyAlignment="1" borderId="0" fillId="0" fontId="15" numFmtId="165" xfId="20">
      <alignment horizontal="general" vertical="bottom"/>
    </xf>
    <xf applyAlignment="1" borderId="0" fillId="10" fontId="15" numFmtId="165" xfId="20">
      <alignment horizontal="general" vertical="bottom"/>
    </xf>
    <xf applyAlignment="1" borderId="0" fillId="10" fontId="4" numFmtId="165" xfId="20">
      <alignment horizontal="general" vertical="bottom"/>
    </xf>
    <xf applyAlignment="1" borderId="0" fillId="10" fontId="4" numFmtId="164" xfId="20">
      <alignment horizontal="general" vertical="bottom"/>
    </xf>
    <xf applyAlignment="1" borderId="0" fillId="0" fontId="4" numFmtId="166" xfId="20">
      <alignment horizontal="general" vertical="bottom"/>
    </xf>
    <xf applyAlignment="1" borderId="0" fillId="10" fontId="4" numFmtId="166" xfId="20">
      <alignment horizontal="general" vertical="bottom"/>
    </xf>
    <xf applyAlignment="1" borderId="0" fillId="0" fontId="4" numFmtId="171" xfId="20">
      <alignment horizontal="general" vertical="bottom"/>
    </xf>
    <xf applyAlignment="1" borderId="0" fillId="11" fontId="4" numFmtId="167" xfId="20">
      <alignment horizontal="general" vertical="bottom"/>
    </xf>
    <xf applyAlignment="1" borderId="0" fillId="10" fontId="4" numFmtId="168" xfId="20">
      <alignment horizontal="general" vertical="bottom"/>
    </xf>
    <xf applyAlignment="1" borderId="0" fillId="3" fontId="4" numFmtId="164" xfId="20">
      <alignment horizontal="general" vertical="bottom"/>
    </xf>
    <xf applyAlignment="1" borderId="0" fillId="0" fontId="4" numFmtId="165" xfId="20">
      <alignment horizontal="center" vertical="bottom"/>
    </xf>
    <xf applyAlignment="1" borderId="0" fillId="3" fontId="4" numFmtId="164" xfId="20">
      <alignment horizontal="center" vertical="bottom"/>
    </xf>
    <xf borderId="0" fillId="0" fontId="0" numFmtId="0" xfId="0"/>
  </cellXfs>
  <cellStyles count="7">
    <cellStyle builtinId="7" name="Currency [0]" xfId="0"/>
    <cellStyle builtinId="3" name="Comma" xfId="1"/>
    <cellStyle builtinId="4" name="Currency" xfId="2"/>
    <cellStyle builtinId="6" name="Comma [0]" xfId="3"/>
    <cellStyle builtinId="0" name="Normal" xfId="4"/>
    <cellStyle builtinId="5" name="Percent" xfId="5"/>
    <cellStyle builtinId="53" name="Normal 2" xfId="6"/>
  </cellStyles>
  <dxfs count="4">
    <dxf>
      <font>
        <name val="Calibri"/>
        <family val="2"/>
        <color rgb="FF9C5700"/>
        <sz val="11"/>
      </font>
      <fill>
        <patternFill>
          <bgColor rgb="FFFFEB9C"/>
        </patternFill>
      </fill>
    </dxf>
    <dxf>
      <fill>
        <patternFill>
          <bgColor rgb="FFFFC7CE"/>
        </patternFill>
      </fill>
    </dxf>
    <dxf>
      <font>
        <name val="Calibri"/>
        <family val="2"/>
        <color rgb="FF9C5700"/>
        <sz val="11"/>
      </font>
      <fill>
        <patternFill>
          <bgColor rgb="FFFFEB9C"/>
        </patternFill>
      </fill>
    </dxf>
    <dxf>
      <font>
        <name val="Calibri"/>
        <family val="2"/>
        <color rgb="FF9C5700"/>
        <sz val="11"/>
      </font>
      <fill>
        <patternFill>
          <bgColor rgb="FFFFEB9C"/>
        </patternFill>
      </fill>
    </dxf>
  </dxfs>
  <tableStyles count="0" defaultPivotStyle="PivotStyleLight16" defaultTableStyle="TableStyleMedium9"/>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sharedStrings.xml" Type="http://schemas.openxmlformats.org/officeDocument/2006/relationships/sharedStrings"/><Relationship Id="rId7" Target="styles.xml" Type="http://schemas.openxmlformats.org/officeDocument/2006/relationships/styles"/><Relationship Id="rId8"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comments" Target="/xl/comments1.xml" Type="http://schemas.openxmlformats.org/officeDocument/2006/relationships/comments"/><Relationship Id="commentsvml" Target="/xl/drawings/commentsDrawing1.vml" Type="http://schemas.openxmlformats.org/officeDocument/2006/relationships/vmlDrawing"/></Relationships>
</file>

<file path=xl/worksheets/_rels/sheet4.xml.rels><Relationships xmlns="http://schemas.openxmlformats.org/package/2006/relationships"><Relationship Id="comments" Target="/xl/comments2.xml" Type="http://schemas.openxmlformats.org/officeDocument/2006/relationships/comments"/><Relationship Id="commentsvml" Target="/xl/drawings/commentsDrawing2.vml" Type="http://schemas.openxmlformats.org/officeDocument/2006/relationships/vmlDrawing"/></Relationships>
</file>

<file path=xl/worksheets/sheet1.xml><?xml version="1.0" encoding="utf-8"?>
<worksheet xmlns="http://schemas.openxmlformats.org/spreadsheetml/2006/main">
  <sheetPr filterMode="0">
    <outlinePr summaryBelow="1" summaryRight="1"/>
    <pageSetUpPr fitToPage="0"/>
  </sheetPr>
  <dimension ref="A1:AMJ38"/>
  <sheetViews>
    <sheetView colorId="64" defaultGridColor="1" rightToLeft="0" showFormulas="0" showOutlineSymbols="1" showRowColHeaders="1" showZeros="1" tabSelected="0" topLeftCell="A1" view="normal" windowProtection="0" workbookViewId="0" zoomScale="100" zoomScaleNormal="100" zoomScalePageLayoutView="100">
      <selection activeCell="B25" activeCellId="0" pane="topLeft" sqref="B25"/>
    </sheetView>
  </sheetViews>
  <sheetFormatPr baseColWidth="10" defaultRowHeight="15"/>
  <cols>
    <col customWidth="1" max="1" min="1" style="1" width="24.4336734693878"/>
    <col customWidth="1" max="2" min="2" style="1" width="77.21428571428569"/>
    <col customWidth="1" max="1025" min="3" style="1" width="10.530612244898"/>
  </cols>
  <sheetData>
    <row customHeight="1" ht="14" r="1" s="59" spans="1:1024">
      <c r="A1" s="0" t="n"/>
      <c r="B1" s="0" t="n"/>
      <c r="C1" s="0" t="n"/>
      <c r="D1" s="0" t="n"/>
      <c r="E1" s="0" t="n"/>
      <c r="F1" s="0" t="n"/>
      <c r="G1" s="0" t="n"/>
      <c r="H1" s="0" t="n"/>
      <c r="I1" s="0" t="n"/>
      <c r="J1" s="0" t="n"/>
      <c r="K1" s="0" t="n"/>
      <c r="L1" s="0" t="n"/>
      <c r="M1" s="0" t="n"/>
      <c r="N1" s="0" t="n"/>
      <c r="O1" s="0" t="n"/>
      <c r="P1" s="0" t="n"/>
      <c r="Q1" s="0" t="n"/>
      <c r="R1" s="0" t="n"/>
      <c r="S1" s="0" t="n"/>
      <c r="T1" s="0" t="n"/>
      <c r="U1" s="0" t="n"/>
      <c r="V1" s="0" t="n"/>
      <c r="W1" s="0" t="n"/>
      <c r="X1" s="0" t="n"/>
      <c r="Y1" s="0" t="n"/>
      <c r="Z1" s="0" t="n"/>
      <c r="AA1" s="0" t="n"/>
      <c r="AB1" s="0" t="n"/>
      <c r="AC1" s="0" t="n"/>
      <c r="AD1" s="0" t="n"/>
      <c r="AE1" s="0" t="n"/>
      <c r="AF1" s="0" t="n"/>
      <c r="AG1" s="0" t="n"/>
      <c r="AH1" s="0" t="n"/>
      <c r="AI1" s="0" t="n"/>
      <c r="AJ1" s="0" t="n"/>
      <c r="AK1" s="0" t="n"/>
      <c r="AL1" s="0" t="n"/>
      <c r="AM1" s="0" t="n"/>
      <c r="AN1" s="0" t="n"/>
      <c r="AO1" s="0" t="n"/>
      <c r="AP1" s="0" t="n"/>
      <c r="AQ1" s="0" t="n"/>
      <c r="AR1" s="0" t="n"/>
      <c r="AS1" s="0" t="n"/>
      <c r="AT1" s="0" t="n"/>
      <c r="AU1" s="0" t="n"/>
      <c r="AV1" s="0" t="n"/>
      <c r="AW1" s="0" t="n"/>
      <c r="AX1" s="0" t="n"/>
      <c r="AY1" s="0" t="n"/>
      <c r="AZ1" s="0" t="n"/>
      <c r="BA1" s="0" t="n"/>
      <c r="BB1" s="0" t="n"/>
      <c r="BC1" s="0" t="n"/>
      <c r="BD1" s="0" t="n"/>
      <c r="BE1" s="0" t="n"/>
      <c r="BF1" s="0" t="n"/>
      <c r="BG1" s="0" t="n"/>
      <c r="BH1" s="0" t="n"/>
      <c r="BI1" s="0" t="n"/>
      <c r="BJ1" s="0" t="n"/>
      <c r="BK1" s="0" t="n"/>
      <c r="BL1" s="0" t="n"/>
      <c r="BM1" s="0" t="n"/>
      <c r="BN1" s="0" t="n"/>
      <c r="BO1" s="0" t="n"/>
      <c r="BP1" s="0" t="n"/>
      <c r="BQ1" s="0" t="n"/>
      <c r="BR1" s="0" t="n"/>
      <c r="BS1" s="0" t="n"/>
      <c r="BT1" s="0" t="n"/>
      <c r="BU1" s="0" t="n"/>
      <c r="BV1" s="0" t="n"/>
      <c r="BW1" s="0" t="n"/>
      <c r="BX1" s="0" t="n"/>
      <c r="BY1" s="0" t="n"/>
      <c r="BZ1" s="0" t="n"/>
      <c r="CA1" s="0" t="n"/>
      <c r="CB1" s="0" t="n"/>
      <c r="CC1" s="0" t="n"/>
      <c r="CD1" s="0" t="n"/>
      <c r="CE1" s="0" t="n"/>
      <c r="CF1" s="0" t="n"/>
      <c r="CG1" s="0" t="n"/>
      <c r="CH1" s="0" t="n"/>
      <c r="CI1" s="0" t="n"/>
      <c r="CJ1" s="0" t="n"/>
      <c r="CK1" s="0" t="n"/>
      <c r="CL1" s="0" t="n"/>
      <c r="CM1" s="0" t="n"/>
      <c r="CN1" s="0" t="n"/>
      <c r="CO1" s="0" t="n"/>
      <c r="CP1" s="0" t="n"/>
      <c r="CQ1" s="0" t="n"/>
      <c r="CR1" s="0" t="n"/>
      <c r="CS1" s="0" t="n"/>
      <c r="CT1" s="0" t="n"/>
      <c r="CU1" s="0" t="n"/>
      <c r="CV1" s="0" t="n"/>
      <c r="CW1" s="0" t="n"/>
      <c r="CX1" s="0" t="n"/>
      <c r="CY1" s="0" t="n"/>
      <c r="CZ1" s="0" t="n"/>
      <c r="DA1" s="0" t="n"/>
      <c r="DB1" s="0" t="n"/>
      <c r="DC1" s="0" t="n"/>
      <c r="DD1" s="0" t="n"/>
      <c r="DE1" s="0" t="n"/>
      <c r="DF1" s="0" t="n"/>
      <c r="DG1" s="0" t="n"/>
      <c r="DH1" s="0" t="n"/>
      <c r="DI1" s="0" t="n"/>
      <c r="DJ1" s="0" t="n"/>
      <c r="DK1" s="0" t="n"/>
      <c r="DL1" s="0" t="n"/>
      <c r="DM1" s="0" t="n"/>
      <c r="DN1" s="0" t="n"/>
      <c r="DO1" s="0" t="n"/>
      <c r="DP1" s="0" t="n"/>
      <c r="DQ1" s="0" t="n"/>
      <c r="DR1" s="0" t="n"/>
      <c r="DS1" s="0" t="n"/>
      <c r="DT1" s="0" t="n"/>
      <c r="DU1" s="0" t="n"/>
      <c r="DV1" s="0" t="n"/>
      <c r="DW1" s="0" t="n"/>
      <c r="DX1" s="0" t="n"/>
      <c r="DY1" s="0" t="n"/>
      <c r="DZ1" s="0" t="n"/>
      <c r="EA1" s="0" t="n"/>
      <c r="EB1" s="0" t="n"/>
      <c r="EC1" s="0" t="n"/>
      <c r="ED1" s="0" t="n"/>
      <c r="EE1" s="0" t="n"/>
      <c r="EF1" s="0" t="n"/>
      <c r="EG1" s="0" t="n"/>
      <c r="EH1" s="0" t="n"/>
      <c r="EI1" s="0" t="n"/>
      <c r="EJ1" s="0" t="n"/>
      <c r="EK1" s="0" t="n"/>
      <c r="EL1" s="0" t="n"/>
      <c r="EM1" s="0" t="n"/>
      <c r="EN1" s="0" t="n"/>
      <c r="EO1" s="0" t="n"/>
      <c r="EP1" s="0" t="n"/>
      <c r="EQ1" s="0" t="n"/>
      <c r="ER1" s="0" t="n"/>
      <c r="ES1" s="0" t="n"/>
      <c r="ET1" s="0" t="n"/>
      <c r="EU1" s="0" t="n"/>
      <c r="EV1" s="0" t="n"/>
      <c r="EW1" s="0" t="n"/>
      <c r="EX1" s="0" t="n"/>
      <c r="EY1" s="0" t="n"/>
      <c r="EZ1" s="0" t="n"/>
      <c r="FA1" s="0" t="n"/>
      <c r="FB1" s="0" t="n"/>
      <c r="FC1" s="0" t="n"/>
      <c r="FD1" s="0" t="n"/>
      <c r="FE1" s="0" t="n"/>
      <c r="FF1" s="0" t="n"/>
      <c r="FG1" s="0" t="n"/>
      <c r="FH1" s="0" t="n"/>
      <c r="FI1" s="0" t="n"/>
      <c r="FJ1" s="0" t="n"/>
      <c r="FK1" s="0" t="n"/>
      <c r="FL1" s="0" t="n"/>
      <c r="FM1" s="0" t="n"/>
      <c r="FN1" s="0" t="n"/>
      <c r="FO1" s="0" t="n"/>
      <c r="FP1" s="0" t="n"/>
      <c r="FQ1" s="0" t="n"/>
      <c r="FR1" s="0" t="n"/>
      <c r="FS1" s="0" t="n"/>
      <c r="FT1" s="0" t="n"/>
      <c r="FU1" s="0" t="n"/>
      <c r="FV1" s="0" t="n"/>
      <c r="FW1" s="0" t="n"/>
      <c r="FX1" s="0" t="n"/>
      <c r="FY1" s="0" t="n"/>
      <c r="FZ1" s="0" t="n"/>
      <c r="GA1" s="0" t="n"/>
      <c r="GB1" s="0" t="n"/>
      <c r="GC1" s="0" t="n"/>
      <c r="GD1" s="0" t="n"/>
      <c r="GE1" s="0" t="n"/>
      <c r="GF1" s="0" t="n"/>
      <c r="GG1" s="0" t="n"/>
      <c r="GH1" s="0" t="n"/>
      <c r="GI1" s="0" t="n"/>
      <c r="GJ1" s="0" t="n"/>
      <c r="GK1" s="0" t="n"/>
      <c r="GL1" s="0" t="n"/>
      <c r="GM1" s="0" t="n"/>
      <c r="GN1" s="0" t="n"/>
      <c r="GO1" s="0" t="n"/>
      <c r="GP1" s="0" t="n"/>
      <c r="GQ1" s="0" t="n"/>
      <c r="GR1" s="0" t="n"/>
      <c r="GS1" s="0" t="n"/>
      <c r="GT1" s="0" t="n"/>
      <c r="GU1" s="0" t="n"/>
      <c r="GV1" s="0" t="n"/>
      <c r="GW1" s="0" t="n"/>
      <c r="GX1" s="0" t="n"/>
      <c r="GY1" s="0" t="n"/>
      <c r="GZ1" s="0" t="n"/>
      <c r="HA1" s="0" t="n"/>
      <c r="HB1" s="0" t="n"/>
      <c r="HC1" s="0" t="n"/>
      <c r="HD1" s="0" t="n"/>
      <c r="HE1" s="0" t="n"/>
      <c r="HF1" s="0" t="n"/>
      <c r="HG1" s="0" t="n"/>
      <c r="HH1" s="0" t="n"/>
      <c r="HI1" s="0" t="n"/>
      <c r="HJ1" s="0" t="n"/>
      <c r="HK1" s="0" t="n"/>
      <c r="HL1" s="0" t="n"/>
      <c r="HM1" s="0" t="n"/>
      <c r="HN1" s="0" t="n"/>
      <c r="HO1" s="0" t="n"/>
      <c r="HP1" s="0" t="n"/>
      <c r="HQ1" s="0" t="n"/>
      <c r="HR1" s="0" t="n"/>
      <c r="HS1" s="0" t="n"/>
      <c r="HT1" s="0" t="n"/>
      <c r="HU1" s="0" t="n"/>
      <c r="HV1" s="0" t="n"/>
      <c r="HW1" s="0" t="n"/>
      <c r="HX1" s="0" t="n"/>
      <c r="HY1" s="0" t="n"/>
      <c r="HZ1" s="0" t="n"/>
      <c r="IA1" s="0" t="n"/>
      <c r="IB1" s="0" t="n"/>
      <c r="IC1" s="0" t="n"/>
      <c r="ID1" s="0" t="n"/>
      <c r="IE1" s="0" t="n"/>
      <c r="IF1" s="0" t="n"/>
      <c r="IG1" s="0" t="n"/>
      <c r="IH1" s="0" t="n"/>
      <c r="II1" s="0" t="n"/>
      <c r="IJ1" s="0" t="n"/>
      <c r="IK1" s="0" t="n"/>
      <c r="IL1" s="0" t="n"/>
      <c r="IM1" s="0" t="n"/>
      <c r="IN1" s="0" t="n"/>
      <c r="IO1" s="0" t="n"/>
      <c r="IP1" s="0" t="n"/>
      <c r="IQ1" s="0" t="n"/>
      <c r="IR1" s="0" t="n"/>
      <c r="IS1" s="0" t="n"/>
      <c r="IT1" s="0" t="n"/>
      <c r="IU1" s="0" t="n"/>
      <c r="IV1" s="0" t="n"/>
      <c r="IW1" s="0" t="n"/>
      <c r="IX1" s="0" t="n"/>
      <c r="IY1" s="0" t="n"/>
      <c r="IZ1" s="0" t="n"/>
      <c r="JA1" s="0" t="n"/>
      <c r="JB1" s="0" t="n"/>
      <c r="JC1" s="0" t="n"/>
      <c r="JD1" s="0" t="n"/>
      <c r="JE1" s="0" t="n"/>
      <c r="JF1" s="0" t="n"/>
      <c r="JG1" s="0" t="n"/>
      <c r="JH1" s="0" t="n"/>
      <c r="JI1" s="0" t="n"/>
      <c r="JJ1" s="0" t="n"/>
      <c r="JK1" s="0" t="n"/>
      <c r="JL1" s="0" t="n"/>
      <c r="JM1" s="0" t="n"/>
      <c r="JN1" s="0" t="n"/>
      <c r="JO1" s="0" t="n"/>
      <c r="JP1" s="0" t="n"/>
      <c r="JQ1" s="0" t="n"/>
      <c r="JR1" s="0" t="n"/>
      <c r="JS1" s="0" t="n"/>
      <c r="JT1" s="0" t="n"/>
      <c r="JU1" s="0" t="n"/>
      <c r="JV1" s="0" t="n"/>
      <c r="JW1" s="0" t="n"/>
      <c r="JX1" s="0" t="n"/>
      <c r="JY1" s="0" t="n"/>
      <c r="JZ1" s="0" t="n"/>
      <c r="KA1" s="0" t="n"/>
      <c r="KB1" s="0" t="n"/>
      <c r="KC1" s="0" t="n"/>
      <c r="KD1" s="0" t="n"/>
      <c r="KE1" s="0" t="n"/>
      <c r="KF1" s="0" t="n"/>
      <c r="KG1" s="0" t="n"/>
      <c r="KH1" s="0" t="n"/>
      <c r="KI1" s="0" t="n"/>
      <c r="KJ1" s="0" t="n"/>
      <c r="KK1" s="0" t="n"/>
      <c r="KL1" s="0" t="n"/>
      <c r="KM1" s="0" t="n"/>
      <c r="KN1" s="0" t="n"/>
      <c r="KO1" s="0" t="n"/>
      <c r="KP1" s="0" t="n"/>
      <c r="KQ1" s="0" t="n"/>
      <c r="KR1" s="0" t="n"/>
      <c r="KS1" s="0" t="n"/>
      <c r="KT1" s="0" t="n"/>
      <c r="KU1" s="0" t="n"/>
      <c r="KV1" s="0" t="n"/>
      <c r="KW1" s="0" t="n"/>
      <c r="KX1" s="0" t="n"/>
      <c r="KY1" s="0" t="n"/>
      <c r="KZ1" s="0" t="n"/>
      <c r="LA1" s="0" t="n"/>
      <c r="LB1" s="0" t="n"/>
      <c r="LC1" s="0" t="n"/>
      <c r="LD1" s="0" t="n"/>
      <c r="LE1" s="0" t="n"/>
      <c r="LF1" s="0" t="n"/>
      <c r="LG1" s="0" t="n"/>
      <c r="LH1" s="0" t="n"/>
      <c r="LI1" s="0" t="n"/>
      <c r="LJ1" s="0" t="n"/>
      <c r="LK1" s="0" t="n"/>
      <c r="LL1" s="0" t="n"/>
      <c r="LM1" s="0" t="n"/>
      <c r="LN1" s="0" t="n"/>
      <c r="LO1" s="0" t="n"/>
      <c r="LP1" s="0" t="n"/>
      <c r="LQ1" s="0" t="n"/>
      <c r="LR1" s="0" t="n"/>
      <c r="LS1" s="0" t="n"/>
      <c r="LT1" s="0" t="n"/>
      <c r="LU1" s="0" t="n"/>
      <c r="LV1" s="0" t="n"/>
      <c r="LW1" s="0" t="n"/>
      <c r="LX1" s="0" t="n"/>
      <c r="LY1" s="0" t="n"/>
      <c r="LZ1" s="0" t="n"/>
      <c r="MA1" s="0" t="n"/>
      <c r="MB1" s="0" t="n"/>
      <c r="MC1" s="0" t="n"/>
      <c r="MD1" s="0" t="n"/>
      <c r="ME1" s="0" t="n"/>
      <c r="MF1" s="0" t="n"/>
      <c r="MG1" s="0" t="n"/>
      <c r="MH1" s="0" t="n"/>
      <c r="MI1" s="0" t="n"/>
      <c r="MJ1" s="0" t="n"/>
      <c r="MK1" s="0" t="n"/>
      <c r="ML1" s="0" t="n"/>
      <c r="MM1" s="0" t="n"/>
      <c r="MN1" s="0" t="n"/>
      <c r="MO1" s="0" t="n"/>
      <c r="MP1" s="0" t="n"/>
      <c r="MQ1" s="0" t="n"/>
      <c r="MR1" s="0" t="n"/>
      <c r="MS1" s="0" t="n"/>
      <c r="MT1" s="0" t="n"/>
      <c r="MU1" s="0" t="n"/>
      <c r="MV1" s="0" t="n"/>
      <c r="MW1" s="0" t="n"/>
      <c r="MX1" s="0" t="n"/>
      <c r="MY1" s="0" t="n"/>
      <c r="MZ1" s="0" t="n"/>
      <c r="NA1" s="0" t="n"/>
      <c r="NB1" s="0" t="n"/>
      <c r="NC1" s="0" t="n"/>
      <c r="ND1" s="0" t="n"/>
      <c r="NE1" s="0" t="n"/>
      <c r="NF1" s="0" t="n"/>
      <c r="NG1" s="0" t="n"/>
      <c r="NH1" s="0" t="n"/>
      <c r="NI1" s="0" t="n"/>
      <c r="NJ1" s="0" t="n"/>
      <c r="NK1" s="0" t="n"/>
      <c r="NL1" s="0" t="n"/>
      <c r="NM1" s="0" t="n"/>
      <c r="NN1" s="0" t="n"/>
      <c r="NO1" s="0" t="n"/>
      <c r="NP1" s="0" t="n"/>
      <c r="NQ1" s="0" t="n"/>
      <c r="NR1" s="0" t="n"/>
      <c r="NS1" s="0" t="n"/>
      <c r="NT1" s="0" t="n"/>
      <c r="NU1" s="0" t="n"/>
      <c r="NV1" s="0" t="n"/>
      <c r="NW1" s="0" t="n"/>
      <c r="NX1" s="0" t="n"/>
      <c r="NY1" s="0" t="n"/>
      <c r="NZ1" s="0" t="n"/>
      <c r="OA1" s="0" t="n"/>
      <c r="OB1" s="0" t="n"/>
      <c r="OC1" s="0" t="n"/>
      <c r="OD1" s="0" t="n"/>
      <c r="OE1" s="0" t="n"/>
      <c r="OF1" s="0" t="n"/>
      <c r="OG1" s="0" t="n"/>
      <c r="OH1" s="0" t="n"/>
      <c r="OI1" s="0" t="n"/>
      <c r="OJ1" s="0" t="n"/>
      <c r="OK1" s="0" t="n"/>
      <c r="OL1" s="0" t="n"/>
      <c r="OM1" s="0" t="n"/>
      <c r="ON1" s="0" t="n"/>
      <c r="OO1" s="0" t="n"/>
      <c r="OP1" s="0" t="n"/>
      <c r="OQ1" s="0" t="n"/>
      <c r="OR1" s="0" t="n"/>
      <c r="OS1" s="0" t="n"/>
      <c r="OT1" s="0" t="n"/>
      <c r="OU1" s="0" t="n"/>
      <c r="OV1" s="0" t="n"/>
      <c r="OW1" s="0" t="n"/>
      <c r="OX1" s="0" t="n"/>
      <c r="OY1" s="0" t="n"/>
      <c r="OZ1" s="0" t="n"/>
      <c r="PA1" s="0" t="n"/>
      <c r="PB1" s="0" t="n"/>
      <c r="PC1" s="0" t="n"/>
      <c r="PD1" s="0" t="n"/>
      <c r="PE1" s="0" t="n"/>
      <c r="PF1" s="0" t="n"/>
      <c r="PG1" s="0" t="n"/>
      <c r="PH1" s="0" t="n"/>
      <c r="PI1" s="0" t="n"/>
      <c r="PJ1" s="0" t="n"/>
      <c r="PK1" s="0" t="n"/>
      <c r="PL1" s="0" t="n"/>
      <c r="PM1" s="0" t="n"/>
      <c r="PN1" s="0" t="n"/>
      <c r="PO1" s="0" t="n"/>
      <c r="PP1" s="0" t="n"/>
      <c r="PQ1" s="0" t="n"/>
      <c r="PR1" s="0" t="n"/>
      <c r="PS1" s="0" t="n"/>
      <c r="PT1" s="0" t="n"/>
      <c r="PU1" s="0" t="n"/>
      <c r="PV1" s="0" t="n"/>
      <c r="PW1" s="0" t="n"/>
      <c r="PX1" s="0" t="n"/>
      <c r="PY1" s="0" t="n"/>
      <c r="PZ1" s="0" t="n"/>
      <c r="QA1" s="0" t="n"/>
      <c r="QB1" s="0" t="n"/>
      <c r="QC1" s="0" t="n"/>
      <c r="QD1" s="0" t="n"/>
      <c r="QE1" s="0" t="n"/>
      <c r="QF1" s="0" t="n"/>
      <c r="QG1" s="0" t="n"/>
      <c r="QH1" s="0" t="n"/>
      <c r="QI1" s="0" t="n"/>
      <c r="QJ1" s="0" t="n"/>
      <c r="QK1" s="0" t="n"/>
      <c r="QL1" s="0" t="n"/>
      <c r="QM1" s="0" t="n"/>
      <c r="QN1" s="0" t="n"/>
      <c r="QO1" s="0" t="n"/>
      <c r="QP1" s="0" t="n"/>
      <c r="QQ1" s="0" t="n"/>
      <c r="QR1" s="0" t="n"/>
      <c r="QS1" s="0" t="n"/>
      <c r="QT1" s="0" t="n"/>
      <c r="QU1" s="0" t="n"/>
      <c r="QV1" s="0" t="n"/>
      <c r="QW1" s="0" t="n"/>
      <c r="QX1" s="0" t="n"/>
      <c r="QY1" s="0" t="n"/>
      <c r="QZ1" s="0" t="n"/>
      <c r="RA1" s="0" t="n"/>
      <c r="RB1" s="0" t="n"/>
      <c r="RC1" s="0" t="n"/>
      <c r="RD1" s="0" t="n"/>
      <c r="RE1" s="0" t="n"/>
      <c r="RF1" s="0" t="n"/>
      <c r="RG1" s="0" t="n"/>
      <c r="RH1" s="0" t="n"/>
      <c r="RI1" s="0" t="n"/>
      <c r="RJ1" s="0" t="n"/>
      <c r="RK1" s="0" t="n"/>
      <c r="RL1" s="0" t="n"/>
      <c r="RM1" s="0" t="n"/>
      <c r="RN1" s="0" t="n"/>
      <c r="RO1" s="0" t="n"/>
      <c r="RP1" s="0" t="n"/>
      <c r="RQ1" s="0" t="n"/>
      <c r="RR1" s="0" t="n"/>
      <c r="RS1" s="0" t="n"/>
      <c r="RT1" s="0" t="n"/>
      <c r="RU1" s="0" t="n"/>
      <c r="RV1" s="0" t="n"/>
      <c r="RW1" s="0" t="n"/>
      <c r="RX1" s="0" t="n"/>
      <c r="RY1" s="0" t="n"/>
      <c r="RZ1" s="0" t="n"/>
      <c r="SA1" s="0" t="n"/>
      <c r="SB1" s="0" t="n"/>
      <c r="SC1" s="0" t="n"/>
      <c r="SD1" s="0" t="n"/>
      <c r="SE1" s="0" t="n"/>
      <c r="SF1" s="0" t="n"/>
      <c r="SG1" s="0" t="n"/>
      <c r="SH1" s="0" t="n"/>
      <c r="SI1" s="0" t="n"/>
      <c r="SJ1" s="0" t="n"/>
      <c r="SK1" s="0" t="n"/>
      <c r="SL1" s="0" t="n"/>
      <c r="SM1" s="0" t="n"/>
      <c r="SN1" s="0" t="n"/>
      <c r="SO1" s="0" t="n"/>
      <c r="SP1" s="0" t="n"/>
      <c r="SQ1" s="0" t="n"/>
      <c r="SR1" s="0" t="n"/>
      <c r="SS1" s="0" t="n"/>
      <c r="ST1" s="0" t="n"/>
      <c r="SU1" s="0" t="n"/>
      <c r="SV1" s="0" t="n"/>
      <c r="SW1" s="0" t="n"/>
      <c r="SX1" s="0" t="n"/>
      <c r="SY1" s="0" t="n"/>
      <c r="SZ1" s="0" t="n"/>
      <c r="TA1" s="0" t="n"/>
      <c r="TB1" s="0" t="n"/>
      <c r="TC1" s="0" t="n"/>
      <c r="TD1" s="0" t="n"/>
      <c r="TE1" s="0" t="n"/>
      <c r="TF1" s="0" t="n"/>
      <c r="TG1" s="0" t="n"/>
      <c r="TH1" s="0" t="n"/>
      <c r="TI1" s="0" t="n"/>
      <c r="TJ1" s="0" t="n"/>
      <c r="TK1" s="0" t="n"/>
      <c r="TL1" s="0" t="n"/>
      <c r="TM1" s="0" t="n"/>
      <c r="TN1" s="0" t="n"/>
      <c r="TO1" s="0" t="n"/>
      <c r="TP1" s="0" t="n"/>
      <c r="TQ1" s="0" t="n"/>
      <c r="TR1" s="0" t="n"/>
      <c r="TS1" s="0" t="n"/>
      <c r="TT1" s="0" t="n"/>
      <c r="TU1" s="0" t="n"/>
      <c r="TV1" s="0" t="n"/>
      <c r="TW1" s="0" t="n"/>
      <c r="TX1" s="0" t="n"/>
      <c r="TY1" s="0" t="n"/>
      <c r="TZ1" s="0" t="n"/>
      <c r="UA1" s="0" t="n"/>
      <c r="UB1" s="0" t="n"/>
      <c r="UC1" s="0" t="n"/>
      <c r="UD1" s="0" t="n"/>
      <c r="UE1" s="0" t="n"/>
      <c r="UF1" s="0" t="n"/>
      <c r="UG1" s="0" t="n"/>
      <c r="UH1" s="0" t="n"/>
      <c r="UI1" s="0" t="n"/>
      <c r="UJ1" s="0" t="n"/>
      <c r="UK1" s="0" t="n"/>
      <c r="UL1" s="0" t="n"/>
      <c r="UM1" s="0" t="n"/>
      <c r="UN1" s="0" t="n"/>
      <c r="UO1" s="0" t="n"/>
      <c r="UP1" s="0" t="n"/>
      <c r="UQ1" s="0" t="n"/>
      <c r="UR1" s="0" t="n"/>
      <c r="US1" s="0" t="n"/>
      <c r="UT1" s="0" t="n"/>
      <c r="UU1" s="0" t="n"/>
      <c r="UV1" s="0" t="n"/>
      <c r="UW1" s="0" t="n"/>
      <c r="UX1" s="0" t="n"/>
      <c r="UY1" s="0" t="n"/>
      <c r="UZ1" s="0" t="n"/>
      <c r="VA1" s="0" t="n"/>
      <c r="VB1" s="0" t="n"/>
      <c r="VC1" s="0" t="n"/>
      <c r="VD1" s="0" t="n"/>
      <c r="VE1" s="0" t="n"/>
      <c r="VF1" s="0" t="n"/>
      <c r="VG1" s="0" t="n"/>
      <c r="VH1" s="0" t="n"/>
      <c r="VI1" s="0" t="n"/>
      <c r="VJ1" s="0" t="n"/>
      <c r="VK1" s="0" t="n"/>
      <c r="VL1" s="0" t="n"/>
      <c r="VM1" s="0" t="n"/>
      <c r="VN1" s="0" t="n"/>
      <c r="VO1" s="0" t="n"/>
      <c r="VP1" s="0" t="n"/>
      <c r="VQ1" s="0" t="n"/>
      <c r="VR1" s="0" t="n"/>
      <c r="VS1" s="0" t="n"/>
      <c r="VT1" s="0" t="n"/>
      <c r="VU1" s="0" t="n"/>
      <c r="VV1" s="0" t="n"/>
      <c r="VW1" s="0" t="n"/>
      <c r="VX1" s="0" t="n"/>
      <c r="VY1" s="0" t="n"/>
      <c r="VZ1" s="0" t="n"/>
      <c r="WA1" s="0" t="n"/>
      <c r="WB1" s="0" t="n"/>
      <c r="WC1" s="0" t="n"/>
      <c r="WD1" s="0" t="n"/>
      <c r="WE1" s="0" t="n"/>
      <c r="WF1" s="0" t="n"/>
      <c r="WG1" s="0" t="n"/>
      <c r="WH1" s="0" t="n"/>
      <c r="WI1" s="0" t="n"/>
      <c r="WJ1" s="0" t="n"/>
      <c r="WK1" s="0" t="n"/>
      <c r="WL1" s="0" t="n"/>
      <c r="WM1" s="0" t="n"/>
      <c r="WN1" s="0" t="n"/>
      <c r="WO1" s="0" t="n"/>
      <c r="WP1" s="0" t="n"/>
      <c r="WQ1" s="0" t="n"/>
      <c r="WR1" s="0" t="n"/>
      <c r="WS1" s="0" t="n"/>
      <c r="WT1" s="0" t="n"/>
      <c r="WU1" s="0" t="n"/>
      <c r="WV1" s="0" t="n"/>
      <c r="WW1" s="0" t="n"/>
      <c r="WX1" s="0" t="n"/>
      <c r="WY1" s="0" t="n"/>
      <c r="WZ1" s="0" t="n"/>
      <c r="XA1" s="0" t="n"/>
      <c r="XB1" s="0" t="n"/>
      <c r="XC1" s="0" t="n"/>
      <c r="XD1" s="0" t="n"/>
      <c r="XE1" s="0" t="n"/>
      <c r="XF1" s="0" t="n"/>
      <c r="XG1" s="0" t="n"/>
      <c r="XH1" s="0" t="n"/>
      <c r="XI1" s="0" t="n"/>
      <c r="XJ1" s="0" t="n"/>
      <c r="XK1" s="0" t="n"/>
      <c r="XL1" s="0" t="n"/>
      <c r="XM1" s="0" t="n"/>
      <c r="XN1" s="0" t="n"/>
      <c r="XO1" s="0" t="n"/>
      <c r="XP1" s="0" t="n"/>
      <c r="XQ1" s="0" t="n"/>
      <c r="XR1" s="0" t="n"/>
      <c r="XS1" s="0" t="n"/>
      <c r="XT1" s="0" t="n"/>
      <c r="XU1" s="0" t="n"/>
      <c r="XV1" s="0" t="n"/>
      <c r="XW1" s="0" t="n"/>
      <c r="XX1" s="0" t="n"/>
      <c r="XY1" s="0" t="n"/>
      <c r="XZ1" s="0" t="n"/>
      <c r="YA1" s="0" t="n"/>
      <c r="YB1" s="0" t="n"/>
      <c r="YC1" s="0" t="n"/>
      <c r="YD1" s="0" t="n"/>
      <c r="YE1" s="0" t="n"/>
      <c r="YF1" s="0" t="n"/>
      <c r="YG1" s="0" t="n"/>
      <c r="YH1" s="0" t="n"/>
      <c r="YI1" s="0" t="n"/>
      <c r="YJ1" s="0" t="n"/>
      <c r="YK1" s="0" t="n"/>
      <c r="YL1" s="0" t="n"/>
      <c r="YM1" s="0" t="n"/>
      <c r="YN1" s="0" t="n"/>
      <c r="YO1" s="0" t="n"/>
      <c r="YP1" s="0" t="n"/>
      <c r="YQ1" s="0" t="n"/>
      <c r="YR1" s="0" t="n"/>
      <c r="YS1" s="0" t="n"/>
      <c r="YT1" s="0" t="n"/>
      <c r="YU1" s="0" t="n"/>
      <c r="YV1" s="0" t="n"/>
      <c r="YW1" s="0" t="n"/>
      <c r="YX1" s="0" t="n"/>
      <c r="YY1" s="0" t="n"/>
      <c r="YZ1" s="0" t="n"/>
      <c r="ZA1" s="0" t="n"/>
      <c r="ZB1" s="0" t="n"/>
      <c r="ZC1" s="0" t="n"/>
      <c r="ZD1" s="0" t="n"/>
      <c r="ZE1" s="0" t="n"/>
      <c r="ZF1" s="0" t="n"/>
      <c r="ZG1" s="0" t="n"/>
      <c r="ZH1" s="0" t="n"/>
      <c r="ZI1" s="0" t="n"/>
      <c r="ZJ1" s="0" t="n"/>
      <c r="ZK1" s="0" t="n"/>
      <c r="ZL1" s="0" t="n"/>
      <c r="ZM1" s="0" t="n"/>
      <c r="ZN1" s="0" t="n"/>
      <c r="ZO1" s="0" t="n"/>
      <c r="ZP1" s="0" t="n"/>
      <c r="ZQ1" s="0" t="n"/>
      <c r="ZR1" s="0" t="n"/>
      <c r="ZS1" s="0" t="n"/>
      <c r="ZT1" s="0" t="n"/>
      <c r="ZU1" s="0" t="n"/>
      <c r="ZV1" s="0" t="n"/>
      <c r="ZW1" s="0" t="n"/>
      <c r="ZX1" s="0" t="n"/>
      <c r="ZY1" s="0" t="n"/>
      <c r="ZZ1" s="0" t="n"/>
      <c r="AAA1" s="0" t="n"/>
      <c r="AAB1" s="0" t="n"/>
      <c r="AAC1" s="0" t="n"/>
      <c r="AAD1" s="0" t="n"/>
      <c r="AAE1" s="0" t="n"/>
      <c r="AAF1" s="0" t="n"/>
      <c r="AAG1" s="0" t="n"/>
      <c r="AAH1" s="0" t="n"/>
      <c r="AAI1" s="0" t="n"/>
      <c r="AAJ1" s="0" t="n"/>
      <c r="AAK1" s="0" t="n"/>
      <c r="AAL1" s="0" t="n"/>
      <c r="AAM1" s="0" t="n"/>
      <c r="AAN1" s="0" t="n"/>
      <c r="AAO1" s="0" t="n"/>
      <c r="AAP1" s="0" t="n"/>
      <c r="AAQ1" s="0" t="n"/>
      <c r="AAR1" s="0" t="n"/>
      <c r="AAS1" s="0" t="n"/>
      <c r="AAT1" s="0" t="n"/>
      <c r="AAU1" s="0" t="n"/>
      <c r="AAV1" s="0" t="n"/>
      <c r="AAW1" s="0" t="n"/>
      <c r="AAX1" s="0" t="n"/>
      <c r="AAY1" s="0" t="n"/>
      <c r="AAZ1" s="0" t="n"/>
      <c r="ABA1" s="0" t="n"/>
      <c r="ABB1" s="0" t="n"/>
      <c r="ABC1" s="0" t="n"/>
      <c r="ABD1" s="0" t="n"/>
      <c r="ABE1" s="0" t="n"/>
      <c r="ABF1" s="0" t="n"/>
      <c r="ABG1" s="0" t="n"/>
      <c r="ABH1" s="0" t="n"/>
      <c r="ABI1" s="0" t="n"/>
      <c r="ABJ1" s="0" t="n"/>
      <c r="ABK1" s="0" t="n"/>
      <c r="ABL1" s="0" t="n"/>
      <c r="ABM1" s="0" t="n"/>
      <c r="ABN1" s="0" t="n"/>
      <c r="ABO1" s="0" t="n"/>
      <c r="ABP1" s="0" t="n"/>
      <c r="ABQ1" s="0" t="n"/>
      <c r="ABR1" s="0" t="n"/>
      <c r="ABS1" s="0" t="n"/>
      <c r="ABT1" s="0" t="n"/>
      <c r="ABU1" s="0" t="n"/>
      <c r="ABV1" s="0" t="n"/>
      <c r="ABW1" s="0" t="n"/>
      <c r="ABX1" s="0" t="n"/>
      <c r="ABY1" s="0" t="n"/>
      <c r="ABZ1" s="0" t="n"/>
      <c r="ACA1" s="0" t="n"/>
      <c r="ACB1" s="0" t="n"/>
      <c r="ACC1" s="0" t="n"/>
      <c r="ACD1" s="0" t="n"/>
      <c r="ACE1" s="0" t="n"/>
      <c r="ACF1" s="0" t="n"/>
      <c r="ACG1" s="0" t="n"/>
      <c r="ACH1" s="0" t="n"/>
      <c r="ACI1" s="0" t="n"/>
      <c r="ACJ1" s="0" t="n"/>
      <c r="ACK1" s="0" t="n"/>
      <c r="ACL1" s="0" t="n"/>
      <c r="ACM1" s="0" t="n"/>
      <c r="ACN1" s="0" t="n"/>
      <c r="ACO1" s="0" t="n"/>
      <c r="ACP1" s="0" t="n"/>
      <c r="ACQ1" s="0" t="n"/>
      <c r="ACR1" s="0" t="n"/>
      <c r="ACS1" s="0" t="n"/>
      <c r="ACT1" s="0" t="n"/>
      <c r="ACU1" s="0" t="n"/>
      <c r="ACV1" s="0" t="n"/>
      <c r="ACW1" s="0" t="n"/>
      <c r="ACX1" s="0" t="n"/>
      <c r="ACY1" s="0" t="n"/>
      <c r="ACZ1" s="0" t="n"/>
      <c r="ADA1" s="0" t="n"/>
      <c r="ADB1" s="0" t="n"/>
      <c r="ADC1" s="0" t="n"/>
      <c r="ADD1" s="0" t="n"/>
      <c r="ADE1" s="0" t="n"/>
      <c r="ADF1" s="0" t="n"/>
      <c r="ADG1" s="0" t="n"/>
      <c r="ADH1" s="0" t="n"/>
      <c r="ADI1" s="0" t="n"/>
      <c r="ADJ1" s="0" t="n"/>
      <c r="ADK1" s="0" t="n"/>
      <c r="ADL1" s="0" t="n"/>
      <c r="ADM1" s="0" t="n"/>
      <c r="ADN1" s="0" t="n"/>
      <c r="ADO1" s="0" t="n"/>
      <c r="ADP1" s="0" t="n"/>
      <c r="ADQ1" s="0" t="n"/>
      <c r="ADR1" s="0" t="n"/>
      <c r="ADS1" s="0" t="n"/>
      <c r="ADT1" s="0" t="n"/>
      <c r="ADU1" s="0" t="n"/>
      <c r="ADV1" s="0" t="n"/>
      <c r="ADW1" s="0" t="n"/>
      <c r="ADX1" s="0" t="n"/>
      <c r="ADY1" s="0" t="n"/>
      <c r="ADZ1" s="0" t="n"/>
      <c r="AEA1" s="0" t="n"/>
      <c r="AEB1" s="0" t="n"/>
      <c r="AEC1" s="0" t="n"/>
      <c r="AED1" s="0" t="n"/>
      <c r="AEE1" s="0" t="n"/>
      <c r="AEF1" s="0" t="n"/>
      <c r="AEG1" s="0" t="n"/>
      <c r="AEH1" s="0" t="n"/>
      <c r="AEI1" s="0" t="n"/>
      <c r="AEJ1" s="0" t="n"/>
      <c r="AEK1" s="0" t="n"/>
      <c r="AEL1" s="0" t="n"/>
      <c r="AEM1" s="0" t="n"/>
      <c r="AEN1" s="0" t="n"/>
      <c r="AEO1" s="0" t="n"/>
      <c r="AEP1" s="0" t="n"/>
      <c r="AEQ1" s="0" t="n"/>
      <c r="AER1" s="0" t="n"/>
      <c r="AES1" s="0" t="n"/>
      <c r="AET1" s="0" t="n"/>
      <c r="AEU1" s="0" t="n"/>
      <c r="AEV1" s="0" t="n"/>
      <c r="AEW1" s="0" t="n"/>
      <c r="AEX1" s="0" t="n"/>
      <c r="AEY1" s="0" t="n"/>
      <c r="AEZ1" s="0" t="n"/>
      <c r="AFA1" s="0" t="n"/>
      <c r="AFB1" s="0" t="n"/>
      <c r="AFC1" s="0" t="n"/>
      <c r="AFD1" s="0" t="n"/>
      <c r="AFE1" s="0" t="n"/>
      <c r="AFF1" s="0" t="n"/>
      <c r="AFG1" s="0" t="n"/>
      <c r="AFH1" s="0" t="n"/>
      <c r="AFI1" s="0" t="n"/>
      <c r="AFJ1" s="0" t="n"/>
      <c r="AFK1" s="0" t="n"/>
      <c r="AFL1" s="0" t="n"/>
      <c r="AFM1" s="0" t="n"/>
      <c r="AFN1" s="0" t="n"/>
      <c r="AFO1" s="0" t="n"/>
      <c r="AFP1" s="0" t="n"/>
      <c r="AFQ1" s="0" t="n"/>
      <c r="AFR1" s="0" t="n"/>
      <c r="AFS1" s="0" t="n"/>
      <c r="AFT1" s="0" t="n"/>
      <c r="AFU1" s="0" t="n"/>
      <c r="AFV1" s="0" t="n"/>
      <c r="AFW1" s="0" t="n"/>
      <c r="AFX1" s="0" t="n"/>
      <c r="AFY1" s="0" t="n"/>
      <c r="AFZ1" s="0" t="n"/>
      <c r="AGA1" s="0" t="n"/>
      <c r="AGB1" s="0" t="n"/>
      <c r="AGC1" s="0" t="n"/>
      <c r="AGD1" s="0" t="n"/>
      <c r="AGE1" s="0" t="n"/>
      <c r="AGF1" s="0" t="n"/>
      <c r="AGG1" s="0" t="n"/>
      <c r="AGH1" s="0" t="n"/>
      <c r="AGI1" s="0" t="n"/>
      <c r="AGJ1" s="0" t="n"/>
      <c r="AGK1" s="0" t="n"/>
      <c r="AGL1" s="0" t="n"/>
      <c r="AGM1" s="0" t="n"/>
      <c r="AGN1" s="0" t="n"/>
      <c r="AGO1" s="0" t="n"/>
      <c r="AGP1" s="0" t="n"/>
      <c r="AGQ1" s="0" t="n"/>
      <c r="AGR1" s="0" t="n"/>
      <c r="AGS1" s="0" t="n"/>
      <c r="AGT1" s="0" t="n"/>
      <c r="AGU1" s="0" t="n"/>
      <c r="AGV1" s="0" t="n"/>
      <c r="AGW1" s="0" t="n"/>
      <c r="AGX1" s="0" t="n"/>
      <c r="AGY1" s="0" t="n"/>
      <c r="AGZ1" s="0" t="n"/>
      <c r="AHA1" s="0" t="n"/>
      <c r="AHB1" s="0" t="n"/>
      <c r="AHC1" s="0" t="n"/>
      <c r="AHD1" s="0" t="n"/>
      <c r="AHE1" s="0" t="n"/>
      <c r="AHF1" s="0" t="n"/>
      <c r="AHG1" s="0" t="n"/>
      <c r="AHH1" s="0" t="n"/>
      <c r="AHI1" s="0" t="n"/>
      <c r="AHJ1" s="0" t="n"/>
      <c r="AHK1" s="0" t="n"/>
      <c r="AHL1" s="0" t="n"/>
      <c r="AHM1" s="0" t="n"/>
      <c r="AHN1" s="0" t="n"/>
      <c r="AHO1" s="0" t="n"/>
      <c r="AHP1" s="0" t="n"/>
      <c r="AHQ1" s="0" t="n"/>
      <c r="AHR1" s="0" t="n"/>
      <c r="AHS1" s="0" t="n"/>
      <c r="AHT1" s="0" t="n"/>
      <c r="AHU1" s="0" t="n"/>
      <c r="AHV1" s="0" t="n"/>
      <c r="AHW1" s="0" t="n"/>
      <c r="AHX1" s="0" t="n"/>
      <c r="AHY1" s="0" t="n"/>
      <c r="AHZ1" s="0" t="n"/>
      <c r="AIA1" s="0" t="n"/>
      <c r="AIB1" s="0" t="n"/>
      <c r="AIC1" s="0" t="n"/>
      <c r="AID1" s="0" t="n"/>
      <c r="AIE1" s="0" t="n"/>
      <c r="AIF1" s="0" t="n"/>
      <c r="AIG1" s="0" t="n"/>
      <c r="AIH1" s="0" t="n"/>
      <c r="AII1" s="0" t="n"/>
      <c r="AIJ1" s="0" t="n"/>
      <c r="AIK1" s="0" t="n"/>
      <c r="AIL1" s="0" t="n"/>
      <c r="AIM1" s="0" t="n"/>
      <c r="AIN1" s="0" t="n"/>
      <c r="AIO1" s="0" t="n"/>
      <c r="AIP1" s="0" t="n"/>
      <c r="AIQ1" s="0" t="n"/>
      <c r="AIR1" s="0" t="n"/>
      <c r="AIS1" s="0" t="n"/>
      <c r="AIT1" s="0" t="n"/>
      <c r="AIU1" s="0" t="n"/>
      <c r="AIV1" s="0" t="n"/>
      <c r="AIW1" s="0" t="n"/>
      <c r="AIX1" s="0" t="n"/>
      <c r="AIY1" s="0" t="n"/>
      <c r="AIZ1" s="0" t="n"/>
      <c r="AJA1" s="0" t="n"/>
      <c r="AJB1" s="0" t="n"/>
      <c r="AJC1" s="0" t="n"/>
      <c r="AJD1" s="0" t="n"/>
      <c r="AJE1" s="0" t="n"/>
      <c r="AJF1" s="0" t="n"/>
      <c r="AJG1" s="0" t="n"/>
      <c r="AJH1" s="0" t="n"/>
      <c r="AJI1" s="0" t="n"/>
      <c r="AJJ1" s="0" t="n"/>
      <c r="AJK1" s="0" t="n"/>
      <c r="AJL1" s="0" t="n"/>
      <c r="AJM1" s="0" t="n"/>
      <c r="AJN1" s="0" t="n"/>
      <c r="AJO1" s="0" t="n"/>
      <c r="AJP1" s="0" t="n"/>
      <c r="AJQ1" s="0" t="n"/>
      <c r="AJR1" s="0" t="n"/>
      <c r="AJS1" s="0" t="n"/>
      <c r="AJT1" s="0" t="n"/>
      <c r="AJU1" s="0" t="n"/>
      <c r="AJV1" s="0" t="n"/>
      <c r="AJW1" s="0" t="n"/>
      <c r="AJX1" s="0" t="n"/>
      <c r="AJY1" s="0" t="n"/>
      <c r="AJZ1" s="0" t="n"/>
      <c r="AKA1" s="0" t="n"/>
      <c r="AKB1" s="0" t="n"/>
      <c r="AKC1" s="0" t="n"/>
      <c r="AKD1" s="0" t="n"/>
      <c r="AKE1" s="0" t="n"/>
      <c r="AKF1" s="0" t="n"/>
      <c r="AKG1" s="0" t="n"/>
      <c r="AKH1" s="0" t="n"/>
      <c r="AKI1" s="0" t="n"/>
      <c r="AKJ1" s="0" t="n"/>
      <c r="AKK1" s="0" t="n"/>
      <c r="AKL1" s="0" t="n"/>
      <c r="AKM1" s="0" t="n"/>
      <c r="AKN1" s="0" t="n"/>
      <c r="AKO1" s="0" t="n"/>
      <c r="AKP1" s="0" t="n"/>
      <c r="AKQ1" s="0" t="n"/>
      <c r="AKR1" s="0" t="n"/>
      <c r="AKS1" s="0" t="n"/>
      <c r="AKT1" s="0" t="n"/>
      <c r="AKU1" s="0" t="n"/>
      <c r="AKV1" s="0" t="n"/>
      <c r="AKW1" s="0" t="n"/>
      <c r="AKX1" s="0" t="n"/>
      <c r="AKY1" s="0" t="n"/>
      <c r="AKZ1" s="0" t="n"/>
      <c r="ALA1" s="0" t="n"/>
      <c r="ALB1" s="0" t="n"/>
      <c r="ALC1" s="0" t="n"/>
      <c r="ALD1" s="0" t="n"/>
      <c r="ALE1" s="0" t="n"/>
      <c r="ALF1" s="0" t="n"/>
      <c r="ALG1" s="0" t="n"/>
      <c r="ALH1" s="0" t="n"/>
      <c r="ALI1" s="0" t="n"/>
      <c r="ALJ1" s="0" t="n"/>
      <c r="ALK1" s="0" t="n"/>
      <c r="ALL1" s="0" t="n"/>
      <c r="ALM1" s="0" t="n"/>
      <c r="ALN1" s="0" t="n"/>
      <c r="ALO1" s="0" t="n"/>
      <c r="ALP1" s="0" t="n"/>
      <c r="ALQ1" s="0" t="n"/>
      <c r="ALR1" s="0" t="n"/>
      <c r="ALS1" s="0" t="n"/>
      <c r="ALT1" s="0" t="n"/>
      <c r="ALU1" s="0" t="n"/>
      <c r="ALV1" s="0" t="n"/>
      <c r="ALW1" s="0" t="n"/>
      <c r="ALX1" s="0" t="n"/>
      <c r="ALY1" s="0" t="n"/>
      <c r="ALZ1" s="0" t="n"/>
      <c r="AMA1" s="0" t="n"/>
      <c r="AMB1" s="0" t="n"/>
      <c r="AMC1" s="0" t="n"/>
      <c r="AMD1" s="0" t="n"/>
      <c r="AME1" s="0" t="n"/>
      <c r="AMF1" s="0" t="n"/>
      <c r="AMG1" s="0" t="n"/>
      <c r="AMH1" s="0" t="n"/>
      <c r="AMI1" s="0" t="n"/>
      <c r="AMJ1" s="0" t="n"/>
    </row>
    <row customHeight="1" ht="14" r="3" s="59" spans="1:1024">
      <c r="A3" s="2" t="n"/>
      <c r="B3" s="3" t="s">
        <v>0</v>
      </c>
      <c r="C3" s="0" t="n"/>
      <c r="D3" s="0" t="n"/>
      <c r="E3" s="0" t="n"/>
      <c r="F3" s="0" t="n"/>
      <c r="G3" s="0" t="n"/>
      <c r="H3" s="0" t="n"/>
      <c r="I3" s="0" t="n"/>
      <c r="J3" s="0" t="n"/>
      <c r="K3" s="0" t="n"/>
      <c r="L3" s="0" t="n"/>
      <c r="M3" s="0" t="n"/>
      <c r="N3" s="0" t="n"/>
      <c r="O3" s="0" t="n"/>
      <c r="P3" s="0" t="n"/>
      <c r="Q3" s="0" t="n"/>
      <c r="R3" s="0" t="n"/>
      <c r="S3" s="0" t="n"/>
      <c r="T3" s="0" t="n"/>
      <c r="U3" s="0" t="n"/>
      <c r="V3" s="0" t="n"/>
      <c r="W3" s="0" t="n"/>
      <c r="X3" s="0" t="n"/>
      <c r="Y3" s="0" t="n"/>
      <c r="Z3" s="0" t="n"/>
      <c r="AA3" s="0" t="n"/>
      <c r="AB3" s="0" t="n"/>
      <c r="AC3" s="0" t="n"/>
      <c r="AD3" s="0" t="n"/>
      <c r="AE3" s="0" t="n"/>
      <c r="AF3" s="0" t="n"/>
      <c r="AG3" s="0" t="n"/>
      <c r="AH3" s="0" t="n"/>
      <c r="AI3" s="0" t="n"/>
      <c r="AJ3" s="0" t="n"/>
      <c r="AK3" s="0" t="n"/>
      <c r="AL3" s="0" t="n"/>
      <c r="AM3" s="0" t="n"/>
      <c r="AN3" s="0" t="n"/>
      <c r="AO3" s="0" t="n"/>
      <c r="AP3" s="0" t="n"/>
      <c r="AQ3" s="0" t="n"/>
      <c r="AR3" s="0" t="n"/>
      <c r="AS3" s="0" t="n"/>
      <c r="AT3" s="0" t="n"/>
      <c r="AU3" s="0" t="n"/>
      <c r="AV3" s="0" t="n"/>
      <c r="AW3" s="0" t="n"/>
      <c r="AX3" s="0" t="n"/>
      <c r="AY3" s="0" t="n"/>
      <c r="AZ3" s="0" t="n"/>
      <c r="BA3" s="0" t="n"/>
      <c r="BB3" s="0" t="n"/>
      <c r="BC3" s="0" t="n"/>
      <c r="BD3" s="0" t="n"/>
      <c r="BE3" s="0" t="n"/>
      <c r="BF3" s="0" t="n"/>
      <c r="BG3" s="0" t="n"/>
      <c r="BH3" s="0" t="n"/>
      <c r="BI3" s="0" t="n"/>
      <c r="BJ3" s="0" t="n"/>
      <c r="BK3" s="0" t="n"/>
      <c r="BL3" s="0" t="n"/>
      <c r="BM3" s="0" t="n"/>
      <c r="BN3" s="0" t="n"/>
      <c r="BO3" s="0" t="n"/>
      <c r="BP3" s="0" t="n"/>
      <c r="BQ3" s="0" t="n"/>
      <c r="BR3" s="0" t="n"/>
      <c r="BS3" s="0" t="n"/>
      <c r="BT3" s="0" t="n"/>
      <c r="BU3" s="0" t="n"/>
      <c r="BV3" s="0" t="n"/>
      <c r="BW3" s="0" t="n"/>
      <c r="BX3" s="0" t="n"/>
      <c r="BY3" s="0" t="n"/>
      <c r="BZ3" s="0" t="n"/>
      <c r="CA3" s="0" t="n"/>
      <c r="CB3" s="0" t="n"/>
      <c r="CC3" s="0" t="n"/>
      <c r="CD3" s="0" t="n"/>
      <c r="CE3" s="0" t="n"/>
      <c r="CF3" s="0" t="n"/>
      <c r="CG3" s="0" t="n"/>
      <c r="CH3" s="0" t="n"/>
      <c r="CI3" s="0" t="n"/>
      <c r="CJ3" s="0" t="n"/>
      <c r="CK3" s="0" t="n"/>
      <c r="CL3" s="0" t="n"/>
      <c r="CM3" s="0" t="n"/>
      <c r="CN3" s="0" t="n"/>
      <c r="CO3" s="0" t="n"/>
      <c r="CP3" s="0" t="n"/>
      <c r="CQ3" s="0" t="n"/>
      <c r="CR3" s="0" t="n"/>
      <c r="CS3" s="0" t="n"/>
      <c r="CT3" s="0" t="n"/>
      <c r="CU3" s="0" t="n"/>
      <c r="CV3" s="0" t="n"/>
      <c r="CW3" s="0" t="n"/>
      <c r="CX3" s="0" t="n"/>
      <c r="CY3" s="0" t="n"/>
      <c r="CZ3" s="0" t="n"/>
      <c r="DA3" s="0" t="n"/>
      <c r="DB3" s="0" t="n"/>
      <c r="DC3" s="0" t="n"/>
      <c r="DD3" s="0" t="n"/>
      <c r="DE3" s="0" t="n"/>
      <c r="DF3" s="0" t="n"/>
      <c r="DG3" s="0" t="n"/>
      <c r="DH3" s="0" t="n"/>
      <c r="DI3" s="0" t="n"/>
      <c r="DJ3" s="0" t="n"/>
      <c r="DK3" s="0" t="n"/>
      <c r="DL3" s="0" t="n"/>
      <c r="DM3" s="0" t="n"/>
      <c r="DN3" s="0" t="n"/>
      <c r="DO3" s="0" t="n"/>
      <c r="DP3" s="0" t="n"/>
      <c r="DQ3" s="0" t="n"/>
      <c r="DR3" s="0" t="n"/>
      <c r="DS3" s="0" t="n"/>
      <c r="DT3" s="0" t="n"/>
      <c r="DU3" s="0" t="n"/>
      <c r="DV3" s="0" t="n"/>
      <c r="DW3" s="0" t="n"/>
      <c r="DX3" s="0" t="n"/>
      <c r="DY3" s="0" t="n"/>
      <c r="DZ3" s="0" t="n"/>
      <c r="EA3" s="0" t="n"/>
      <c r="EB3" s="0" t="n"/>
      <c r="EC3" s="0" t="n"/>
      <c r="ED3" s="0" t="n"/>
      <c r="EE3" s="0" t="n"/>
      <c r="EF3" s="0" t="n"/>
      <c r="EG3" s="0" t="n"/>
      <c r="EH3" s="0" t="n"/>
      <c r="EI3" s="0" t="n"/>
      <c r="EJ3" s="0" t="n"/>
      <c r="EK3" s="0" t="n"/>
      <c r="EL3" s="0" t="n"/>
      <c r="EM3" s="0" t="n"/>
      <c r="EN3" s="0" t="n"/>
      <c r="EO3" s="0" t="n"/>
      <c r="EP3" s="0" t="n"/>
      <c r="EQ3" s="0" t="n"/>
      <c r="ER3" s="0" t="n"/>
      <c r="ES3" s="0" t="n"/>
      <c r="ET3" s="0" t="n"/>
      <c r="EU3" s="0" t="n"/>
      <c r="EV3" s="0" t="n"/>
      <c r="EW3" s="0" t="n"/>
      <c r="EX3" s="0" t="n"/>
      <c r="EY3" s="0" t="n"/>
      <c r="EZ3" s="0" t="n"/>
      <c r="FA3" s="0" t="n"/>
      <c r="FB3" s="0" t="n"/>
      <c r="FC3" s="0" t="n"/>
      <c r="FD3" s="0" t="n"/>
      <c r="FE3" s="0" t="n"/>
      <c r="FF3" s="0" t="n"/>
      <c r="FG3" s="0" t="n"/>
      <c r="FH3" s="0" t="n"/>
      <c r="FI3" s="0" t="n"/>
      <c r="FJ3" s="0" t="n"/>
      <c r="FK3" s="0" t="n"/>
      <c r="FL3" s="0" t="n"/>
      <c r="FM3" s="0" t="n"/>
      <c r="FN3" s="0" t="n"/>
      <c r="FO3" s="0" t="n"/>
      <c r="FP3" s="0" t="n"/>
      <c r="FQ3" s="0" t="n"/>
      <c r="FR3" s="0" t="n"/>
      <c r="FS3" s="0" t="n"/>
      <c r="FT3" s="0" t="n"/>
      <c r="FU3" s="0" t="n"/>
      <c r="FV3" s="0" t="n"/>
      <c r="FW3" s="0" t="n"/>
      <c r="FX3" s="0" t="n"/>
      <c r="FY3" s="0" t="n"/>
      <c r="FZ3" s="0" t="n"/>
      <c r="GA3" s="0" t="n"/>
      <c r="GB3" s="0" t="n"/>
      <c r="GC3" s="0" t="n"/>
      <c r="GD3" s="0" t="n"/>
      <c r="GE3" s="0" t="n"/>
      <c r="GF3" s="0" t="n"/>
      <c r="GG3" s="0" t="n"/>
      <c r="GH3" s="0" t="n"/>
      <c r="GI3" s="0" t="n"/>
      <c r="GJ3" s="0" t="n"/>
      <c r="GK3" s="0" t="n"/>
      <c r="GL3" s="0" t="n"/>
      <c r="GM3" s="0" t="n"/>
      <c r="GN3" s="0" t="n"/>
      <c r="GO3" s="0" t="n"/>
      <c r="GP3" s="0" t="n"/>
      <c r="GQ3" s="0" t="n"/>
      <c r="GR3" s="0" t="n"/>
      <c r="GS3" s="0" t="n"/>
      <c r="GT3" s="0" t="n"/>
      <c r="GU3" s="0" t="n"/>
      <c r="GV3" s="0" t="n"/>
      <c r="GW3" s="0" t="n"/>
      <c r="GX3" s="0" t="n"/>
      <c r="GY3" s="0" t="n"/>
      <c r="GZ3" s="0" t="n"/>
      <c r="HA3" s="0" t="n"/>
      <c r="HB3" s="0" t="n"/>
      <c r="HC3" s="0" t="n"/>
      <c r="HD3" s="0" t="n"/>
      <c r="HE3" s="0" t="n"/>
      <c r="HF3" s="0" t="n"/>
      <c r="HG3" s="0" t="n"/>
      <c r="HH3" s="0" t="n"/>
      <c r="HI3" s="0" t="n"/>
      <c r="HJ3" s="0" t="n"/>
      <c r="HK3" s="0" t="n"/>
      <c r="HL3" s="0" t="n"/>
      <c r="HM3" s="0" t="n"/>
      <c r="HN3" s="0" t="n"/>
      <c r="HO3" s="0" t="n"/>
      <c r="HP3" s="0" t="n"/>
      <c r="HQ3" s="0" t="n"/>
      <c r="HR3" s="0" t="n"/>
      <c r="HS3" s="0" t="n"/>
      <c r="HT3" s="0" t="n"/>
      <c r="HU3" s="0" t="n"/>
      <c r="HV3" s="0" t="n"/>
      <c r="HW3" s="0" t="n"/>
      <c r="HX3" s="0" t="n"/>
      <c r="HY3" s="0" t="n"/>
      <c r="HZ3" s="0" t="n"/>
      <c r="IA3" s="0" t="n"/>
      <c r="IB3" s="0" t="n"/>
      <c r="IC3" s="0" t="n"/>
      <c r="ID3" s="0" t="n"/>
      <c r="IE3" s="0" t="n"/>
      <c r="IF3" s="0" t="n"/>
      <c r="IG3" s="0" t="n"/>
      <c r="IH3" s="0" t="n"/>
      <c r="II3" s="0" t="n"/>
      <c r="IJ3" s="0" t="n"/>
      <c r="IK3" s="0" t="n"/>
      <c r="IL3" s="0" t="n"/>
      <c r="IM3" s="0" t="n"/>
      <c r="IN3" s="0" t="n"/>
      <c r="IO3" s="0" t="n"/>
      <c r="IP3" s="0" t="n"/>
      <c r="IQ3" s="0" t="n"/>
      <c r="IR3" s="0" t="n"/>
      <c r="IS3" s="0" t="n"/>
      <c r="IT3" s="0" t="n"/>
      <c r="IU3" s="0" t="n"/>
      <c r="IV3" s="0" t="n"/>
      <c r="IW3" s="0" t="n"/>
      <c r="IX3" s="0" t="n"/>
      <c r="IY3" s="0" t="n"/>
      <c r="IZ3" s="0" t="n"/>
      <c r="JA3" s="0" t="n"/>
      <c r="JB3" s="0" t="n"/>
      <c r="JC3" s="0" t="n"/>
      <c r="JD3" s="0" t="n"/>
      <c r="JE3" s="0" t="n"/>
      <c r="JF3" s="0" t="n"/>
      <c r="JG3" s="0" t="n"/>
      <c r="JH3" s="0" t="n"/>
      <c r="JI3" s="0" t="n"/>
      <c r="JJ3" s="0" t="n"/>
      <c r="JK3" s="0" t="n"/>
      <c r="JL3" s="0" t="n"/>
      <c r="JM3" s="0" t="n"/>
      <c r="JN3" s="0" t="n"/>
      <c r="JO3" s="0" t="n"/>
      <c r="JP3" s="0" t="n"/>
      <c r="JQ3" s="0" t="n"/>
      <c r="JR3" s="0" t="n"/>
      <c r="JS3" s="0" t="n"/>
      <c r="JT3" s="0" t="n"/>
      <c r="JU3" s="0" t="n"/>
      <c r="JV3" s="0" t="n"/>
      <c r="JW3" s="0" t="n"/>
      <c r="JX3" s="0" t="n"/>
      <c r="JY3" s="0" t="n"/>
      <c r="JZ3" s="0" t="n"/>
      <c r="KA3" s="0" t="n"/>
      <c r="KB3" s="0" t="n"/>
      <c r="KC3" s="0" t="n"/>
      <c r="KD3" s="0" t="n"/>
      <c r="KE3" s="0" t="n"/>
      <c r="KF3" s="0" t="n"/>
      <c r="KG3" s="0" t="n"/>
      <c r="KH3" s="0" t="n"/>
      <c r="KI3" s="0" t="n"/>
      <c r="KJ3" s="0" t="n"/>
      <c r="KK3" s="0" t="n"/>
      <c r="KL3" s="0" t="n"/>
      <c r="KM3" s="0" t="n"/>
      <c r="KN3" s="0" t="n"/>
      <c r="KO3" s="0" t="n"/>
      <c r="KP3" s="0" t="n"/>
      <c r="KQ3" s="0" t="n"/>
      <c r="KR3" s="0" t="n"/>
      <c r="KS3" s="0" t="n"/>
      <c r="KT3" s="0" t="n"/>
      <c r="KU3" s="0" t="n"/>
      <c r="KV3" s="0" t="n"/>
      <c r="KW3" s="0" t="n"/>
      <c r="KX3" s="0" t="n"/>
      <c r="KY3" s="0" t="n"/>
      <c r="KZ3" s="0" t="n"/>
      <c r="LA3" s="0" t="n"/>
      <c r="LB3" s="0" t="n"/>
      <c r="LC3" s="0" t="n"/>
      <c r="LD3" s="0" t="n"/>
      <c r="LE3" s="0" t="n"/>
      <c r="LF3" s="0" t="n"/>
      <c r="LG3" s="0" t="n"/>
      <c r="LH3" s="0" t="n"/>
      <c r="LI3" s="0" t="n"/>
      <c r="LJ3" s="0" t="n"/>
      <c r="LK3" s="0" t="n"/>
      <c r="LL3" s="0" t="n"/>
      <c r="LM3" s="0" t="n"/>
      <c r="LN3" s="0" t="n"/>
      <c r="LO3" s="0" t="n"/>
      <c r="LP3" s="0" t="n"/>
      <c r="LQ3" s="0" t="n"/>
      <c r="LR3" s="0" t="n"/>
      <c r="LS3" s="0" t="n"/>
      <c r="LT3" s="0" t="n"/>
      <c r="LU3" s="0" t="n"/>
      <c r="LV3" s="0" t="n"/>
      <c r="LW3" s="0" t="n"/>
      <c r="LX3" s="0" t="n"/>
      <c r="LY3" s="0" t="n"/>
      <c r="LZ3" s="0" t="n"/>
      <c r="MA3" s="0" t="n"/>
      <c r="MB3" s="0" t="n"/>
      <c r="MC3" s="0" t="n"/>
      <c r="MD3" s="0" t="n"/>
      <c r="ME3" s="0" t="n"/>
      <c r="MF3" s="0" t="n"/>
      <c r="MG3" s="0" t="n"/>
      <c r="MH3" s="0" t="n"/>
      <c r="MI3" s="0" t="n"/>
      <c r="MJ3" s="0" t="n"/>
      <c r="MK3" s="0" t="n"/>
      <c r="ML3" s="0" t="n"/>
      <c r="MM3" s="0" t="n"/>
      <c r="MN3" s="0" t="n"/>
      <c r="MO3" s="0" t="n"/>
      <c r="MP3" s="0" t="n"/>
      <c r="MQ3" s="0" t="n"/>
      <c r="MR3" s="0" t="n"/>
      <c r="MS3" s="0" t="n"/>
      <c r="MT3" s="0" t="n"/>
      <c r="MU3" s="0" t="n"/>
      <c r="MV3" s="0" t="n"/>
      <c r="MW3" s="0" t="n"/>
      <c r="MX3" s="0" t="n"/>
      <c r="MY3" s="0" t="n"/>
      <c r="MZ3" s="0" t="n"/>
      <c r="NA3" s="0" t="n"/>
      <c r="NB3" s="0" t="n"/>
      <c r="NC3" s="0" t="n"/>
      <c r="ND3" s="0" t="n"/>
      <c r="NE3" s="0" t="n"/>
      <c r="NF3" s="0" t="n"/>
      <c r="NG3" s="0" t="n"/>
      <c r="NH3" s="0" t="n"/>
      <c r="NI3" s="0" t="n"/>
      <c r="NJ3" s="0" t="n"/>
      <c r="NK3" s="0" t="n"/>
      <c r="NL3" s="0" t="n"/>
      <c r="NM3" s="0" t="n"/>
      <c r="NN3" s="0" t="n"/>
      <c r="NO3" s="0" t="n"/>
      <c r="NP3" s="0" t="n"/>
      <c r="NQ3" s="0" t="n"/>
      <c r="NR3" s="0" t="n"/>
      <c r="NS3" s="0" t="n"/>
      <c r="NT3" s="0" t="n"/>
      <c r="NU3" s="0" t="n"/>
      <c r="NV3" s="0" t="n"/>
      <c r="NW3" s="0" t="n"/>
      <c r="NX3" s="0" t="n"/>
      <c r="NY3" s="0" t="n"/>
      <c r="NZ3" s="0" t="n"/>
      <c r="OA3" s="0" t="n"/>
      <c r="OB3" s="0" t="n"/>
      <c r="OC3" s="0" t="n"/>
      <c r="OD3" s="0" t="n"/>
      <c r="OE3" s="0" t="n"/>
      <c r="OF3" s="0" t="n"/>
      <c r="OG3" s="0" t="n"/>
      <c r="OH3" s="0" t="n"/>
      <c r="OI3" s="0" t="n"/>
      <c r="OJ3" s="0" t="n"/>
      <c r="OK3" s="0" t="n"/>
      <c r="OL3" s="0" t="n"/>
      <c r="OM3" s="0" t="n"/>
      <c r="ON3" s="0" t="n"/>
      <c r="OO3" s="0" t="n"/>
      <c r="OP3" s="0" t="n"/>
      <c r="OQ3" s="0" t="n"/>
      <c r="OR3" s="0" t="n"/>
      <c r="OS3" s="0" t="n"/>
      <c r="OT3" s="0" t="n"/>
      <c r="OU3" s="0" t="n"/>
      <c r="OV3" s="0" t="n"/>
      <c r="OW3" s="0" t="n"/>
      <c r="OX3" s="0" t="n"/>
      <c r="OY3" s="0" t="n"/>
      <c r="OZ3" s="0" t="n"/>
      <c r="PA3" s="0" t="n"/>
      <c r="PB3" s="0" t="n"/>
      <c r="PC3" s="0" t="n"/>
      <c r="PD3" s="0" t="n"/>
      <c r="PE3" s="0" t="n"/>
      <c r="PF3" s="0" t="n"/>
      <c r="PG3" s="0" t="n"/>
      <c r="PH3" s="0" t="n"/>
      <c r="PI3" s="0" t="n"/>
      <c r="PJ3" s="0" t="n"/>
      <c r="PK3" s="0" t="n"/>
      <c r="PL3" s="0" t="n"/>
      <c r="PM3" s="0" t="n"/>
      <c r="PN3" s="0" t="n"/>
      <c r="PO3" s="0" t="n"/>
      <c r="PP3" s="0" t="n"/>
      <c r="PQ3" s="0" t="n"/>
      <c r="PR3" s="0" t="n"/>
      <c r="PS3" s="0" t="n"/>
      <c r="PT3" s="0" t="n"/>
      <c r="PU3" s="0" t="n"/>
      <c r="PV3" s="0" t="n"/>
      <c r="PW3" s="0" t="n"/>
      <c r="PX3" s="0" t="n"/>
      <c r="PY3" s="0" t="n"/>
      <c r="PZ3" s="0" t="n"/>
      <c r="QA3" s="0" t="n"/>
      <c r="QB3" s="0" t="n"/>
      <c r="QC3" s="0" t="n"/>
      <c r="QD3" s="0" t="n"/>
      <c r="QE3" s="0" t="n"/>
      <c r="QF3" s="0" t="n"/>
      <c r="QG3" s="0" t="n"/>
      <c r="QH3" s="0" t="n"/>
      <c r="QI3" s="0" t="n"/>
      <c r="QJ3" s="0" t="n"/>
      <c r="QK3" s="0" t="n"/>
      <c r="QL3" s="0" t="n"/>
      <c r="QM3" s="0" t="n"/>
      <c r="QN3" s="0" t="n"/>
      <c r="QO3" s="0" t="n"/>
      <c r="QP3" s="0" t="n"/>
      <c r="QQ3" s="0" t="n"/>
      <c r="QR3" s="0" t="n"/>
      <c r="QS3" s="0" t="n"/>
      <c r="QT3" s="0" t="n"/>
      <c r="QU3" s="0" t="n"/>
      <c r="QV3" s="0" t="n"/>
      <c r="QW3" s="0" t="n"/>
      <c r="QX3" s="0" t="n"/>
      <c r="QY3" s="0" t="n"/>
      <c r="QZ3" s="0" t="n"/>
      <c r="RA3" s="0" t="n"/>
      <c r="RB3" s="0" t="n"/>
      <c r="RC3" s="0" t="n"/>
      <c r="RD3" s="0" t="n"/>
      <c r="RE3" s="0" t="n"/>
      <c r="RF3" s="0" t="n"/>
      <c r="RG3" s="0" t="n"/>
      <c r="RH3" s="0" t="n"/>
      <c r="RI3" s="0" t="n"/>
      <c r="RJ3" s="0" t="n"/>
      <c r="RK3" s="0" t="n"/>
      <c r="RL3" s="0" t="n"/>
      <c r="RM3" s="0" t="n"/>
      <c r="RN3" s="0" t="n"/>
      <c r="RO3" s="0" t="n"/>
      <c r="RP3" s="0" t="n"/>
      <c r="RQ3" s="0" t="n"/>
      <c r="RR3" s="0" t="n"/>
      <c r="RS3" s="0" t="n"/>
      <c r="RT3" s="0" t="n"/>
      <c r="RU3" s="0" t="n"/>
      <c r="RV3" s="0" t="n"/>
      <c r="RW3" s="0" t="n"/>
      <c r="RX3" s="0" t="n"/>
      <c r="RY3" s="0" t="n"/>
      <c r="RZ3" s="0" t="n"/>
      <c r="SA3" s="0" t="n"/>
      <c r="SB3" s="0" t="n"/>
      <c r="SC3" s="0" t="n"/>
      <c r="SD3" s="0" t="n"/>
      <c r="SE3" s="0" t="n"/>
      <c r="SF3" s="0" t="n"/>
      <c r="SG3" s="0" t="n"/>
      <c r="SH3" s="0" t="n"/>
      <c r="SI3" s="0" t="n"/>
      <c r="SJ3" s="0" t="n"/>
      <c r="SK3" s="0" t="n"/>
      <c r="SL3" s="0" t="n"/>
      <c r="SM3" s="0" t="n"/>
      <c r="SN3" s="0" t="n"/>
      <c r="SO3" s="0" t="n"/>
      <c r="SP3" s="0" t="n"/>
      <c r="SQ3" s="0" t="n"/>
      <c r="SR3" s="0" t="n"/>
      <c r="SS3" s="0" t="n"/>
      <c r="ST3" s="0" t="n"/>
      <c r="SU3" s="0" t="n"/>
      <c r="SV3" s="0" t="n"/>
      <c r="SW3" s="0" t="n"/>
      <c r="SX3" s="0" t="n"/>
      <c r="SY3" s="0" t="n"/>
      <c r="SZ3" s="0" t="n"/>
      <c r="TA3" s="0" t="n"/>
      <c r="TB3" s="0" t="n"/>
      <c r="TC3" s="0" t="n"/>
      <c r="TD3" s="0" t="n"/>
      <c r="TE3" s="0" t="n"/>
      <c r="TF3" s="0" t="n"/>
      <c r="TG3" s="0" t="n"/>
      <c r="TH3" s="0" t="n"/>
      <c r="TI3" s="0" t="n"/>
      <c r="TJ3" s="0" t="n"/>
      <c r="TK3" s="0" t="n"/>
      <c r="TL3" s="0" t="n"/>
      <c r="TM3" s="0" t="n"/>
      <c r="TN3" s="0" t="n"/>
      <c r="TO3" s="0" t="n"/>
      <c r="TP3" s="0" t="n"/>
      <c r="TQ3" s="0" t="n"/>
      <c r="TR3" s="0" t="n"/>
      <c r="TS3" s="0" t="n"/>
      <c r="TT3" s="0" t="n"/>
      <c r="TU3" s="0" t="n"/>
      <c r="TV3" s="0" t="n"/>
      <c r="TW3" s="0" t="n"/>
      <c r="TX3" s="0" t="n"/>
      <c r="TY3" s="0" t="n"/>
      <c r="TZ3" s="0" t="n"/>
      <c r="UA3" s="0" t="n"/>
      <c r="UB3" s="0" t="n"/>
      <c r="UC3" s="0" t="n"/>
      <c r="UD3" s="0" t="n"/>
      <c r="UE3" s="0" t="n"/>
      <c r="UF3" s="0" t="n"/>
      <c r="UG3" s="0" t="n"/>
      <c r="UH3" s="0" t="n"/>
      <c r="UI3" s="0" t="n"/>
      <c r="UJ3" s="0" t="n"/>
      <c r="UK3" s="0" t="n"/>
      <c r="UL3" s="0" t="n"/>
      <c r="UM3" s="0" t="n"/>
      <c r="UN3" s="0" t="n"/>
      <c r="UO3" s="0" t="n"/>
      <c r="UP3" s="0" t="n"/>
      <c r="UQ3" s="0" t="n"/>
      <c r="UR3" s="0" t="n"/>
      <c r="US3" s="0" t="n"/>
      <c r="UT3" s="0" t="n"/>
      <c r="UU3" s="0" t="n"/>
      <c r="UV3" s="0" t="n"/>
      <c r="UW3" s="0" t="n"/>
      <c r="UX3" s="0" t="n"/>
      <c r="UY3" s="0" t="n"/>
      <c r="UZ3" s="0" t="n"/>
      <c r="VA3" s="0" t="n"/>
      <c r="VB3" s="0" t="n"/>
      <c r="VC3" s="0" t="n"/>
      <c r="VD3" s="0" t="n"/>
      <c r="VE3" s="0" t="n"/>
      <c r="VF3" s="0" t="n"/>
      <c r="VG3" s="0" t="n"/>
      <c r="VH3" s="0" t="n"/>
      <c r="VI3" s="0" t="n"/>
      <c r="VJ3" s="0" t="n"/>
      <c r="VK3" s="0" t="n"/>
      <c r="VL3" s="0" t="n"/>
      <c r="VM3" s="0" t="n"/>
      <c r="VN3" s="0" t="n"/>
      <c r="VO3" s="0" t="n"/>
      <c r="VP3" s="0" t="n"/>
      <c r="VQ3" s="0" t="n"/>
      <c r="VR3" s="0" t="n"/>
      <c r="VS3" s="0" t="n"/>
      <c r="VT3" s="0" t="n"/>
      <c r="VU3" s="0" t="n"/>
      <c r="VV3" s="0" t="n"/>
      <c r="VW3" s="0" t="n"/>
      <c r="VX3" s="0" t="n"/>
      <c r="VY3" s="0" t="n"/>
      <c r="VZ3" s="0" t="n"/>
      <c r="WA3" s="0" t="n"/>
      <c r="WB3" s="0" t="n"/>
      <c r="WC3" s="0" t="n"/>
      <c r="WD3" s="0" t="n"/>
      <c r="WE3" s="0" t="n"/>
      <c r="WF3" s="0" t="n"/>
      <c r="WG3" s="0" t="n"/>
      <c r="WH3" s="0" t="n"/>
      <c r="WI3" s="0" t="n"/>
      <c r="WJ3" s="0" t="n"/>
      <c r="WK3" s="0" t="n"/>
      <c r="WL3" s="0" t="n"/>
      <c r="WM3" s="0" t="n"/>
      <c r="WN3" s="0" t="n"/>
      <c r="WO3" s="0" t="n"/>
      <c r="WP3" s="0" t="n"/>
      <c r="WQ3" s="0" t="n"/>
      <c r="WR3" s="0" t="n"/>
      <c r="WS3" s="0" t="n"/>
      <c r="WT3" s="0" t="n"/>
      <c r="WU3" s="0" t="n"/>
      <c r="WV3" s="0" t="n"/>
      <c r="WW3" s="0" t="n"/>
      <c r="WX3" s="0" t="n"/>
      <c r="WY3" s="0" t="n"/>
      <c r="WZ3" s="0" t="n"/>
      <c r="XA3" s="0" t="n"/>
      <c r="XB3" s="0" t="n"/>
      <c r="XC3" s="0" t="n"/>
      <c r="XD3" s="0" t="n"/>
      <c r="XE3" s="0" t="n"/>
      <c r="XF3" s="0" t="n"/>
      <c r="XG3" s="0" t="n"/>
      <c r="XH3" s="0" t="n"/>
      <c r="XI3" s="0" t="n"/>
      <c r="XJ3" s="0" t="n"/>
      <c r="XK3" s="0" t="n"/>
      <c r="XL3" s="0" t="n"/>
      <c r="XM3" s="0" t="n"/>
      <c r="XN3" s="0" t="n"/>
      <c r="XO3" s="0" t="n"/>
      <c r="XP3" s="0" t="n"/>
      <c r="XQ3" s="0" t="n"/>
      <c r="XR3" s="0" t="n"/>
      <c r="XS3" s="0" t="n"/>
      <c r="XT3" s="0" t="n"/>
      <c r="XU3" s="0" t="n"/>
      <c r="XV3" s="0" t="n"/>
      <c r="XW3" s="0" t="n"/>
      <c r="XX3" s="0" t="n"/>
      <c r="XY3" s="0" t="n"/>
      <c r="XZ3" s="0" t="n"/>
      <c r="YA3" s="0" t="n"/>
      <c r="YB3" s="0" t="n"/>
      <c r="YC3" s="0" t="n"/>
      <c r="YD3" s="0" t="n"/>
      <c r="YE3" s="0" t="n"/>
      <c r="YF3" s="0" t="n"/>
      <c r="YG3" s="0" t="n"/>
      <c r="YH3" s="0" t="n"/>
      <c r="YI3" s="0" t="n"/>
      <c r="YJ3" s="0" t="n"/>
      <c r="YK3" s="0" t="n"/>
      <c r="YL3" s="0" t="n"/>
      <c r="YM3" s="0" t="n"/>
      <c r="YN3" s="0" t="n"/>
      <c r="YO3" s="0" t="n"/>
      <c r="YP3" s="0" t="n"/>
      <c r="YQ3" s="0" t="n"/>
      <c r="YR3" s="0" t="n"/>
      <c r="YS3" s="0" t="n"/>
      <c r="YT3" s="0" t="n"/>
      <c r="YU3" s="0" t="n"/>
      <c r="YV3" s="0" t="n"/>
      <c r="YW3" s="0" t="n"/>
      <c r="YX3" s="0" t="n"/>
      <c r="YY3" s="0" t="n"/>
      <c r="YZ3" s="0" t="n"/>
      <c r="ZA3" s="0" t="n"/>
      <c r="ZB3" s="0" t="n"/>
      <c r="ZC3" s="0" t="n"/>
      <c r="ZD3" s="0" t="n"/>
      <c r="ZE3" s="0" t="n"/>
      <c r="ZF3" s="0" t="n"/>
      <c r="ZG3" s="0" t="n"/>
      <c r="ZH3" s="0" t="n"/>
      <c r="ZI3" s="0" t="n"/>
      <c r="ZJ3" s="0" t="n"/>
      <c r="ZK3" s="0" t="n"/>
      <c r="ZL3" s="0" t="n"/>
      <c r="ZM3" s="0" t="n"/>
      <c r="ZN3" s="0" t="n"/>
      <c r="ZO3" s="0" t="n"/>
      <c r="ZP3" s="0" t="n"/>
      <c r="ZQ3" s="0" t="n"/>
      <c r="ZR3" s="0" t="n"/>
      <c r="ZS3" s="0" t="n"/>
      <c r="ZT3" s="0" t="n"/>
      <c r="ZU3" s="0" t="n"/>
      <c r="ZV3" s="0" t="n"/>
      <c r="ZW3" s="0" t="n"/>
      <c r="ZX3" s="0" t="n"/>
      <c r="ZY3" s="0" t="n"/>
      <c r="ZZ3" s="0" t="n"/>
      <c r="AAA3" s="0" t="n"/>
      <c r="AAB3" s="0" t="n"/>
      <c r="AAC3" s="0" t="n"/>
      <c r="AAD3" s="0" t="n"/>
      <c r="AAE3" s="0" t="n"/>
      <c r="AAF3" s="0" t="n"/>
      <c r="AAG3" s="0" t="n"/>
      <c r="AAH3" s="0" t="n"/>
      <c r="AAI3" s="0" t="n"/>
      <c r="AAJ3" s="0" t="n"/>
      <c r="AAK3" s="0" t="n"/>
      <c r="AAL3" s="0" t="n"/>
      <c r="AAM3" s="0" t="n"/>
      <c r="AAN3" s="0" t="n"/>
      <c r="AAO3" s="0" t="n"/>
      <c r="AAP3" s="0" t="n"/>
      <c r="AAQ3" s="0" t="n"/>
      <c r="AAR3" s="0" t="n"/>
      <c r="AAS3" s="0" t="n"/>
      <c r="AAT3" s="0" t="n"/>
      <c r="AAU3" s="0" t="n"/>
      <c r="AAV3" s="0" t="n"/>
      <c r="AAW3" s="0" t="n"/>
      <c r="AAX3" s="0" t="n"/>
      <c r="AAY3" s="0" t="n"/>
      <c r="AAZ3" s="0" t="n"/>
      <c r="ABA3" s="0" t="n"/>
      <c r="ABB3" s="0" t="n"/>
      <c r="ABC3" s="0" t="n"/>
      <c r="ABD3" s="0" t="n"/>
      <c r="ABE3" s="0" t="n"/>
      <c r="ABF3" s="0" t="n"/>
      <c r="ABG3" s="0" t="n"/>
      <c r="ABH3" s="0" t="n"/>
      <c r="ABI3" s="0" t="n"/>
      <c r="ABJ3" s="0" t="n"/>
      <c r="ABK3" s="0" t="n"/>
      <c r="ABL3" s="0" t="n"/>
      <c r="ABM3" s="0" t="n"/>
      <c r="ABN3" s="0" t="n"/>
      <c r="ABO3" s="0" t="n"/>
      <c r="ABP3" s="0" t="n"/>
      <c r="ABQ3" s="0" t="n"/>
      <c r="ABR3" s="0" t="n"/>
      <c r="ABS3" s="0" t="n"/>
      <c r="ABT3" s="0" t="n"/>
      <c r="ABU3" s="0" t="n"/>
      <c r="ABV3" s="0" t="n"/>
      <c r="ABW3" s="0" t="n"/>
      <c r="ABX3" s="0" t="n"/>
      <c r="ABY3" s="0" t="n"/>
      <c r="ABZ3" s="0" t="n"/>
      <c r="ACA3" s="0" t="n"/>
      <c r="ACB3" s="0" t="n"/>
      <c r="ACC3" s="0" t="n"/>
      <c r="ACD3" s="0" t="n"/>
      <c r="ACE3" s="0" t="n"/>
      <c r="ACF3" s="0" t="n"/>
      <c r="ACG3" s="0" t="n"/>
      <c r="ACH3" s="0" t="n"/>
      <c r="ACI3" s="0" t="n"/>
      <c r="ACJ3" s="0" t="n"/>
      <c r="ACK3" s="0" t="n"/>
      <c r="ACL3" s="0" t="n"/>
      <c r="ACM3" s="0" t="n"/>
      <c r="ACN3" s="0" t="n"/>
      <c r="ACO3" s="0" t="n"/>
      <c r="ACP3" s="0" t="n"/>
      <c r="ACQ3" s="0" t="n"/>
      <c r="ACR3" s="0" t="n"/>
      <c r="ACS3" s="0" t="n"/>
      <c r="ACT3" s="0" t="n"/>
      <c r="ACU3" s="0" t="n"/>
      <c r="ACV3" s="0" t="n"/>
      <c r="ACW3" s="0" t="n"/>
      <c r="ACX3" s="0" t="n"/>
      <c r="ACY3" s="0" t="n"/>
      <c r="ACZ3" s="0" t="n"/>
      <c r="ADA3" s="0" t="n"/>
      <c r="ADB3" s="0" t="n"/>
      <c r="ADC3" s="0" t="n"/>
      <c r="ADD3" s="0" t="n"/>
      <c r="ADE3" s="0" t="n"/>
      <c r="ADF3" s="0" t="n"/>
      <c r="ADG3" s="0" t="n"/>
      <c r="ADH3" s="0" t="n"/>
      <c r="ADI3" s="0" t="n"/>
      <c r="ADJ3" s="0" t="n"/>
      <c r="ADK3" s="0" t="n"/>
      <c r="ADL3" s="0" t="n"/>
      <c r="ADM3" s="0" t="n"/>
      <c r="ADN3" s="0" t="n"/>
      <c r="ADO3" s="0" t="n"/>
      <c r="ADP3" s="0" t="n"/>
      <c r="ADQ3" s="0" t="n"/>
      <c r="ADR3" s="0" t="n"/>
      <c r="ADS3" s="0" t="n"/>
      <c r="ADT3" s="0" t="n"/>
      <c r="ADU3" s="0" t="n"/>
      <c r="ADV3" s="0" t="n"/>
      <c r="ADW3" s="0" t="n"/>
      <c r="ADX3" s="0" t="n"/>
      <c r="ADY3" s="0" t="n"/>
      <c r="ADZ3" s="0" t="n"/>
      <c r="AEA3" s="0" t="n"/>
      <c r="AEB3" s="0" t="n"/>
      <c r="AEC3" s="0" t="n"/>
      <c r="AED3" s="0" t="n"/>
      <c r="AEE3" s="0" t="n"/>
      <c r="AEF3" s="0" t="n"/>
      <c r="AEG3" s="0" t="n"/>
      <c r="AEH3" s="0" t="n"/>
      <c r="AEI3" s="0" t="n"/>
      <c r="AEJ3" s="0" t="n"/>
      <c r="AEK3" s="0" t="n"/>
      <c r="AEL3" s="0" t="n"/>
      <c r="AEM3" s="0" t="n"/>
      <c r="AEN3" s="0" t="n"/>
      <c r="AEO3" s="0" t="n"/>
      <c r="AEP3" s="0" t="n"/>
      <c r="AEQ3" s="0" t="n"/>
      <c r="AER3" s="0" t="n"/>
      <c r="AES3" s="0" t="n"/>
      <c r="AET3" s="0" t="n"/>
      <c r="AEU3" s="0" t="n"/>
      <c r="AEV3" s="0" t="n"/>
      <c r="AEW3" s="0" t="n"/>
      <c r="AEX3" s="0" t="n"/>
      <c r="AEY3" s="0" t="n"/>
      <c r="AEZ3" s="0" t="n"/>
      <c r="AFA3" s="0" t="n"/>
      <c r="AFB3" s="0" t="n"/>
      <c r="AFC3" s="0" t="n"/>
      <c r="AFD3" s="0" t="n"/>
      <c r="AFE3" s="0" t="n"/>
      <c r="AFF3" s="0" t="n"/>
      <c r="AFG3" s="0" t="n"/>
      <c r="AFH3" s="0" t="n"/>
      <c r="AFI3" s="0" t="n"/>
      <c r="AFJ3" s="0" t="n"/>
      <c r="AFK3" s="0" t="n"/>
      <c r="AFL3" s="0" t="n"/>
      <c r="AFM3" s="0" t="n"/>
      <c r="AFN3" s="0" t="n"/>
      <c r="AFO3" s="0" t="n"/>
      <c r="AFP3" s="0" t="n"/>
      <c r="AFQ3" s="0" t="n"/>
      <c r="AFR3" s="0" t="n"/>
      <c r="AFS3" s="0" t="n"/>
      <c r="AFT3" s="0" t="n"/>
      <c r="AFU3" s="0" t="n"/>
      <c r="AFV3" s="0" t="n"/>
      <c r="AFW3" s="0" t="n"/>
      <c r="AFX3" s="0" t="n"/>
      <c r="AFY3" s="0" t="n"/>
      <c r="AFZ3" s="0" t="n"/>
      <c r="AGA3" s="0" t="n"/>
      <c r="AGB3" s="0" t="n"/>
      <c r="AGC3" s="0" t="n"/>
      <c r="AGD3" s="0" t="n"/>
      <c r="AGE3" s="0" t="n"/>
      <c r="AGF3" s="0" t="n"/>
      <c r="AGG3" s="0" t="n"/>
      <c r="AGH3" s="0" t="n"/>
      <c r="AGI3" s="0" t="n"/>
      <c r="AGJ3" s="0" t="n"/>
      <c r="AGK3" s="0" t="n"/>
      <c r="AGL3" s="0" t="n"/>
      <c r="AGM3" s="0" t="n"/>
      <c r="AGN3" s="0" t="n"/>
      <c r="AGO3" s="0" t="n"/>
      <c r="AGP3" s="0" t="n"/>
      <c r="AGQ3" s="0" t="n"/>
      <c r="AGR3" s="0" t="n"/>
      <c r="AGS3" s="0" t="n"/>
      <c r="AGT3" s="0" t="n"/>
      <c r="AGU3" s="0" t="n"/>
      <c r="AGV3" s="0" t="n"/>
      <c r="AGW3" s="0" t="n"/>
      <c r="AGX3" s="0" t="n"/>
      <c r="AGY3" s="0" t="n"/>
      <c r="AGZ3" s="0" t="n"/>
      <c r="AHA3" s="0" t="n"/>
      <c r="AHB3" s="0" t="n"/>
      <c r="AHC3" s="0" t="n"/>
      <c r="AHD3" s="0" t="n"/>
      <c r="AHE3" s="0" t="n"/>
      <c r="AHF3" s="0" t="n"/>
      <c r="AHG3" s="0" t="n"/>
      <c r="AHH3" s="0" t="n"/>
      <c r="AHI3" s="0" t="n"/>
      <c r="AHJ3" s="0" t="n"/>
      <c r="AHK3" s="0" t="n"/>
      <c r="AHL3" s="0" t="n"/>
      <c r="AHM3" s="0" t="n"/>
      <c r="AHN3" s="0" t="n"/>
      <c r="AHO3" s="0" t="n"/>
      <c r="AHP3" s="0" t="n"/>
      <c r="AHQ3" s="0" t="n"/>
      <c r="AHR3" s="0" t="n"/>
      <c r="AHS3" s="0" t="n"/>
      <c r="AHT3" s="0" t="n"/>
      <c r="AHU3" s="0" t="n"/>
      <c r="AHV3" s="0" t="n"/>
      <c r="AHW3" s="0" t="n"/>
      <c r="AHX3" s="0" t="n"/>
      <c r="AHY3" s="0" t="n"/>
      <c r="AHZ3" s="0" t="n"/>
      <c r="AIA3" s="0" t="n"/>
      <c r="AIB3" s="0" t="n"/>
      <c r="AIC3" s="0" t="n"/>
      <c r="AID3" s="0" t="n"/>
      <c r="AIE3" s="0" t="n"/>
      <c r="AIF3" s="0" t="n"/>
      <c r="AIG3" s="0" t="n"/>
      <c r="AIH3" s="0" t="n"/>
      <c r="AII3" s="0" t="n"/>
      <c r="AIJ3" s="0" t="n"/>
      <c r="AIK3" s="0" t="n"/>
      <c r="AIL3" s="0" t="n"/>
      <c r="AIM3" s="0" t="n"/>
      <c r="AIN3" s="0" t="n"/>
      <c r="AIO3" s="0" t="n"/>
      <c r="AIP3" s="0" t="n"/>
      <c r="AIQ3" s="0" t="n"/>
      <c r="AIR3" s="0" t="n"/>
      <c r="AIS3" s="0" t="n"/>
      <c r="AIT3" s="0" t="n"/>
      <c r="AIU3" s="0" t="n"/>
      <c r="AIV3" s="0" t="n"/>
      <c r="AIW3" s="0" t="n"/>
      <c r="AIX3" s="0" t="n"/>
      <c r="AIY3" s="0" t="n"/>
      <c r="AIZ3" s="0" t="n"/>
      <c r="AJA3" s="0" t="n"/>
      <c r="AJB3" s="0" t="n"/>
      <c r="AJC3" s="0" t="n"/>
      <c r="AJD3" s="0" t="n"/>
      <c r="AJE3" s="0" t="n"/>
      <c r="AJF3" s="0" t="n"/>
      <c r="AJG3" s="0" t="n"/>
      <c r="AJH3" s="0" t="n"/>
      <c r="AJI3" s="0" t="n"/>
      <c r="AJJ3" s="0" t="n"/>
      <c r="AJK3" s="0" t="n"/>
      <c r="AJL3" s="0" t="n"/>
      <c r="AJM3" s="0" t="n"/>
      <c r="AJN3" s="0" t="n"/>
      <c r="AJO3" s="0" t="n"/>
      <c r="AJP3" s="0" t="n"/>
      <c r="AJQ3" s="0" t="n"/>
      <c r="AJR3" s="0" t="n"/>
      <c r="AJS3" s="0" t="n"/>
      <c r="AJT3" s="0" t="n"/>
      <c r="AJU3" s="0" t="n"/>
      <c r="AJV3" s="0" t="n"/>
      <c r="AJW3" s="0" t="n"/>
      <c r="AJX3" s="0" t="n"/>
      <c r="AJY3" s="0" t="n"/>
      <c r="AJZ3" s="0" t="n"/>
      <c r="AKA3" s="0" t="n"/>
      <c r="AKB3" s="0" t="n"/>
      <c r="AKC3" s="0" t="n"/>
      <c r="AKD3" s="0" t="n"/>
      <c r="AKE3" s="0" t="n"/>
      <c r="AKF3" s="0" t="n"/>
      <c r="AKG3" s="0" t="n"/>
      <c r="AKH3" s="0" t="n"/>
      <c r="AKI3" s="0" t="n"/>
      <c r="AKJ3" s="0" t="n"/>
      <c r="AKK3" s="0" t="n"/>
      <c r="AKL3" s="0" t="n"/>
      <c r="AKM3" s="0" t="n"/>
      <c r="AKN3" s="0" t="n"/>
      <c r="AKO3" s="0" t="n"/>
      <c r="AKP3" s="0" t="n"/>
      <c r="AKQ3" s="0" t="n"/>
      <c r="AKR3" s="0" t="n"/>
      <c r="AKS3" s="0" t="n"/>
      <c r="AKT3" s="0" t="n"/>
      <c r="AKU3" s="0" t="n"/>
      <c r="AKV3" s="0" t="n"/>
      <c r="AKW3" s="0" t="n"/>
      <c r="AKX3" s="0" t="n"/>
      <c r="AKY3" s="0" t="n"/>
      <c r="AKZ3" s="0" t="n"/>
      <c r="ALA3" s="0" t="n"/>
      <c r="ALB3" s="0" t="n"/>
      <c r="ALC3" s="0" t="n"/>
      <c r="ALD3" s="0" t="n"/>
      <c r="ALE3" s="0" t="n"/>
      <c r="ALF3" s="0" t="n"/>
      <c r="ALG3" s="0" t="n"/>
      <c r="ALH3" s="0" t="n"/>
      <c r="ALI3" s="0" t="n"/>
      <c r="ALJ3" s="0" t="n"/>
      <c r="ALK3" s="0" t="n"/>
      <c r="ALL3" s="0" t="n"/>
      <c r="ALM3" s="0" t="n"/>
      <c r="ALN3" s="0" t="n"/>
      <c r="ALO3" s="0" t="n"/>
      <c r="ALP3" s="0" t="n"/>
      <c r="ALQ3" s="0" t="n"/>
      <c r="ALR3" s="0" t="n"/>
      <c r="ALS3" s="0" t="n"/>
      <c r="ALT3" s="0" t="n"/>
      <c r="ALU3" s="0" t="n"/>
      <c r="ALV3" s="0" t="n"/>
      <c r="ALW3" s="0" t="n"/>
      <c r="ALX3" s="0" t="n"/>
      <c r="ALY3" s="0" t="n"/>
      <c r="ALZ3" s="0" t="n"/>
      <c r="AMA3" s="0" t="n"/>
      <c r="AMB3" s="0" t="n"/>
      <c r="AMC3" s="0" t="n"/>
      <c r="AMD3" s="0" t="n"/>
      <c r="AME3" s="0" t="n"/>
      <c r="AMF3" s="0" t="n"/>
      <c r="AMG3" s="0" t="n"/>
      <c r="AMH3" s="0" t="n"/>
      <c r="AMI3" s="0" t="n"/>
      <c r="AMJ3" s="0" t="n"/>
    </row>
    <row customHeight="1" ht="16" r="14" s="59" spans="1:1024">
      <c r="A14" s="6" t="s">
        <v>1</v>
      </c>
      <c r="B14" s="5" t="s">
        <v>2</v>
      </c>
      <c r="C14" s="0" t="n"/>
      <c r="D14" s="0" t="n"/>
      <c r="E14" s="0" t="n"/>
      <c r="F14" s="0" t="n"/>
      <c r="G14" s="0" t="n"/>
      <c r="H14" s="0" t="n"/>
      <c r="I14" s="0" t="n"/>
      <c r="J14" s="0" t="n"/>
      <c r="K14" s="0" t="n"/>
      <c r="L14" s="0" t="n"/>
      <c r="M14" s="0" t="n"/>
      <c r="N14" s="0" t="n"/>
      <c r="O14" s="0" t="n"/>
      <c r="P14" s="0" t="n"/>
      <c r="Q14" s="0" t="n"/>
      <c r="R14" s="0" t="n"/>
      <c r="S14" s="0" t="n"/>
      <c r="T14" s="0" t="n"/>
      <c r="U14" s="0" t="n"/>
      <c r="V14" s="0" t="n"/>
      <c r="W14" s="0" t="n"/>
      <c r="X14" s="0" t="n"/>
      <c r="Y14" s="0" t="n"/>
      <c r="Z14" s="0" t="n"/>
      <c r="AA14" s="0" t="n"/>
      <c r="AB14" s="0" t="n"/>
      <c r="AC14" s="0" t="n"/>
      <c r="AD14" s="0" t="n"/>
      <c r="AE14" s="0" t="n"/>
      <c r="AF14" s="0" t="n"/>
      <c r="AG14" s="0" t="n"/>
      <c r="AH14" s="0" t="n"/>
      <c r="AI14" s="0" t="n"/>
      <c r="AJ14" s="0" t="n"/>
      <c r="AK14" s="0" t="n"/>
      <c r="AL14" s="0" t="n"/>
      <c r="AM14" s="0" t="n"/>
      <c r="AN14" s="0" t="n"/>
      <c r="AO14" s="0" t="n"/>
      <c r="AP14" s="0" t="n"/>
      <c r="AQ14" s="0" t="n"/>
      <c r="AR14" s="0" t="n"/>
      <c r="AS14" s="0" t="n"/>
      <c r="AT14" s="0" t="n"/>
      <c r="AU14" s="0" t="n"/>
      <c r="AV14" s="0" t="n"/>
      <c r="AW14" s="0" t="n"/>
      <c r="AX14" s="0" t="n"/>
      <c r="AY14" s="0" t="n"/>
      <c r="AZ14" s="0" t="n"/>
      <c r="BA14" s="0" t="n"/>
      <c r="BB14" s="0" t="n"/>
      <c r="BC14" s="0" t="n"/>
      <c r="BD14" s="0" t="n"/>
      <c r="BE14" s="0" t="n"/>
      <c r="BF14" s="0" t="n"/>
      <c r="BG14" s="0" t="n"/>
      <c r="BH14" s="0" t="n"/>
      <c r="BI14" s="0" t="n"/>
      <c r="BJ14" s="0" t="n"/>
      <c r="BK14" s="0" t="n"/>
      <c r="BL14" s="0" t="n"/>
      <c r="BM14" s="0" t="n"/>
      <c r="BN14" s="0" t="n"/>
      <c r="BO14" s="0" t="n"/>
      <c r="BP14" s="0" t="n"/>
      <c r="BQ14" s="0" t="n"/>
      <c r="BR14" s="0" t="n"/>
      <c r="BS14" s="0" t="n"/>
      <c r="BT14" s="0" t="n"/>
      <c r="BU14" s="0" t="n"/>
      <c r="BV14" s="0" t="n"/>
      <c r="BW14" s="0" t="n"/>
      <c r="BX14" s="0" t="n"/>
      <c r="BY14" s="0" t="n"/>
      <c r="BZ14" s="0" t="n"/>
      <c r="CA14" s="0" t="n"/>
      <c r="CB14" s="0" t="n"/>
      <c r="CC14" s="0" t="n"/>
      <c r="CD14" s="0" t="n"/>
      <c r="CE14" s="0" t="n"/>
      <c r="CF14" s="0" t="n"/>
      <c r="CG14" s="0" t="n"/>
      <c r="CH14" s="0" t="n"/>
      <c r="CI14" s="0" t="n"/>
      <c r="CJ14" s="0" t="n"/>
      <c r="CK14" s="0" t="n"/>
      <c r="CL14" s="0" t="n"/>
      <c r="CM14" s="0" t="n"/>
      <c r="CN14" s="0" t="n"/>
      <c r="CO14" s="0" t="n"/>
      <c r="CP14" s="0" t="n"/>
      <c r="CQ14" s="0" t="n"/>
      <c r="CR14" s="0" t="n"/>
      <c r="CS14" s="0" t="n"/>
      <c r="CT14" s="0" t="n"/>
      <c r="CU14" s="0" t="n"/>
      <c r="CV14" s="0" t="n"/>
      <c r="CW14" s="0" t="n"/>
      <c r="CX14" s="0" t="n"/>
      <c r="CY14" s="0" t="n"/>
      <c r="CZ14" s="0" t="n"/>
      <c r="DA14" s="0" t="n"/>
      <c r="DB14" s="0" t="n"/>
      <c r="DC14" s="0" t="n"/>
      <c r="DD14" s="0" t="n"/>
      <c r="DE14" s="0" t="n"/>
      <c r="DF14" s="0" t="n"/>
      <c r="DG14" s="0" t="n"/>
      <c r="DH14" s="0" t="n"/>
      <c r="DI14" s="0" t="n"/>
      <c r="DJ14" s="0" t="n"/>
      <c r="DK14" s="0" t="n"/>
      <c r="DL14" s="0" t="n"/>
      <c r="DM14" s="0" t="n"/>
      <c r="DN14" s="0" t="n"/>
      <c r="DO14" s="0" t="n"/>
      <c r="DP14" s="0" t="n"/>
      <c r="DQ14" s="0" t="n"/>
      <c r="DR14" s="0" t="n"/>
      <c r="DS14" s="0" t="n"/>
      <c r="DT14" s="0" t="n"/>
      <c r="DU14" s="0" t="n"/>
      <c r="DV14" s="0" t="n"/>
      <c r="DW14" s="0" t="n"/>
      <c r="DX14" s="0" t="n"/>
      <c r="DY14" s="0" t="n"/>
      <c r="DZ14" s="0" t="n"/>
      <c r="EA14" s="0" t="n"/>
      <c r="EB14" s="0" t="n"/>
      <c r="EC14" s="0" t="n"/>
      <c r="ED14" s="0" t="n"/>
      <c r="EE14" s="0" t="n"/>
      <c r="EF14" s="0" t="n"/>
      <c r="EG14" s="0" t="n"/>
      <c r="EH14" s="0" t="n"/>
      <c r="EI14" s="0" t="n"/>
      <c r="EJ14" s="0" t="n"/>
      <c r="EK14" s="0" t="n"/>
      <c r="EL14" s="0" t="n"/>
      <c r="EM14" s="0" t="n"/>
      <c r="EN14" s="0" t="n"/>
      <c r="EO14" s="0" t="n"/>
      <c r="EP14" s="0" t="n"/>
      <c r="EQ14" s="0" t="n"/>
      <c r="ER14" s="0" t="n"/>
      <c r="ES14" s="0" t="n"/>
      <c r="ET14" s="0" t="n"/>
      <c r="EU14" s="0" t="n"/>
      <c r="EV14" s="0" t="n"/>
      <c r="EW14" s="0" t="n"/>
      <c r="EX14" s="0" t="n"/>
      <c r="EY14" s="0" t="n"/>
      <c r="EZ14" s="0" t="n"/>
      <c r="FA14" s="0" t="n"/>
      <c r="FB14" s="0" t="n"/>
      <c r="FC14" s="0" t="n"/>
      <c r="FD14" s="0" t="n"/>
      <c r="FE14" s="0" t="n"/>
      <c r="FF14" s="0" t="n"/>
      <c r="FG14" s="0" t="n"/>
      <c r="FH14" s="0" t="n"/>
      <c r="FI14" s="0" t="n"/>
      <c r="FJ14" s="0" t="n"/>
      <c r="FK14" s="0" t="n"/>
      <c r="FL14" s="0" t="n"/>
      <c r="FM14" s="0" t="n"/>
      <c r="FN14" s="0" t="n"/>
      <c r="FO14" s="0" t="n"/>
      <c r="FP14" s="0" t="n"/>
      <c r="FQ14" s="0" t="n"/>
      <c r="FR14" s="0" t="n"/>
      <c r="FS14" s="0" t="n"/>
      <c r="FT14" s="0" t="n"/>
      <c r="FU14" s="0" t="n"/>
      <c r="FV14" s="0" t="n"/>
      <c r="FW14" s="0" t="n"/>
      <c r="FX14" s="0" t="n"/>
      <c r="FY14" s="0" t="n"/>
      <c r="FZ14" s="0" t="n"/>
      <c r="GA14" s="0" t="n"/>
      <c r="GB14" s="0" t="n"/>
      <c r="GC14" s="0" t="n"/>
      <c r="GD14" s="0" t="n"/>
      <c r="GE14" s="0" t="n"/>
      <c r="GF14" s="0" t="n"/>
      <c r="GG14" s="0" t="n"/>
      <c r="GH14" s="0" t="n"/>
      <c r="GI14" s="0" t="n"/>
      <c r="GJ14" s="0" t="n"/>
      <c r="GK14" s="0" t="n"/>
      <c r="GL14" s="0" t="n"/>
      <c r="GM14" s="0" t="n"/>
      <c r="GN14" s="0" t="n"/>
      <c r="GO14" s="0" t="n"/>
      <c r="GP14" s="0" t="n"/>
      <c r="GQ14" s="0" t="n"/>
      <c r="GR14" s="0" t="n"/>
      <c r="GS14" s="0" t="n"/>
      <c r="GT14" s="0" t="n"/>
      <c r="GU14" s="0" t="n"/>
      <c r="GV14" s="0" t="n"/>
      <c r="GW14" s="0" t="n"/>
      <c r="GX14" s="0" t="n"/>
      <c r="GY14" s="0" t="n"/>
      <c r="GZ14" s="0" t="n"/>
      <c r="HA14" s="0" t="n"/>
      <c r="HB14" s="0" t="n"/>
      <c r="HC14" s="0" t="n"/>
      <c r="HD14" s="0" t="n"/>
      <c r="HE14" s="0" t="n"/>
      <c r="HF14" s="0" t="n"/>
      <c r="HG14" s="0" t="n"/>
      <c r="HH14" s="0" t="n"/>
      <c r="HI14" s="0" t="n"/>
      <c r="HJ14" s="0" t="n"/>
      <c r="HK14" s="0" t="n"/>
      <c r="HL14" s="0" t="n"/>
      <c r="HM14" s="0" t="n"/>
      <c r="HN14" s="0" t="n"/>
      <c r="HO14" s="0" t="n"/>
      <c r="HP14" s="0" t="n"/>
      <c r="HQ14" s="0" t="n"/>
      <c r="HR14" s="0" t="n"/>
      <c r="HS14" s="0" t="n"/>
      <c r="HT14" s="0" t="n"/>
      <c r="HU14" s="0" t="n"/>
      <c r="HV14" s="0" t="n"/>
      <c r="HW14" s="0" t="n"/>
      <c r="HX14" s="0" t="n"/>
      <c r="HY14" s="0" t="n"/>
      <c r="HZ14" s="0" t="n"/>
      <c r="IA14" s="0" t="n"/>
      <c r="IB14" s="0" t="n"/>
      <c r="IC14" s="0" t="n"/>
      <c r="ID14" s="0" t="n"/>
      <c r="IE14" s="0" t="n"/>
      <c r="IF14" s="0" t="n"/>
      <c r="IG14" s="0" t="n"/>
      <c r="IH14" s="0" t="n"/>
      <c r="II14" s="0" t="n"/>
      <c r="IJ14" s="0" t="n"/>
      <c r="IK14" s="0" t="n"/>
      <c r="IL14" s="0" t="n"/>
      <c r="IM14" s="0" t="n"/>
      <c r="IN14" s="0" t="n"/>
      <c r="IO14" s="0" t="n"/>
      <c r="IP14" s="0" t="n"/>
      <c r="IQ14" s="0" t="n"/>
      <c r="IR14" s="0" t="n"/>
      <c r="IS14" s="0" t="n"/>
      <c r="IT14" s="0" t="n"/>
      <c r="IU14" s="0" t="n"/>
      <c r="IV14" s="0" t="n"/>
      <c r="IW14" s="0" t="n"/>
      <c r="IX14" s="0" t="n"/>
      <c r="IY14" s="0" t="n"/>
      <c r="IZ14" s="0" t="n"/>
      <c r="JA14" s="0" t="n"/>
      <c r="JB14" s="0" t="n"/>
      <c r="JC14" s="0" t="n"/>
      <c r="JD14" s="0" t="n"/>
      <c r="JE14" s="0" t="n"/>
      <c r="JF14" s="0" t="n"/>
      <c r="JG14" s="0" t="n"/>
      <c r="JH14" s="0" t="n"/>
      <c r="JI14" s="0" t="n"/>
      <c r="JJ14" s="0" t="n"/>
      <c r="JK14" s="0" t="n"/>
      <c r="JL14" s="0" t="n"/>
      <c r="JM14" s="0" t="n"/>
      <c r="JN14" s="0" t="n"/>
      <c r="JO14" s="0" t="n"/>
      <c r="JP14" s="0" t="n"/>
      <c r="JQ14" s="0" t="n"/>
      <c r="JR14" s="0" t="n"/>
      <c r="JS14" s="0" t="n"/>
      <c r="JT14" s="0" t="n"/>
      <c r="JU14" s="0" t="n"/>
      <c r="JV14" s="0" t="n"/>
      <c r="JW14" s="0" t="n"/>
      <c r="JX14" s="0" t="n"/>
      <c r="JY14" s="0" t="n"/>
      <c r="JZ14" s="0" t="n"/>
      <c r="KA14" s="0" t="n"/>
      <c r="KB14" s="0" t="n"/>
      <c r="KC14" s="0" t="n"/>
      <c r="KD14" s="0" t="n"/>
      <c r="KE14" s="0" t="n"/>
      <c r="KF14" s="0" t="n"/>
      <c r="KG14" s="0" t="n"/>
      <c r="KH14" s="0" t="n"/>
      <c r="KI14" s="0" t="n"/>
      <c r="KJ14" s="0" t="n"/>
      <c r="KK14" s="0" t="n"/>
      <c r="KL14" s="0" t="n"/>
      <c r="KM14" s="0" t="n"/>
      <c r="KN14" s="0" t="n"/>
      <c r="KO14" s="0" t="n"/>
      <c r="KP14" s="0" t="n"/>
      <c r="KQ14" s="0" t="n"/>
      <c r="KR14" s="0" t="n"/>
      <c r="KS14" s="0" t="n"/>
      <c r="KT14" s="0" t="n"/>
      <c r="KU14" s="0" t="n"/>
      <c r="KV14" s="0" t="n"/>
      <c r="KW14" s="0" t="n"/>
      <c r="KX14" s="0" t="n"/>
      <c r="KY14" s="0" t="n"/>
      <c r="KZ14" s="0" t="n"/>
      <c r="LA14" s="0" t="n"/>
      <c r="LB14" s="0" t="n"/>
      <c r="LC14" s="0" t="n"/>
      <c r="LD14" s="0" t="n"/>
      <c r="LE14" s="0" t="n"/>
      <c r="LF14" s="0" t="n"/>
      <c r="LG14" s="0" t="n"/>
      <c r="LH14" s="0" t="n"/>
      <c r="LI14" s="0" t="n"/>
      <c r="LJ14" s="0" t="n"/>
      <c r="LK14" s="0" t="n"/>
      <c r="LL14" s="0" t="n"/>
      <c r="LM14" s="0" t="n"/>
      <c r="LN14" s="0" t="n"/>
      <c r="LO14" s="0" t="n"/>
      <c r="LP14" s="0" t="n"/>
      <c r="LQ14" s="0" t="n"/>
      <c r="LR14" s="0" t="n"/>
      <c r="LS14" s="0" t="n"/>
      <c r="LT14" s="0" t="n"/>
      <c r="LU14" s="0" t="n"/>
      <c r="LV14" s="0" t="n"/>
      <c r="LW14" s="0" t="n"/>
      <c r="LX14" s="0" t="n"/>
      <c r="LY14" s="0" t="n"/>
      <c r="LZ14" s="0" t="n"/>
      <c r="MA14" s="0" t="n"/>
      <c r="MB14" s="0" t="n"/>
      <c r="MC14" s="0" t="n"/>
      <c r="MD14" s="0" t="n"/>
      <c r="ME14" s="0" t="n"/>
      <c r="MF14" s="0" t="n"/>
      <c r="MG14" s="0" t="n"/>
      <c r="MH14" s="0" t="n"/>
      <c r="MI14" s="0" t="n"/>
      <c r="MJ14" s="0" t="n"/>
      <c r="MK14" s="0" t="n"/>
      <c r="ML14" s="0" t="n"/>
      <c r="MM14" s="0" t="n"/>
      <c r="MN14" s="0" t="n"/>
      <c r="MO14" s="0" t="n"/>
      <c r="MP14" s="0" t="n"/>
      <c r="MQ14" s="0" t="n"/>
      <c r="MR14" s="0" t="n"/>
      <c r="MS14" s="0" t="n"/>
      <c r="MT14" s="0" t="n"/>
      <c r="MU14" s="0" t="n"/>
      <c r="MV14" s="0" t="n"/>
      <c r="MW14" s="0" t="n"/>
      <c r="MX14" s="0" t="n"/>
      <c r="MY14" s="0" t="n"/>
      <c r="MZ14" s="0" t="n"/>
      <c r="NA14" s="0" t="n"/>
      <c r="NB14" s="0" t="n"/>
      <c r="NC14" s="0" t="n"/>
      <c r="ND14" s="0" t="n"/>
      <c r="NE14" s="0" t="n"/>
      <c r="NF14" s="0" t="n"/>
      <c r="NG14" s="0" t="n"/>
      <c r="NH14" s="0" t="n"/>
      <c r="NI14" s="0" t="n"/>
      <c r="NJ14" s="0" t="n"/>
      <c r="NK14" s="0" t="n"/>
      <c r="NL14" s="0" t="n"/>
      <c r="NM14" s="0" t="n"/>
      <c r="NN14" s="0" t="n"/>
      <c r="NO14" s="0" t="n"/>
      <c r="NP14" s="0" t="n"/>
      <c r="NQ14" s="0" t="n"/>
      <c r="NR14" s="0" t="n"/>
      <c r="NS14" s="0" t="n"/>
      <c r="NT14" s="0" t="n"/>
      <c r="NU14" s="0" t="n"/>
      <c r="NV14" s="0" t="n"/>
      <c r="NW14" s="0" t="n"/>
      <c r="NX14" s="0" t="n"/>
      <c r="NY14" s="0" t="n"/>
      <c r="NZ14" s="0" t="n"/>
      <c r="OA14" s="0" t="n"/>
      <c r="OB14" s="0" t="n"/>
      <c r="OC14" s="0" t="n"/>
      <c r="OD14" s="0" t="n"/>
      <c r="OE14" s="0" t="n"/>
      <c r="OF14" s="0" t="n"/>
      <c r="OG14" s="0" t="n"/>
      <c r="OH14" s="0" t="n"/>
      <c r="OI14" s="0" t="n"/>
      <c r="OJ14" s="0" t="n"/>
      <c r="OK14" s="0" t="n"/>
      <c r="OL14" s="0" t="n"/>
      <c r="OM14" s="0" t="n"/>
      <c r="ON14" s="0" t="n"/>
      <c r="OO14" s="0" t="n"/>
      <c r="OP14" s="0" t="n"/>
      <c r="OQ14" s="0" t="n"/>
      <c r="OR14" s="0" t="n"/>
      <c r="OS14" s="0" t="n"/>
      <c r="OT14" s="0" t="n"/>
      <c r="OU14" s="0" t="n"/>
      <c r="OV14" s="0" t="n"/>
      <c r="OW14" s="0" t="n"/>
      <c r="OX14" s="0" t="n"/>
      <c r="OY14" s="0" t="n"/>
      <c r="OZ14" s="0" t="n"/>
      <c r="PA14" s="0" t="n"/>
      <c r="PB14" s="0" t="n"/>
      <c r="PC14" s="0" t="n"/>
      <c r="PD14" s="0" t="n"/>
      <c r="PE14" s="0" t="n"/>
      <c r="PF14" s="0" t="n"/>
      <c r="PG14" s="0" t="n"/>
      <c r="PH14" s="0" t="n"/>
      <c r="PI14" s="0" t="n"/>
      <c r="PJ14" s="0" t="n"/>
      <c r="PK14" s="0" t="n"/>
      <c r="PL14" s="0" t="n"/>
      <c r="PM14" s="0" t="n"/>
      <c r="PN14" s="0" t="n"/>
      <c r="PO14" s="0" t="n"/>
      <c r="PP14" s="0" t="n"/>
      <c r="PQ14" s="0" t="n"/>
      <c r="PR14" s="0" t="n"/>
      <c r="PS14" s="0" t="n"/>
      <c r="PT14" s="0" t="n"/>
      <c r="PU14" s="0" t="n"/>
      <c r="PV14" s="0" t="n"/>
      <c r="PW14" s="0" t="n"/>
      <c r="PX14" s="0" t="n"/>
      <c r="PY14" s="0" t="n"/>
      <c r="PZ14" s="0" t="n"/>
      <c r="QA14" s="0" t="n"/>
      <c r="QB14" s="0" t="n"/>
      <c r="QC14" s="0" t="n"/>
      <c r="QD14" s="0" t="n"/>
      <c r="QE14" s="0" t="n"/>
      <c r="QF14" s="0" t="n"/>
      <c r="QG14" s="0" t="n"/>
      <c r="QH14" s="0" t="n"/>
      <c r="QI14" s="0" t="n"/>
      <c r="QJ14" s="0" t="n"/>
      <c r="QK14" s="0" t="n"/>
      <c r="QL14" s="0" t="n"/>
      <c r="QM14" s="0" t="n"/>
      <c r="QN14" s="0" t="n"/>
      <c r="QO14" s="0" t="n"/>
      <c r="QP14" s="0" t="n"/>
      <c r="QQ14" s="0" t="n"/>
      <c r="QR14" s="0" t="n"/>
      <c r="QS14" s="0" t="n"/>
      <c r="QT14" s="0" t="n"/>
      <c r="QU14" s="0" t="n"/>
      <c r="QV14" s="0" t="n"/>
      <c r="QW14" s="0" t="n"/>
      <c r="QX14" s="0" t="n"/>
      <c r="QY14" s="0" t="n"/>
      <c r="QZ14" s="0" t="n"/>
      <c r="RA14" s="0" t="n"/>
      <c r="RB14" s="0" t="n"/>
      <c r="RC14" s="0" t="n"/>
      <c r="RD14" s="0" t="n"/>
      <c r="RE14" s="0" t="n"/>
      <c r="RF14" s="0" t="n"/>
      <c r="RG14" s="0" t="n"/>
      <c r="RH14" s="0" t="n"/>
      <c r="RI14" s="0" t="n"/>
      <c r="RJ14" s="0" t="n"/>
      <c r="RK14" s="0" t="n"/>
      <c r="RL14" s="0" t="n"/>
      <c r="RM14" s="0" t="n"/>
      <c r="RN14" s="0" t="n"/>
      <c r="RO14" s="0" t="n"/>
      <c r="RP14" s="0" t="n"/>
      <c r="RQ14" s="0" t="n"/>
      <c r="RR14" s="0" t="n"/>
      <c r="RS14" s="0" t="n"/>
      <c r="RT14" s="0" t="n"/>
      <c r="RU14" s="0" t="n"/>
      <c r="RV14" s="0" t="n"/>
      <c r="RW14" s="0" t="n"/>
      <c r="RX14" s="0" t="n"/>
      <c r="RY14" s="0" t="n"/>
      <c r="RZ14" s="0" t="n"/>
      <c r="SA14" s="0" t="n"/>
      <c r="SB14" s="0" t="n"/>
      <c r="SC14" s="0" t="n"/>
      <c r="SD14" s="0" t="n"/>
      <c r="SE14" s="0" t="n"/>
      <c r="SF14" s="0" t="n"/>
      <c r="SG14" s="0" t="n"/>
      <c r="SH14" s="0" t="n"/>
      <c r="SI14" s="0" t="n"/>
      <c r="SJ14" s="0" t="n"/>
      <c r="SK14" s="0" t="n"/>
      <c r="SL14" s="0" t="n"/>
      <c r="SM14" s="0" t="n"/>
      <c r="SN14" s="0" t="n"/>
      <c r="SO14" s="0" t="n"/>
      <c r="SP14" s="0" t="n"/>
      <c r="SQ14" s="0" t="n"/>
      <c r="SR14" s="0" t="n"/>
      <c r="SS14" s="0" t="n"/>
      <c r="ST14" s="0" t="n"/>
      <c r="SU14" s="0" t="n"/>
      <c r="SV14" s="0" t="n"/>
      <c r="SW14" s="0" t="n"/>
      <c r="SX14" s="0" t="n"/>
      <c r="SY14" s="0" t="n"/>
      <c r="SZ14" s="0" t="n"/>
      <c r="TA14" s="0" t="n"/>
      <c r="TB14" s="0" t="n"/>
      <c r="TC14" s="0" t="n"/>
      <c r="TD14" s="0" t="n"/>
      <c r="TE14" s="0" t="n"/>
      <c r="TF14" s="0" t="n"/>
      <c r="TG14" s="0" t="n"/>
      <c r="TH14" s="0" t="n"/>
      <c r="TI14" s="0" t="n"/>
      <c r="TJ14" s="0" t="n"/>
      <c r="TK14" s="0" t="n"/>
      <c r="TL14" s="0" t="n"/>
      <c r="TM14" s="0" t="n"/>
      <c r="TN14" s="0" t="n"/>
      <c r="TO14" s="0" t="n"/>
      <c r="TP14" s="0" t="n"/>
      <c r="TQ14" s="0" t="n"/>
      <c r="TR14" s="0" t="n"/>
      <c r="TS14" s="0" t="n"/>
      <c r="TT14" s="0" t="n"/>
      <c r="TU14" s="0" t="n"/>
      <c r="TV14" s="0" t="n"/>
      <c r="TW14" s="0" t="n"/>
      <c r="TX14" s="0" t="n"/>
      <c r="TY14" s="0" t="n"/>
      <c r="TZ14" s="0" t="n"/>
      <c r="UA14" s="0" t="n"/>
      <c r="UB14" s="0" t="n"/>
      <c r="UC14" s="0" t="n"/>
      <c r="UD14" s="0" t="n"/>
      <c r="UE14" s="0" t="n"/>
      <c r="UF14" s="0" t="n"/>
      <c r="UG14" s="0" t="n"/>
      <c r="UH14" s="0" t="n"/>
      <c r="UI14" s="0" t="n"/>
      <c r="UJ14" s="0" t="n"/>
      <c r="UK14" s="0" t="n"/>
      <c r="UL14" s="0" t="n"/>
      <c r="UM14" s="0" t="n"/>
      <c r="UN14" s="0" t="n"/>
      <c r="UO14" s="0" t="n"/>
      <c r="UP14" s="0" t="n"/>
      <c r="UQ14" s="0" t="n"/>
      <c r="UR14" s="0" t="n"/>
      <c r="US14" s="0" t="n"/>
      <c r="UT14" s="0" t="n"/>
      <c r="UU14" s="0" t="n"/>
      <c r="UV14" s="0" t="n"/>
      <c r="UW14" s="0" t="n"/>
      <c r="UX14" s="0" t="n"/>
      <c r="UY14" s="0" t="n"/>
      <c r="UZ14" s="0" t="n"/>
      <c r="VA14" s="0" t="n"/>
      <c r="VB14" s="0" t="n"/>
      <c r="VC14" s="0" t="n"/>
      <c r="VD14" s="0" t="n"/>
      <c r="VE14" s="0" t="n"/>
      <c r="VF14" s="0" t="n"/>
      <c r="VG14" s="0" t="n"/>
      <c r="VH14" s="0" t="n"/>
      <c r="VI14" s="0" t="n"/>
      <c r="VJ14" s="0" t="n"/>
      <c r="VK14" s="0" t="n"/>
      <c r="VL14" s="0" t="n"/>
      <c r="VM14" s="0" t="n"/>
      <c r="VN14" s="0" t="n"/>
      <c r="VO14" s="0" t="n"/>
      <c r="VP14" s="0" t="n"/>
      <c r="VQ14" s="0" t="n"/>
      <c r="VR14" s="0" t="n"/>
      <c r="VS14" s="0" t="n"/>
      <c r="VT14" s="0" t="n"/>
      <c r="VU14" s="0" t="n"/>
      <c r="VV14" s="0" t="n"/>
      <c r="VW14" s="0" t="n"/>
      <c r="VX14" s="0" t="n"/>
      <c r="VY14" s="0" t="n"/>
      <c r="VZ14" s="0" t="n"/>
      <c r="WA14" s="0" t="n"/>
      <c r="WB14" s="0" t="n"/>
      <c r="WC14" s="0" t="n"/>
      <c r="WD14" s="0" t="n"/>
      <c r="WE14" s="0" t="n"/>
      <c r="WF14" s="0" t="n"/>
      <c r="WG14" s="0" t="n"/>
      <c r="WH14" s="0" t="n"/>
      <c r="WI14" s="0" t="n"/>
      <c r="WJ14" s="0" t="n"/>
      <c r="WK14" s="0" t="n"/>
      <c r="WL14" s="0" t="n"/>
      <c r="WM14" s="0" t="n"/>
      <c r="WN14" s="0" t="n"/>
      <c r="WO14" s="0" t="n"/>
      <c r="WP14" s="0" t="n"/>
      <c r="WQ14" s="0" t="n"/>
      <c r="WR14" s="0" t="n"/>
      <c r="WS14" s="0" t="n"/>
      <c r="WT14" s="0" t="n"/>
      <c r="WU14" s="0" t="n"/>
      <c r="WV14" s="0" t="n"/>
      <c r="WW14" s="0" t="n"/>
      <c r="WX14" s="0" t="n"/>
      <c r="WY14" s="0" t="n"/>
      <c r="WZ14" s="0" t="n"/>
      <c r="XA14" s="0" t="n"/>
      <c r="XB14" s="0" t="n"/>
      <c r="XC14" s="0" t="n"/>
      <c r="XD14" s="0" t="n"/>
      <c r="XE14" s="0" t="n"/>
      <c r="XF14" s="0" t="n"/>
      <c r="XG14" s="0" t="n"/>
      <c r="XH14" s="0" t="n"/>
      <c r="XI14" s="0" t="n"/>
      <c r="XJ14" s="0" t="n"/>
      <c r="XK14" s="0" t="n"/>
      <c r="XL14" s="0" t="n"/>
      <c r="XM14" s="0" t="n"/>
      <c r="XN14" s="0" t="n"/>
      <c r="XO14" s="0" t="n"/>
      <c r="XP14" s="0" t="n"/>
      <c r="XQ14" s="0" t="n"/>
      <c r="XR14" s="0" t="n"/>
      <c r="XS14" s="0" t="n"/>
      <c r="XT14" s="0" t="n"/>
      <c r="XU14" s="0" t="n"/>
      <c r="XV14" s="0" t="n"/>
      <c r="XW14" s="0" t="n"/>
      <c r="XX14" s="0" t="n"/>
      <c r="XY14" s="0" t="n"/>
      <c r="XZ14" s="0" t="n"/>
      <c r="YA14" s="0" t="n"/>
      <c r="YB14" s="0" t="n"/>
      <c r="YC14" s="0" t="n"/>
      <c r="YD14" s="0" t="n"/>
      <c r="YE14" s="0" t="n"/>
      <c r="YF14" s="0" t="n"/>
      <c r="YG14" s="0" t="n"/>
      <c r="YH14" s="0" t="n"/>
      <c r="YI14" s="0" t="n"/>
      <c r="YJ14" s="0" t="n"/>
      <c r="YK14" s="0" t="n"/>
      <c r="YL14" s="0" t="n"/>
      <c r="YM14" s="0" t="n"/>
      <c r="YN14" s="0" t="n"/>
      <c r="YO14" s="0" t="n"/>
      <c r="YP14" s="0" t="n"/>
      <c r="YQ14" s="0" t="n"/>
      <c r="YR14" s="0" t="n"/>
      <c r="YS14" s="0" t="n"/>
      <c r="YT14" s="0" t="n"/>
      <c r="YU14" s="0" t="n"/>
      <c r="YV14" s="0" t="n"/>
      <c r="YW14" s="0" t="n"/>
      <c r="YX14" s="0" t="n"/>
      <c r="YY14" s="0" t="n"/>
      <c r="YZ14" s="0" t="n"/>
      <c r="ZA14" s="0" t="n"/>
      <c r="ZB14" s="0" t="n"/>
      <c r="ZC14" s="0" t="n"/>
      <c r="ZD14" s="0" t="n"/>
      <c r="ZE14" s="0" t="n"/>
      <c r="ZF14" s="0" t="n"/>
      <c r="ZG14" s="0" t="n"/>
      <c r="ZH14" s="0" t="n"/>
      <c r="ZI14" s="0" t="n"/>
      <c r="ZJ14" s="0" t="n"/>
      <c r="ZK14" s="0" t="n"/>
      <c r="ZL14" s="0" t="n"/>
      <c r="ZM14" s="0" t="n"/>
      <c r="ZN14" s="0" t="n"/>
      <c r="ZO14" s="0" t="n"/>
      <c r="ZP14" s="0" t="n"/>
      <c r="ZQ14" s="0" t="n"/>
      <c r="ZR14" s="0" t="n"/>
      <c r="ZS14" s="0" t="n"/>
      <c r="ZT14" s="0" t="n"/>
      <c r="ZU14" s="0" t="n"/>
      <c r="ZV14" s="0" t="n"/>
      <c r="ZW14" s="0" t="n"/>
      <c r="ZX14" s="0" t="n"/>
      <c r="ZY14" s="0" t="n"/>
      <c r="ZZ14" s="0" t="n"/>
      <c r="AAA14" s="0" t="n"/>
      <c r="AAB14" s="0" t="n"/>
      <c r="AAC14" s="0" t="n"/>
      <c r="AAD14" s="0" t="n"/>
      <c r="AAE14" s="0" t="n"/>
      <c r="AAF14" s="0" t="n"/>
      <c r="AAG14" s="0" t="n"/>
      <c r="AAH14" s="0" t="n"/>
      <c r="AAI14" s="0" t="n"/>
      <c r="AAJ14" s="0" t="n"/>
      <c r="AAK14" s="0" t="n"/>
      <c r="AAL14" s="0" t="n"/>
      <c r="AAM14" s="0" t="n"/>
      <c r="AAN14" s="0" t="n"/>
      <c r="AAO14" s="0" t="n"/>
      <c r="AAP14" s="0" t="n"/>
      <c r="AAQ14" s="0" t="n"/>
      <c r="AAR14" s="0" t="n"/>
      <c r="AAS14" s="0" t="n"/>
      <c r="AAT14" s="0" t="n"/>
      <c r="AAU14" s="0" t="n"/>
      <c r="AAV14" s="0" t="n"/>
      <c r="AAW14" s="0" t="n"/>
      <c r="AAX14" s="0" t="n"/>
      <c r="AAY14" s="0" t="n"/>
      <c r="AAZ14" s="0" t="n"/>
      <c r="ABA14" s="0" t="n"/>
      <c r="ABB14" s="0" t="n"/>
      <c r="ABC14" s="0" t="n"/>
      <c r="ABD14" s="0" t="n"/>
      <c r="ABE14" s="0" t="n"/>
      <c r="ABF14" s="0" t="n"/>
      <c r="ABG14" s="0" t="n"/>
      <c r="ABH14" s="0" t="n"/>
      <c r="ABI14" s="0" t="n"/>
      <c r="ABJ14" s="0" t="n"/>
      <c r="ABK14" s="0" t="n"/>
      <c r="ABL14" s="0" t="n"/>
      <c r="ABM14" s="0" t="n"/>
      <c r="ABN14" s="0" t="n"/>
      <c r="ABO14" s="0" t="n"/>
      <c r="ABP14" s="0" t="n"/>
      <c r="ABQ14" s="0" t="n"/>
      <c r="ABR14" s="0" t="n"/>
      <c r="ABS14" s="0" t="n"/>
      <c r="ABT14" s="0" t="n"/>
      <c r="ABU14" s="0" t="n"/>
      <c r="ABV14" s="0" t="n"/>
      <c r="ABW14" s="0" t="n"/>
      <c r="ABX14" s="0" t="n"/>
      <c r="ABY14" s="0" t="n"/>
      <c r="ABZ14" s="0" t="n"/>
      <c r="ACA14" s="0" t="n"/>
      <c r="ACB14" s="0" t="n"/>
      <c r="ACC14" s="0" t="n"/>
      <c r="ACD14" s="0" t="n"/>
      <c r="ACE14" s="0" t="n"/>
      <c r="ACF14" s="0" t="n"/>
      <c r="ACG14" s="0" t="n"/>
      <c r="ACH14" s="0" t="n"/>
      <c r="ACI14" s="0" t="n"/>
      <c r="ACJ14" s="0" t="n"/>
      <c r="ACK14" s="0" t="n"/>
      <c r="ACL14" s="0" t="n"/>
      <c r="ACM14" s="0" t="n"/>
      <c r="ACN14" s="0" t="n"/>
      <c r="ACO14" s="0" t="n"/>
      <c r="ACP14" s="0" t="n"/>
      <c r="ACQ14" s="0" t="n"/>
      <c r="ACR14" s="0" t="n"/>
      <c r="ACS14" s="0" t="n"/>
      <c r="ACT14" s="0" t="n"/>
      <c r="ACU14" s="0" t="n"/>
      <c r="ACV14" s="0" t="n"/>
      <c r="ACW14" s="0" t="n"/>
      <c r="ACX14" s="0" t="n"/>
      <c r="ACY14" s="0" t="n"/>
      <c r="ACZ14" s="0" t="n"/>
      <c r="ADA14" s="0" t="n"/>
      <c r="ADB14" s="0" t="n"/>
      <c r="ADC14" s="0" t="n"/>
      <c r="ADD14" s="0" t="n"/>
      <c r="ADE14" s="0" t="n"/>
      <c r="ADF14" s="0" t="n"/>
      <c r="ADG14" s="0" t="n"/>
      <c r="ADH14" s="0" t="n"/>
      <c r="ADI14" s="0" t="n"/>
      <c r="ADJ14" s="0" t="n"/>
      <c r="ADK14" s="0" t="n"/>
      <c r="ADL14" s="0" t="n"/>
      <c r="ADM14" s="0" t="n"/>
      <c r="ADN14" s="0" t="n"/>
      <c r="ADO14" s="0" t="n"/>
      <c r="ADP14" s="0" t="n"/>
      <c r="ADQ14" s="0" t="n"/>
      <c r="ADR14" s="0" t="n"/>
      <c r="ADS14" s="0" t="n"/>
      <c r="ADT14" s="0" t="n"/>
      <c r="ADU14" s="0" t="n"/>
      <c r="ADV14" s="0" t="n"/>
      <c r="ADW14" s="0" t="n"/>
      <c r="ADX14" s="0" t="n"/>
      <c r="ADY14" s="0" t="n"/>
      <c r="ADZ14" s="0" t="n"/>
      <c r="AEA14" s="0" t="n"/>
      <c r="AEB14" s="0" t="n"/>
      <c r="AEC14" s="0" t="n"/>
      <c r="AED14" s="0" t="n"/>
      <c r="AEE14" s="0" t="n"/>
      <c r="AEF14" s="0" t="n"/>
      <c r="AEG14" s="0" t="n"/>
      <c r="AEH14" s="0" t="n"/>
      <c r="AEI14" s="0" t="n"/>
      <c r="AEJ14" s="0" t="n"/>
      <c r="AEK14" s="0" t="n"/>
      <c r="AEL14" s="0" t="n"/>
      <c r="AEM14" s="0" t="n"/>
      <c r="AEN14" s="0" t="n"/>
      <c r="AEO14" s="0" t="n"/>
      <c r="AEP14" s="0" t="n"/>
      <c r="AEQ14" s="0" t="n"/>
      <c r="AER14" s="0" t="n"/>
      <c r="AES14" s="0" t="n"/>
      <c r="AET14" s="0" t="n"/>
      <c r="AEU14" s="0" t="n"/>
      <c r="AEV14" s="0" t="n"/>
      <c r="AEW14" s="0" t="n"/>
      <c r="AEX14" s="0" t="n"/>
      <c r="AEY14" s="0" t="n"/>
      <c r="AEZ14" s="0" t="n"/>
      <c r="AFA14" s="0" t="n"/>
      <c r="AFB14" s="0" t="n"/>
      <c r="AFC14" s="0" t="n"/>
      <c r="AFD14" s="0" t="n"/>
      <c r="AFE14" s="0" t="n"/>
      <c r="AFF14" s="0" t="n"/>
      <c r="AFG14" s="0" t="n"/>
      <c r="AFH14" s="0" t="n"/>
      <c r="AFI14" s="0" t="n"/>
      <c r="AFJ14" s="0" t="n"/>
      <c r="AFK14" s="0" t="n"/>
      <c r="AFL14" s="0" t="n"/>
      <c r="AFM14" s="0" t="n"/>
      <c r="AFN14" s="0" t="n"/>
      <c r="AFO14" s="0" t="n"/>
      <c r="AFP14" s="0" t="n"/>
      <c r="AFQ14" s="0" t="n"/>
      <c r="AFR14" s="0" t="n"/>
      <c r="AFS14" s="0" t="n"/>
      <c r="AFT14" s="0" t="n"/>
      <c r="AFU14" s="0" t="n"/>
      <c r="AFV14" s="0" t="n"/>
      <c r="AFW14" s="0" t="n"/>
      <c r="AFX14" s="0" t="n"/>
      <c r="AFY14" s="0" t="n"/>
      <c r="AFZ14" s="0" t="n"/>
      <c r="AGA14" s="0" t="n"/>
      <c r="AGB14" s="0" t="n"/>
      <c r="AGC14" s="0" t="n"/>
      <c r="AGD14" s="0" t="n"/>
      <c r="AGE14" s="0" t="n"/>
      <c r="AGF14" s="0" t="n"/>
      <c r="AGG14" s="0" t="n"/>
      <c r="AGH14" s="0" t="n"/>
      <c r="AGI14" s="0" t="n"/>
      <c r="AGJ14" s="0" t="n"/>
      <c r="AGK14" s="0" t="n"/>
      <c r="AGL14" s="0" t="n"/>
      <c r="AGM14" s="0" t="n"/>
      <c r="AGN14" s="0" t="n"/>
      <c r="AGO14" s="0" t="n"/>
      <c r="AGP14" s="0" t="n"/>
      <c r="AGQ14" s="0" t="n"/>
      <c r="AGR14" s="0" t="n"/>
      <c r="AGS14" s="0" t="n"/>
      <c r="AGT14" s="0" t="n"/>
      <c r="AGU14" s="0" t="n"/>
      <c r="AGV14" s="0" t="n"/>
      <c r="AGW14" s="0" t="n"/>
      <c r="AGX14" s="0" t="n"/>
      <c r="AGY14" s="0" t="n"/>
      <c r="AGZ14" s="0" t="n"/>
      <c r="AHA14" s="0" t="n"/>
      <c r="AHB14" s="0" t="n"/>
      <c r="AHC14" s="0" t="n"/>
      <c r="AHD14" s="0" t="n"/>
      <c r="AHE14" s="0" t="n"/>
      <c r="AHF14" s="0" t="n"/>
      <c r="AHG14" s="0" t="n"/>
      <c r="AHH14" s="0" t="n"/>
      <c r="AHI14" s="0" t="n"/>
      <c r="AHJ14" s="0" t="n"/>
      <c r="AHK14" s="0" t="n"/>
      <c r="AHL14" s="0" t="n"/>
      <c r="AHM14" s="0" t="n"/>
      <c r="AHN14" s="0" t="n"/>
      <c r="AHO14" s="0" t="n"/>
      <c r="AHP14" s="0" t="n"/>
      <c r="AHQ14" s="0" t="n"/>
      <c r="AHR14" s="0" t="n"/>
      <c r="AHS14" s="0" t="n"/>
      <c r="AHT14" s="0" t="n"/>
      <c r="AHU14" s="0" t="n"/>
      <c r="AHV14" s="0" t="n"/>
      <c r="AHW14" s="0" t="n"/>
      <c r="AHX14" s="0" t="n"/>
      <c r="AHY14" s="0" t="n"/>
      <c r="AHZ14" s="0" t="n"/>
      <c r="AIA14" s="0" t="n"/>
      <c r="AIB14" s="0" t="n"/>
      <c r="AIC14" s="0" t="n"/>
      <c r="AID14" s="0" t="n"/>
      <c r="AIE14" s="0" t="n"/>
      <c r="AIF14" s="0" t="n"/>
      <c r="AIG14" s="0" t="n"/>
      <c r="AIH14" s="0" t="n"/>
      <c r="AII14" s="0" t="n"/>
      <c r="AIJ14" s="0" t="n"/>
      <c r="AIK14" s="0" t="n"/>
      <c r="AIL14" s="0" t="n"/>
      <c r="AIM14" s="0" t="n"/>
      <c r="AIN14" s="0" t="n"/>
      <c r="AIO14" s="0" t="n"/>
      <c r="AIP14" s="0" t="n"/>
      <c r="AIQ14" s="0" t="n"/>
      <c r="AIR14" s="0" t="n"/>
      <c r="AIS14" s="0" t="n"/>
      <c r="AIT14" s="0" t="n"/>
      <c r="AIU14" s="0" t="n"/>
      <c r="AIV14" s="0" t="n"/>
      <c r="AIW14" s="0" t="n"/>
      <c r="AIX14" s="0" t="n"/>
      <c r="AIY14" s="0" t="n"/>
      <c r="AIZ14" s="0" t="n"/>
      <c r="AJA14" s="0" t="n"/>
      <c r="AJB14" s="0" t="n"/>
      <c r="AJC14" s="0" t="n"/>
      <c r="AJD14" s="0" t="n"/>
      <c r="AJE14" s="0" t="n"/>
      <c r="AJF14" s="0" t="n"/>
      <c r="AJG14" s="0" t="n"/>
      <c r="AJH14" s="0" t="n"/>
      <c r="AJI14" s="0" t="n"/>
      <c r="AJJ14" s="0" t="n"/>
      <c r="AJK14" s="0" t="n"/>
      <c r="AJL14" s="0" t="n"/>
      <c r="AJM14" s="0" t="n"/>
      <c r="AJN14" s="0" t="n"/>
      <c r="AJO14" s="0" t="n"/>
      <c r="AJP14" s="0" t="n"/>
      <c r="AJQ14" s="0" t="n"/>
      <c r="AJR14" s="0" t="n"/>
      <c r="AJS14" s="0" t="n"/>
      <c r="AJT14" s="0" t="n"/>
      <c r="AJU14" s="0" t="n"/>
      <c r="AJV14" s="0" t="n"/>
      <c r="AJW14" s="0" t="n"/>
      <c r="AJX14" s="0" t="n"/>
      <c r="AJY14" s="0" t="n"/>
      <c r="AJZ14" s="0" t="n"/>
      <c r="AKA14" s="0" t="n"/>
      <c r="AKB14" s="0" t="n"/>
      <c r="AKC14" s="0" t="n"/>
      <c r="AKD14" s="0" t="n"/>
      <c r="AKE14" s="0" t="n"/>
      <c r="AKF14" s="0" t="n"/>
      <c r="AKG14" s="0" t="n"/>
      <c r="AKH14" s="0" t="n"/>
      <c r="AKI14" s="0" t="n"/>
      <c r="AKJ14" s="0" t="n"/>
      <c r="AKK14" s="0" t="n"/>
      <c r="AKL14" s="0" t="n"/>
      <c r="AKM14" s="0" t="n"/>
      <c r="AKN14" s="0" t="n"/>
      <c r="AKO14" s="0" t="n"/>
      <c r="AKP14" s="0" t="n"/>
      <c r="AKQ14" s="0" t="n"/>
      <c r="AKR14" s="0" t="n"/>
      <c r="AKS14" s="0" t="n"/>
      <c r="AKT14" s="0" t="n"/>
      <c r="AKU14" s="0" t="n"/>
      <c r="AKV14" s="0" t="n"/>
      <c r="AKW14" s="0" t="n"/>
      <c r="AKX14" s="0" t="n"/>
      <c r="AKY14" s="0" t="n"/>
      <c r="AKZ14" s="0" t="n"/>
      <c r="ALA14" s="0" t="n"/>
      <c r="ALB14" s="0" t="n"/>
      <c r="ALC14" s="0" t="n"/>
      <c r="ALD14" s="0" t="n"/>
      <c r="ALE14" s="0" t="n"/>
      <c r="ALF14" s="0" t="n"/>
      <c r="ALG14" s="0" t="n"/>
      <c r="ALH14" s="0" t="n"/>
      <c r="ALI14" s="0" t="n"/>
      <c r="ALJ14" s="0" t="n"/>
      <c r="ALK14" s="0" t="n"/>
      <c r="ALL14" s="0" t="n"/>
      <c r="ALM14" s="0" t="n"/>
      <c r="ALN14" s="0" t="n"/>
      <c r="ALO14" s="0" t="n"/>
      <c r="ALP14" s="0" t="n"/>
      <c r="ALQ14" s="0" t="n"/>
      <c r="ALR14" s="0" t="n"/>
      <c r="ALS14" s="0" t="n"/>
      <c r="ALT14" s="0" t="n"/>
      <c r="ALU14" s="0" t="n"/>
      <c r="ALV14" s="0" t="n"/>
      <c r="ALW14" s="0" t="n"/>
      <c r="ALX14" s="0" t="n"/>
      <c r="ALY14" s="0" t="n"/>
      <c r="ALZ14" s="0" t="n"/>
      <c r="AMA14" s="0" t="n"/>
      <c r="AMB14" s="0" t="n"/>
      <c r="AMC14" s="0" t="n"/>
      <c r="AMD14" s="0" t="n"/>
      <c r="AME14" s="0" t="n"/>
      <c r="AMF14" s="0" t="n"/>
      <c r="AMG14" s="0" t="n"/>
      <c r="AMH14" s="0" t="n"/>
      <c r="AMI14" s="0" t="n"/>
      <c r="AMJ14" s="0" t="n"/>
    </row>
    <row customHeight="1" ht="16" r="15" s="59" spans="1:1024">
      <c r="A15" s="6" t="s">
        <v>3</v>
      </c>
      <c r="B15" s="5" t="s">
        <v>4</v>
      </c>
      <c r="C15" s="0" t="n"/>
      <c r="D15" s="0" t="n"/>
      <c r="E15" s="0" t="n"/>
      <c r="F15" s="0" t="n"/>
      <c r="G15" s="0" t="n"/>
      <c r="H15" s="0" t="n"/>
      <c r="I15" s="0" t="n"/>
      <c r="J15" s="0" t="n"/>
      <c r="K15" s="0" t="n"/>
      <c r="L15" s="0" t="n"/>
      <c r="M15" s="0" t="n"/>
      <c r="N15" s="0" t="n"/>
      <c r="O15" s="0" t="n"/>
      <c r="P15" s="0" t="n"/>
      <c r="Q15" s="0" t="n"/>
      <c r="R15" s="0" t="n"/>
      <c r="S15" s="0" t="n"/>
      <c r="T15" s="0" t="n"/>
      <c r="U15" s="0" t="n"/>
      <c r="V15" s="0" t="n"/>
      <c r="W15" s="0" t="n"/>
      <c r="X15" s="0" t="n"/>
      <c r="Y15" s="0" t="n"/>
      <c r="Z15" s="0" t="n"/>
      <c r="AA15" s="0" t="n"/>
      <c r="AB15" s="0" t="n"/>
      <c r="AC15" s="0" t="n"/>
      <c r="AD15" s="0" t="n"/>
      <c r="AE15" s="0" t="n"/>
      <c r="AF15" s="0" t="n"/>
      <c r="AG15" s="0" t="n"/>
      <c r="AH15" s="0" t="n"/>
      <c r="AI15" s="0" t="n"/>
      <c r="AJ15" s="0" t="n"/>
      <c r="AK15" s="0" t="n"/>
      <c r="AL15" s="0" t="n"/>
      <c r="AM15" s="0" t="n"/>
      <c r="AN15" s="0" t="n"/>
      <c r="AO15" s="0" t="n"/>
      <c r="AP15" s="0" t="n"/>
      <c r="AQ15" s="0" t="n"/>
      <c r="AR15" s="0" t="n"/>
      <c r="AS15" s="0" t="n"/>
      <c r="AT15" s="0" t="n"/>
      <c r="AU15" s="0" t="n"/>
      <c r="AV15" s="0" t="n"/>
      <c r="AW15" s="0" t="n"/>
      <c r="AX15" s="0" t="n"/>
      <c r="AY15" s="0" t="n"/>
      <c r="AZ15" s="0" t="n"/>
      <c r="BA15" s="0" t="n"/>
      <c r="BB15" s="0" t="n"/>
      <c r="BC15" s="0" t="n"/>
      <c r="BD15" s="0" t="n"/>
      <c r="BE15" s="0" t="n"/>
      <c r="BF15" s="0" t="n"/>
      <c r="BG15" s="0" t="n"/>
      <c r="BH15" s="0" t="n"/>
      <c r="BI15" s="0" t="n"/>
      <c r="BJ15" s="0" t="n"/>
      <c r="BK15" s="0" t="n"/>
      <c r="BL15" s="0" t="n"/>
      <c r="BM15" s="0" t="n"/>
      <c r="BN15" s="0" t="n"/>
      <c r="BO15" s="0" t="n"/>
      <c r="BP15" s="0" t="n"/>
      <c r="BQ15" s="0" t="n"/>
      <c r="BR15" s="0" t="n"/>
      <c r="BS15" s="0" t="n"/>
      <c r="BT15" s="0" t="n"/>
      <c r="BU15" s="0" t="n"/>
      <c r="BV15" s="0" t="n"/>
      <c r="BW15" s="0" t="n"/>
      <c r="BX15" s="0" t="n"/>
      <c r="BY15" s="0" t="n"/>
      <c r="BZ15" s="0" t="n"/>
      <c r="CA15" s="0" t="n"/>
      <c r="CB15" s="0" t="n"/>
      <c r="CC15" s="0" t="n"/>
      <c r="CD15" s="0" t="n"/>
      <c r="CE15" s="0" t="n"/>
      <c r="CF15" s="0" t="n"/>
      <c r="CG15" s="0" t="n"/>
      <c r="CH15" s="0" t="n"/>
      <c r="CI15" s="0" t="n"/>
      <c r="CJ15" s="0" t="n"/>
      <c r="CK15" s="0" t="n"/>
      <c r="CL15" s="0" t="n"/>
      <c r="CM15" s="0" t="n"/>
      <c r="CN15" s="0" t="n"/>
      <c r="CO15" s="0" t="n"/>
      <c r="CP15" s="0" t="n"/>
      <c r="CQ15" s="0" t="n"/>
      <c r="CR15" s="0" t="n"/>
      <c r="CS15" s="0" t="n"/>
      <c r="CT15" s="0" t="n"/>
      <c r="CU15" s="0" t="n"/>
      <c r="CV15" s="0" t="n"/>
      <c r="CW15" s="0" t="n"/>
      <c r="CX15" s="0" t="n"/>
      <c r="CY15" s="0" t="n"/>
      <c r="CZ15" s="0" t="n"/>
      <c r="DA15" s="0" t="n"/>
      <c r="DB15" s="0" t="n"/>
      <c r="DC15" s="0" t="n"/>
      <c r="DD15" s="0" t="n"/>
      <c r="DE15" s="0" t="n"/>
      <c r="DF15" s="0" t="n"/>
      <c r="DG15" s="0" t="n"/>
      <c r="DH15" s="0" t="n"/>
      <c r="DI15" s="0" t="n"/>
      <c r="DJ15" s="0" t="n"/>
      <c r="DK15" s="0" t="n"/>
      <c r="DL15" s="0" t="n"/>
      <c r="DM15" s="0" t="n"/>
      <c r="DN15" s="0" t="n"/>
      <c r="DO15" s="0" t="n"/>
      <c r="DP15" s="0" t="n"/>
      <c r="DQ15" s="0" t="n"/>
      <c r="DR15" s="0" t="n"/>
      <c r="DS15" s="0" t="n"/>
      <c r="DT15" s="0" t="n"/>
      <c r="DU15" s="0" t="n"/>
      <c r="DV15" s="0" t="n"/>
      <c r="DW15" s="0" t="n"/>
      <c r="DX15" s="0" t="n"/>
      <c r="DY15" s="0" t="n"/>
      <c r="DZ15" s="0" t="n"/>
      <c r="EA15" s="0" t="n"/>
      <c r="EB15" s="0" t="n"/>
      <c r="EC15" s="0" t="n"/>
      <c r="ED15" s="0" t="n"/>
      <c r="EE15" s="0" t="n"/>
      <c r="EF15" s="0" t="n"/>
      <c r="EG15" s="0" t="n"/>
      <c r="EH15" s="0" t="n"/>
      <c r="EI15" s="0" t="n"/>
      <c r="EJ15" s="0" t="n"/>
      <c r="EK15" s="0" t="n"/>
      <c r="EL15" s="0" t="n"/>
      <c r="EM15" s="0" t="n"/>
      <c r="EN15" s="0" t="n"/>
      <c r="EO15" s="0" t="n"/>
      <c r="EP15" s="0" t="n"/>
      <c r="EQ15" s="0" t="n"/>
      <c r="ER15" s="0" t="n"/>
      <c r="ES15" s="0" t="n"/>
      <c r="ET15" s="0" t="n"/>
      <c r="EU15" s="0" t="n"/>
      <c r="EV15" s="0" t="n"/>
      <c r="EW15" s="0" t="n"/>
      <c r="EX15" s="0" t="n"/>
      <c r="EY15" s="0" t="n"/>
      <c r="EZ15" s="0" t="n"/>
      <c r="FA15" s="0" t="n"/>
      <c r="FB15" s="0" t="n"/>
      <c r="FC15" s="0" t="n"/>
      <c r="FD15" s="0" t="n"/>
      <c r="FE15" s="0" t="n"/>
      <c r="FF15" s="0" t="n"/>
      <c r="FG15" s="0" t="n"/>
      <c r="FH15" s="0" t="n"/>
      <c r="FI15" s="0" t="n"/>
      <c r="FJ15" s="0" t="n"/>
      <c r="FK15" s="0" t="n"/>
      <c r="FL15" s="0" t="n"/>
      <c r="FM15" s="0" t="n"/>
      <c r="FN15" s="0" t="n"/>
      <c r="FO15" s="0" t="n"/>
      <c r="FP15" s="0" t="n"/>
      <c r="FQ15" s="0" t="n"/>
      <c r="FR15" s="0" t="n"/>
      <c r="FS15" s="0" t="n"/>
      <c r="FT15" s="0" t="n"/>
      <c r="FU15" s="0" t="n"/>
      <c r="FV15" s="0" t="n"/>
      <c r="FW15" s="0" t="n"/>
      <c r="FX15" s="0" t="n"/>
      <c r="FY15" s="0" t="n"/>
      <c r="FZ15" s="0" t="n"/>
      <c r="GA15" s="0" t="n"/>
      <c r="GB15" s="0" t="n"/>
      <c r="GC15" s="0" t="n"/>
      <c r="GD15" s="0" t="n"/>
      <c r="GE15" s="0" t="n"/>
      <c r="GF15" s="0" t="n"/>
      <c r="GG15" s="0" t="n"/>
      <c r="GH15" s="0" t="n"/>
      <c r="GI15" s="0" t="n"/>
      <c r="GJ15" s="0" t="n"/>
      <c r="GK15" s="0" t="n"/>
      <c r="GL15" s="0" t="n"/>
      <c r="GM15" s="0" t="n"/>
      <c r="GN15" s="0" t="n"/>
      <c r="GO15" s="0" t="n"/>
      <c r="GP15" s="0" t="n"/>
      <c r="GQ15" s="0" t="n"/>
      <c r="GR15" s="0" t="n"/>
      <c r="GS15" s="0" t="n"/>
      <c r="GT15" s="0" t="n"/>
      <c r="GU15" s="0" t="n"/>
      <c r="GV15" s="0" t="n"/>
      <c r="GW15" s="0" t="n"/>
      <c r="GX15" s="0" t="n"/>
      <c r="GY15" s="0" t="n"/>
      <c r="GZ15" s="0" t="n"/>
      <c r="HA15" s="0" t="n"/>
      <c r="HB15" s="0" t="n"/>
      <c r="HC15" s="0" t="n"/>
      <c r="HD15" s="0" t="n"/>
      <c r="HE15" s="0" t="n"/>
      <c r="HF15" s="0" t="n"/>
      <c r="HG15" s="0" t="n"/>
      <c r="HH15" s="0" t="n"/>
      <c r="HI15" s="0" t="n"/>
      <c r="HJ15" s="0" t="n"/>
      <c r="HK15" s="0" t="n"/>
      <c r="HL15" s="0" t="n"/>
      <c r="HM15" s="0" t="n"/>
      <c r="HN15" s="0" t="n"/>
      <c r="HO15" s="0" t="n"/>
      <c r="HP15" s="0" t="n"/>
      <c r="HQ15" s="0" t="n"/>
      <c r="HR15" s="0" t="n"/>
      <c r="HS15" s="0" t="n"/>
      <c r="HT15" s="0" t="n"/>
      <c r="HU15" s="0" t="n"/>
      <c r="HV15" s="0" t="n"/>
      <c r="HW15" s="0" t="n"/>
      <c r="HX15" s="0" t="n"/>
      <c r="HY15" s="0" t="n"/>
      <c r="HZ15" s="0" t="n"/>
      <c r="IA15" s="0" t="n"/>
      <c r="IB15" s="0" t="n"/>
      <c r="IC15" s="0" t="n"/>
      <c r="ID15" s="0" t="n"/>
      <c r="IE15" s="0" t="n"/>
      <c r="IF15" s="0" t="n"/>
      <c r="IG15" s="0" t="n"/>
      <c r="IH15" s="0" t="n"/>
      <c r="II15" s="0" t="n"/>
      <c r="IJ15" s="0" t="n"/>
      <c r="IK15" s="0" t="n"/>
      <c r="IL15" s="0" t="n"/>
      <c r="IM15" s="0" t="n"/>
      <c r="IN15" s="0" t="n"/>
      <c r="IO15" s="0" t="n"/>
      <c r="IP15" s="0" t="n"/>
      <c r="IQ15" s="0" t="n"/>
      <c r="IR15" s="0" t="n"/>
      <c r="IS15" s="0" t="n"/>
      <c r="IT15" s="0" t="n"/>
      <c r="IU15" s="0" t="n"/>
      <c r="IV15" s="0" t="n"/>
      <c r="IW15" s="0" t="n"/>
      <c r="IX15" s="0" t="n"/>
      <c r="IY15" s="0" t="n"/>
      <c r="IZ15" s="0" t="n"/>
      <c r="JA15" s="0" t="n"/>
      <c r="JB15" s="0" t="n"/>
      <c r="JC15" s="0" t="n"/>
      <c r="JD15" s="0" t="n"/>
      <c r="JE15" s="0" t="n"/>
      <c r="JF15" s="0" t="n"/>
      <c r="JG15" s="0" t="n"/>
      <c r="JH15" s="0" t="n"/>
      <c r="JI15" s="0" t="n"/>
      <c r="JJ15" s="0" t="n"/>
      <c r="JK15" s="0" t="n"/>
      <c r="JL15" s="0" t="n"/>
      <c r="JM15" s="0" t="n"/>
      <c r="JN15" s="0" t="n"/>
      <c r="JO15" s="0" t="n"/>
      <c r="JP15" s="0" t="n"/>
      <c r="JQ15" s="0" t="n"/>
      <c r="JR15" s="0" t="n"/>
      <c r="JS15" s="0" t="n"/>
      <c r="JT15" s="0" t="n"/>
      <c r="JU15" s="0" t="n"/>
      <c r="JV15" s="0" t="n"/>
      <c r="JW15" s="0" t="n"/>
      <c r="JX15" s="0" t="n"/>
      <c r="JY15" s="0" t="n"/>
      <c r="JZ15" s="0" t="n"/>
      <c r="KA15" s="0" t="n"/>
      <c r="KB15" s="0" t="n"/>
      <c r="KC15" s="0" t="n"/>
      <c r="KD15" s="0" t="n"/>
      <c r="KE15" s="0" t="n"/>
      <c r="KF15" s="0" t="n"/>
      <c r="KG15" s="0" t="n"/>
      <c r="KH15" s="0" t="n"/>
      <c r="KI15" s="0" t="n"/>
      <c r="KJ15" s="0" t="n"/>
      <c r="KK15" s="0" t="n"/>
      <c r="KL15" s="0" t="n"/>
      <c r="KM15" s="0" t="n"/>
      <c r="KN15" s="0" t="n"/>
      <c r="KO15" s="0" t="n"/>
      <c r="KP15" s="0" t="n"/>
      <c r="KQ15" s="0" t="n"/>
      <c r="KR15" s="0" t="n"/>
      <c r="KS15" s="0" t="n"/>
      <c r="KT15" s="0" t="n"/>
      <c r="KU15" s="0" t="n"/>
      <c r="KV15" s="0" t="n"/>
      <c r="KW15" s="0" t="n"/>
      <c r="KX15" s="0" t="n"/>
      <c r="KY15" s="0" t="n"/>
      <c r="KZ15" s="0" t="n"/>
      <c r="LA15" s="0" t="n"/>
      <c r="LB15" s="0" t="n"/>
      <c r="LC15" s="0" t="n"/>
      <c r="LD15" s="0" t="n"/>
      <c r="LE15" s="0" t="n"/>
      <c r="LF15" s="0" t="n"/>
      <c r="LG15" s="0" t="n"/>
      <c r="LH15" s="0" t="n"/>
      <c r="LI15" s="0" t="n"/>
      <c r="LJ15" s="0" t="n"/>
      <c r="LK15" s="0" t="n"/>
      <c r="LL15" s="0" t="n"/>
      <c r="LM15" s="0" t="n"/>
      <c r="LN15" s="0" t="n"/>
      <c r="LO15" s="0" t="n"/>
      <c r="LP15" s="0" t="n"/>
      <c r="LQ15" s="0" t="n"/>
      <c r="LR15" s="0" t="n"/>
      <c r="LS15" s="0" t="n"/>
      <c r="LT15" s="0" t="n"/>
      <c r="LU15" s="0" t="n"/>
      <c r="LV15" s="0" t="n"/>
      <c r="LW15" s="0" t="n"/>
      <c r="LX15" s="0" t="n"/>
      <c r="LY15" s="0" t="n"/>
      <c r="LZ15" s="0" t="n"/>
      <c r="MA15" s="0" t="n"/>
      <c r="MB15" s="0" t="n"/>
      <c r="MC15" s="0" t="n"/>
      <c r="MD15" s="0" t="n"/>
      <c r="ME15" s="0" t="n"/>
      <c r="MF15" s="0" t="n"/>
      <c r="MG15" s="0" t="n"/>
      <c r="MH15" s="0" t="n"/>
      <c r="MI15" s="0" t="n"/>
      <c r="MJ15" s="0" t="n"/>
      <c r="MK15" s="0" t="n"/>
      <c r="ML15" s="0" t="n"/>
      <c r="MM15" s="0" t="n"/>
      <c r="MN15" s="0" t="n"/>
      <c r="MO15" s="0" t="n"/>
      <c r="MP15" s="0" t="n"/>
      <c r="MQ15" s="0" t="n"/>
      <c r="MR15" s="0" t="n"/>
      <c r="MS15" s="0" t="n"/>
      <c r="MT15" s="0" t="n"/>
      <c r="MU15" s="0" t="n"/>
      <c r="MV15" s="0" t="n"/>
      <c r="MW15" s="0" t="n"/>
      <c r="MX15" s="0" t="n"/>
      <c r="MY15" s="0" t="n"/>
      <c r="MZ15" s="0" t="n"/>
      <c r="NA15" s="0" t="n"/>
      <c r="NB15" s="0" t="n"/>
      <c r="NC15" s="0" t="n"/>
      <c r="ND15" s="0" t="n"/>
      <c r="NE15" s="0" t="n"/>
      <c r="NF15" s="0" t="n"/>
      <c r="NG15" s="0" t="n"/>
      <c r="NH15" s="0" t="n"/>
      <c r="NI15" s="0" t="n"/>
      <c r="NJ15" s="0" t="n"/>
      <c r="NK15" s="0" t="n"/>
      <c r="NL15" s="0" t="n"/>
      <c r="NM15" s="0" t="n"/>
      <c r="NN15" s="0" t="n"/>
      <c r="NO15" s="0" t="n"/>
      <c r="NP15" s="0" t="n"/>
      <c r="NQ15" s="0" t="n"/>
      <c r="NR15" s="0" t="n"/>
      <c r="NS15" s="0" t="n"/>
      <c r="NT15" s="0" t="n"/>
      <c r="NU15" s="0" t="n"/>
      <c r="NV15" s="0" t="n"/>
      <c r="NW15" s="0" t="n"/>
      <c r="NX15" s="0" t="n"/>
      <c r="NY15" s="0" t="n"/>
      <c r="NZ15" s="0" t="n"/>
      <c r="OA15" s="0" t="n"/>
      <c r="OB15" s="0" t="n"/>
      <c r="OC15" s="0" t="n"/>
      <c r="OD15" s="0" t="n"/>
      <c r="OE15" s="0" t="n"/>
      <c r="OF15" s="0" t="n"/>
      <c r="OG15" s="0" t="n"/>
      <c r="OH15" s="0" t="n"/>
      <c r="OI15" s="0" t="n"/>
      <c r="OJ15" s="0" t="n"/>
      <c r="OK15" s="0" t="n"/>
      <c r="OL15" s="0" t="n"/>
      <c r="OM15" s="0" t="n"/>
      <c r="ON15" s="0" t="n"/>
      <c r="OO15" s="0" t="n"/>
      <c r="OP15" s="0" t="n"/>
      <c r="OQ15" s="0" t="n"/>
      <c r="OR15" s="0" t="n"/>
      <c r="OS15" s="0" t="n"/>
      <c r="OT15" s="0" t="n"/>
      <c r="OU15" s="0" t="n"/>
      <c r="OV15" s="0" t="n"/>
      <c r="OW15" s="0" t="n"/>
      <c r="OX15" s="0" t="n"/>
      <c r="OY15" s="0" t="n"/>
      <c r="OZ15" s="0" t="n"/>
      <c r="PA15" s="0" t="n"/>
      <c r="PB15" s="0" t="n"/>
      <c r="PC15" s="0" t="n"/>
      <c r="PD15" s="0" t="n"/>
      <c r="PE15" s="0" t="n"/>
      <c r="PF15" s="0" t="n"/>
      <c r="PG15" s="0" t="n"/>
      <c r="PH15" s="0" t="n"/>
      <c r="PI15" s="0" t="n"/>
      <c r="PJ15" s="0" t="n"/>
      <c r="PK15" s="0" t="n"/>
      <c r="PL15" s="0" t="n"/>
      <c r="PM15" s="0" t="n"/>
      <c r="PN15" s="0" t="n"/>
      <c r="PO15" s="0" t="n"/>
      <c r="PP15" s="0" t="n"/>
      <c r="PQ15" s="0" t="n"/>
      <c r="PR15" s="0" t="n"/>
      <c r="PS15" s="0" t="n"/>
      <c r="PT15" s="0" t="n"/>
      <c r="PU15" s="0" t="n"/>
      <c r="PV15" s="0" t="n"/>
      <c r="PW15" s="0" t="n"/>
      <c r="PX15" s="0" t="n"/>
      <c r="PY15" s="0" t="n"/>
      <c r="PZ15" s="0" t="n"/>
      <c r="QA15" s="0" t="n"/>
      <c r="QB15" s="0" t="n"/>
      <c r="QC15" s="0" t="n"/>
      <c r="QD15" s="0" t="n"/>
      <c r="QE15" s="0" t="n"/>
      <c r="QF15" s="0" t="n"/>
      <c r="QG15" s="0" t="n"/>
      <c r="QH15" s="0" t="n"/>
      <c r="QI15" s="0" t="n"/>
      <c r="QJ15" s="0" t="n"/>
      <c r="QK15" s="0" t="n"/>
      <c r="QL15" s="0" t="n"/>
      <c r="QM15" s="0" t="n"/>
      <c r="QN15" s="0" t="n"/>
      <c r="QO15" s="0" t="n"/>
      <c r="QP15" s="0" t="n"/>
      <c r="QQ15" s="0" t="n"/>
      <c r="QR15" s="0" t="n"/>
      <c r="QS15" s="0" t="n"/>
      <c r="QT15" s="0" t="n"/>
      <c r="QU15" s="0" t="n"/>
      <c r="QV15" s="0" t="n"/>
      <c r="QW15" s="0" t="n"/>
      <c r="QX15" s="0" t="n"/>
      <c r="QY15" s="0" t="n"/>
      <c r="QZ15" s="0" t="n"/>
      <c r="RA15" s="0" t="n"/>
      <c r="RB15" s="0" t="n"/>
      <c r="RC15" s="0" t="n"/>
      <c r="RD15" s="0" t="n"/>
      <c r="RE15" s="0" t="n"/>
      <c r="RF15" s="0" t="n"/>
      <c r="RG15" s="0" t="n"/>
      <c r="RH15" s="0" t="n"/>
      <c r="RI15" s="0" t="n"/>
      <c r="RJ15" s="0" t="n"/>
      <c r="RK15" s="0" t="n"/>
      <c r="RL15" s="0" t="n"/>
      <c r="RM15" s="0" t="n"/>
      <c r="RN15" s="0" t="n"/>
      <c r="RO15" s="0" t="n"/>
      <c r="RP15" s="0" t="n"/>
      <c r="RQ15" s="0" t="n"/>
      <c r="RR15" s="0" t="n"/>
      <c r="RS15" s="0" t="n"/>
      <c r="RT15" s="0" t="n"/>
      <c r="RU15" s="0" t="n"/>
      <c r="RV15" s="0" t="n"/>
      <c r="RW15" s="0" t="n"/>
      <c r="RX15" s="0" t="n"/>
      <c r="RY15" s="0" t="n"/>
      <c r="RZ15" s="0" t="n"/>
      <c r="SA15" s="0" t="n"/>
      <c r="SB15" s="0" t="n"/>
      <c r="SC15" s="0" t="n"/>
      <c r="SD15" s="0" t="n"/>
      <c r="SE15" s="0" t="n"/>
      <c r="SF15" s="0" t="n"/>
      <c r="SG15" s="0" t="n"/>
      <c r="SH15" s="0" t="n"/>
      <c r="SI15" s="0" t="n"/>
      <c r="SJ15" s="0" t="n"/>
      <c r="SK15" s="0" t="n"/>
      <c r="SL15" s="0" t="n"/>
      <c r="SM15" s="0" t="n"/>
      <c r="SN15" s="0" t="n"/>
      <c r="SO15" s="0" t="n"/>
      <c r="SP15" s="0" t="n"/>
      <c r="SQ15" s="0" t="n"/>
      <c r="SR15" s="0" t="n"/>
      <c r="SS15" s="0" t="n"/>
      <c r="ST15" s="0" t="n"/>
      <c r="SU15" s="0" t="n"/>
      <c r="SV15" s="0" t="n"/>
      <c r="SW15" s="0" t="n"/>
      <c r="SX15" s="0" t="n"/>
      <c r="SY15" s="0" t="n"/>
      <c r="SZ15" s="0" t="n"/>
      <c r="TA15" s="0" t="n"/>
      <c r="TB15" s="0" t="n"/>
      <c r="TC15" s="0" t="n"/>
      <c r="TD15" s="0" t="n"/>
      <c r="TE15" s="0" t="n"/>
      <c r="TF15" s="0" t="n"/>
      <c r="TG15" s="0" t="n"/>
      <c r="TH15" s="0" t="n"/>
      <c r="TI15" s="0" t="n"/>
      <c r="TJ15" s="0" t="n"/>
      <c r="TK15" s="0" t="n"/>
      <c r="TL15" s="0" t="n"/>
      <c r="TM15" s="0" t="n"/>
      <c r="TN15" s="0" t="n"/>
      <c r="TO15" s="0" t="n"/>
      <c r="TP15" s="0" t="n"/>
      <c r="TQ15" s="0" t="n"/>
      <c r="TR15" s="0" t="n"/>
      <c r="TS15" s="0" t="n"/>
      <c r="TT15" s="0" t="n"/>
      <c r="TU15" s="0" t="n"/>
      <c r="TV15" s="0" t="n"/>
      <c r="TW15" s="0" t="n"/>
      <c r="TX15" s="0" t="n"/>
      <c r="TY15" s="0" t="n"/>
      <c r="TZ15" s="0" t="n"/>
      <c r="UA15" s="0" t="n"/>
      <c r="UB15" s="0" t="n"/>
      <c r="UC15" s="0" t="n"/>
      <c r="UD15" s="0" t="n"/>
      <c r="UE15" s="0" t="n"/>
      <c r="UF15" s="0" t="n"/>
      <c r="UG15" s="0" t="n"/>
      <c r="UH15" s="0" t="n"/>
      <c r="UI15" s="0" t="n"/>
      <c r="UJ15" s="0" t="n"/>
      <c r="UK15" s="0" t="n"/>
      <c r="UL15" s="0" t="n"/>
      <c r="UM15" s="0" t="n"/>
      <c r="UN15" s="0" t="n"/>
      <c r="UO15" s="0" t="n"/>
      <c r="UP15" s="0" t="n"/>
      <c r="UQ15" s="0" t="n"/>
      <c r="UR15" s="0" t="n"/>
      <c r="US15" s="0" t="n"/>
      <c r="UT15" s="0" t="n"/>
      <c r="UU15" s="0" t="n"/>
      <c r="UV15" s="0" t="n"/>
      <c r="UW15" s="0" t="n"/>
      <c r="UX15" s="0" t="n"/>
      <c r="UY15" s="0" t="n"/>
      <c r="UZ15" s="0" t="n"/>
      <c r="VA15" s="0" t="n"/>
      <c r="VB15" s="0" t="n"/>
      <c r="VC15" s="0" t="n"/>
      <c r="VD15" s="0" t="n"/>
      <c r="VE15" s="0" t="n"/>
      <c r="VF15" s="0" t="n"/>
      <c r="VG15" s="0" t="n"/>
      <c r="VH15" s="0" t="n"/>
      <c r="VI15" s="0" t="n"/>
      <c r="VJ15" s="0" t="n"/>
      <c r="VK15" s="0" t="n"/>
      <c r="VL15" s="0" t="n"/>
      <c r="VM15" s="0" t="n"/>
      <c r="VN15" s="0" t="n"/>
      <c r="VO15" s="0" t="n"/>
      <c r="VP15" s="0" t="n"/>
      <c r="VQ15" s="0" t="n"/>
      <c r="VR15" s="0" t="n"/>
      <c r="VS15" s="0" t="n"/>
      <c r="VT15" s="0" t="n"/>
      <c r="VU15" s="0" t="n"/>
      <c r="VV15" s="0" t="n"/>
      <c r="VW15" s="0" t="n"/>
      <c r="VX15" s="0" t="n"/>
      <c r="VY15" s="0" t="n"/>
      <c r="VZ15" s="0" t="n"/>
      <c r="WA15" s="0" t="n"/>
      <c r="WB15" s="0" t="n"/>
      <c r="WC15" s="0" t="n"/>
      <c r="WD15" s="0" t="n"/>
      <c r="WE15" s="0" t="n"/>
      <c r="WF15" s="0" t="n"/>
      <c r="WG15" s="0" t="n"/>
      <c r="WH15" s="0" t="n"/>
      <c r="WI15" s="0" t="n"/>
      <c r="WJ15" s="0" t="n"/>
      <c r="WK15" s="0" t="n"/>
      <c r="WL15" s="0" t="n"/>
      <c r="WM15" s="0" t="n"/>
      <c r="WN15" s="0" t="n"/>
      <c r="WO15" s="0" t="n"/>
      <c r="WP15" s="0" t="n"/>
      <c r="WQ15" s="0" t="n"/>
      <c r="WR15" s="0" t="n"/>
      <c r="WS15" s="0" t="n"/>
      <c r="WT15" s="0" t="n"/>
      <c r="WU15" s="0" t="n"/>
      <c r="WV15" s="0" t="n"/>
      <c r="WW15" s="0" t="n"/>
      <c r="WX15" s="0" t="n"/>
      <c r="WY15" s="0" t="n"/>
      <c r="WZ15" s="0" t="n"/>
      <c r="XA15" s="0" t="n"/>
      <c r="XB15" s="0" t="n"/>
      <c r="XC15" s="0" t="n"/>
      <c r="XD15" s="0" t="n"/>
      <c r="XE15" s="0" t="n"/>
      <c r="XF15" s="0" t="n"/>
      <c r="XG15" s="0" t="n"/>
      <c r="XH15" s="0" t="n"/>
      <c r="XI15" s="0" t="n"/>
      <c r="XJ15" s="0" t="n"/>
      <c r="XK15" s="0" t="n"/>
      <c r="XL15" s="0" t="n"/>
      <c r="XM15" s="0" t="n"/>
      <c r="XN15" s="0" t="n"/>
      <c r="XO15" s="0" t="n"/>
      <c r="XP15" s="0" t="n"/>
      <c r="XQ15" s="0" t="n"/>
      <c r="XR15" s="0" t="n"/>
      <c r="XS15" s="0" t="n"/>
      <c r="XT15" s="0" t="n"/>
      <c r="XU15" s="0" t="n"/>
      <c r="XV15" s="0" t="n"/>
      <c r="XW15" s="0" t="n"/>
      <c r="XX15" s="0" t="n"/>
      <c r="XY15" s="0" t="n"/>
      <c r="XZ15" s="0" t="n"/>
      <c r="YA15" s="0" t="n"/>
      <c r="YB15" s="0" t="n"/>
      <c r="YC15" s="0" t="n"/>
      <c r="YD15" s="0" t="n"/>
      <c r="YE15" s="0" t="n"/>
      <c r="YF15" s="0" t="n"/>
      <c r="YG15" s="0" t="n"/>
      <c r="YH15" s="0" t="n"/>
      <c r="YI15" s="0" t="n"/>
      <c r="YJ15" s="0" t="n"/>
      <c r="YK15" s="0" t="n"/>
      <c r="YL15" s="0" t="n"/>
      <c r="YM15" s="0" t="n"/>
      <c r="YN15" s="0" t="n"/>
      <c r="YO15" s="0" t="n"/>
      <c r="YP15" s="0" t="n"/>
      <c r="YQ15" s="0" t="n"/>
      <c r="YR15" s="0" t="n"/>
      <c r="YS15" s="0" t="n"/>
      <c r="YT15" s="0" t="n"/>
      <c r="YU15" s="0" t="n"/>
      <c r="YV15" s="0" t="n"/>
      <c r="YW15" s="0" t="n"/>
      <c r="YX15" s="0" t="n"/>
      <c r="YY15" s="0" t="n"/>
      <c r="YZ15" s="0" t="n"/>
      <c r="ZA15" s="0" t="n"/>
      <c r="ZB15" s="0" t="n"/>
      <c r="ZC15" s="0" t="n"/>
      <c r="ZD15" s="0" t="n"/>
      <c r="ZE15" s="0" t="n"/>
      <c r="ZF15" s="0" t="n"/>
      <c r="ZG15" s="0" t="n"/>
      <c r="ZH15" s="0" t="n"/>
      <c r="ZI15" s="0" t="n"/>
      <c r="ZJ15" s="0" t="n"/>
      <c r="ZK15" s="0" t="n"/>
      <c r="ZL15" s="0" t="n"/>
      <c r="ZM15" s="0" t="n"/>
      <c r="ZN15" s="0" t="n"/>
      <c r="ZO15" s="0" t="n"/>
      <c r="ZP15" s="0" t="n"/>
      <c r="ZQ15" s="0" t="n"/>
      <c r="ZR15" s="0" t="n"/>
      <c r="ZS15" s="0" t="n"/>
      <c r="ZT15" s="0" t="n"/>
      <c r="ZU15" s="0" t="n"/>
      <c r="ZV15" s="0" t="n"/>
      <c r="ZW15" s="0" t="n"/>
      <c r="ZX15" s="0" t="n"/>
      <c r="ZY15" s="0" t="n"/>
      <c r="ZZ15" s="0" t="n"/>
      <c r="AAA15" s="0" t="n"/>
      <c r="AAB15" s="0" t="n"/>
      <c r="AAC15" s="0" t="n"/>
      <c r="AAD15" s="0" t="n"/>
      <c r="AAE15" s="0" t="n"/>
      <c r="AAF15" s="0" t="n"/>
      <c r="AAG15" s="0" t="n"/>
      <c r="AAH15" s="0" t="n"/>
      <c r="AAI15" s="0" t="n"/>
      <c r="AAJ15" s="0" t="n"/>
      <c r="AAK15" s="0" t="n"/>
      <c r="AAL15" s="0" t="n"/>
      <c r="AAM15" s="0" t="n"/>
      <c r="AAN15" s="0" t="n"/>
      <c r="AAO15" s="0" t="n"/>
      <c r="AAP15" s="0" t="n"/>
      <c r="AAQ15" s="0" t="n"/>
      <c r="AAR15" s="0" t="n"/>
      <c r="AAS15" s="0" t="n"/>
      <c r="AAT15" s="0" t="n"/>
      <c r="AAU15" s="0" t="n"/>
      <c r="AAV15" s="0" t="n"/>
      <c r="AAW15" s="0" t="n"/>
      <c r="AAX15" s="0" t="n"/>
      <c r="AAY15" s="0" t="n"/>
      <c r="AAZ15" s="0" t="n"/>
      <c r="ABA15" s="0" t="n"/>
      <c r="ABB15" s="0" t="n"/>
      <c r="ABC15" s="0" t="n"/>
      <c r="ABD15" s="0" t="n"/>
      <c r="ABE15" s="0" t="n"/>
      <c r="ABF15" s="0" t="n"/>
      <c r="ABG15" s="0" t="n"/>
      <c r="ABH15" s="0" t="n"/>
      <c r="ABI15" s="0" t="n"/>
      <c r="ABJ15" s="0" t="n"/>
      <c r="ABK15" s="0" t="n"/>
      <c r="ABL15" s="0" t="n"/>
      <c r="ABM15" s="0" t="n"/>
      <c r="ABN15" s="0" t="n"/>
      <c r="ABO15" s="0" t="n"/>
      <c r="ABP15" s="0" t="n"/>
      <c r="ABQ15" s="0" t="n"/>
      <c r="ABR15" s="0" t="n"/>
      <c r="ABS15" s="0" t="n"/>
      <c r="ABT15" s="0" t="n"/>
      <c r="ABU15" s="0" t="n"/>
      <c r="ABV15" s="0" t="n"/>
      <c r="ABW15" s="0" t="n"/>
      <c r="ABX15" s="0" t="n"/>
      <c r="ABY15" s="0" t="n"/>
      <c r="ABZ15" s="0" t="n"/>
      <c r="ACA15" s="0" t="n"/>
      <c r="ACB15" s="0" t="n"/>
      <c r="ACC15" s="0" t="n"/>
      <c r="ACD15" s="0" t="n"/>
      <c r="ACE15" s="0" t="n"/>
      <c r="ACF15" s="0" t="n"/>
      <c r="ACG15" s="0" t="n"/>
      <c r="ACH15" s="0" t="n"/>
      <c r="ACI15" s="0" t="n"/>
      <c r="ACJ15" s="0" t="n"/>
      <c r="ACK15" s="0" t="n"/>
      <c r="ACL15" s="0" t="n"/>
      <c r="ACM15" s="0" t="n"/>
      <c r="ACN15" s="0" t="n"/>
      <c r="ACO15" s="0" t="n"/>
      <c r="ACP15" s="0" t="n"/>
      <c r="ACQ15" s="0" t="n"/>
      <c r="ACR15" s="0" t="n"/>
      <c r="ACS15" s="0" t="n"/>
      <c r="ACT15" s="0" t="n"/>
      <c r="ACU15" s="0" t="n"/>
      <c r="ACV15" s="0" t="n"/>
      <c r="ACW15" s="0" t="n"/>
      <c r="ACX15" s="0" t="n"/>
      <c r="ACY15" s="0" t="n"/>
      <c r="ACZ15" s="0" t="n"/>
      <c r="ADA15" s="0" t="n"/>
      <c r="ADB15" s="0" t="n"/>
      <c r="ADC15" s="0" t="n"/>
      <c r="ADD15" s="0" t="n"/>
      <c r="ADE15" s="0" t="n"/>
      <c r="ADF15" s="0" t="n"/>
      <c r="ADG15" s="0" t="n"/>
      <c r="ADH15" s="0" t="n"/>
      <c r="ADI15" s="0" t="n"/>
      <c r="ADJ15" s="0" t="n"/>
      <c r="ADK15" s="0" t="n"/>
      <c r="ADL15" s="0" t="n"/>
      <c r="ADM15" s="0" t="n"/>
      <c r="ADN15" s="0" t="n"/>
      <c r="ADO15" s="0" t="n"/>
      <c r="ADP15" s="0" t="n"/>
      <c r="ADQ15" s="0" t="n"/>
      <c r="ADR15" s="0" t="n"/>
      <c r="ADS15" s="0" t="n"/>
      <c r="ADT15" s="0" t="n"/>
      <c r="ADU15" s="0" t="n"/>
      <c r="ADV15" s="0" t="n"/>
      <c r="ADW15" s="0" t="n"/>
      <c r="ADX15" s="0" t="n"/>
      <c r="ADY15" s="0" t="n"/>
      <c r="ADZ15" s="0" t="n"/>
      <c r="AEA15" s="0" t="n"/>
      <c r="AEB15" s="0" t="n"/>
      <c r="AEC15" s="0" t="n"/>
      <c r="AED15" s="0" t="n"/>
      <c r="AEE15" s="0" t="n"/>
      <c r="AEF15" s="0" t="n"/>
      <c r="AEG15" s="0" t="n"/>
      <c r="AEH15" s="0" t="n"/>
      <c r="AEI15" s="0" t="n"/>
      <c r="AEJ15" s="0" t="n"/>
      <c r="AEK15" s="0" t="n"/>
      <c r="AEL15" s="0" t="n"/>
      <c r="AEM15" s="0" t="n"/>
      <c r="AEN15" s="0" t="n"/>
      <c r="AEO15" s="0" t="n"/>
      <c r="AEP15" s="0" t="n"/>
      <c r="AEQ15" s="0" t="n"/>
      <c r="AER15" s="0" t="n"/>
      <c r="AES15" s="0" t="n"/>
      <c r="AET15" s="0" t="n"/>
      <c r="AEU15" s="0" t="n"/>
      <c r="AEV15" s="0" t="n"/>
      <c r="AEW15" s="0" t="n"/>
      <c r="AEX15" s="0" t="n"/>
      <c r="AEY15" s="0" t="n"/>
      <c r="AEZ15" s="0" t="n"/>
      <c r="AFA15" s="0" t="n"/>
      <c r="AFB15" s="0" t="n"/>
      <c r="AFC15" s="0" t="n"/>
      <c r="AFD15" s="0" t="n"/>
      <c r="AFE15" s="0" t="n"/>
      <c r="AFF15" s="0" t="n"/>
      <c r="AFG15" s="0" t="n"/>
      <c r="AFH15" s="0" t="n"/>
      <c r="AFI15" s="0" t="n"/>
      <c r="AFJ15" s="0" t="n"/>
      <c r="AFK15" s="0" t="n"/>
      <c r="AFL15" s="0" t="n"/>
      <c r="AFM15" s="0" t="n"/>
      <c r="AFN15" s="0" t="n"/>
      <c r="AFO15" s="0" t="n"/>
      <c r="AFP15" s="0" t="n"/>
      <c r="AFQ15" s="0" t="n"/>
      <c r="AFR15" s="0" t="n"/>
      <c r="AFS15" s="0" t="n"/>
      <c r="AFT15" s="0" t="n"/>
      <c r="AFU15" s="0" t="n"/>
      <c r="AFV15" s="0" t="n"/>
      <c r="AFW15" s="0" t="n"/>
      <c r="AFX15" s="0" t="n"/>
      <c r="AFY15" s="0" t="n"/>
      <c r="AFZ15" s="0" t="n"/>
      <c r="AGA15" s="0" t="n"/>
      <c r="AGB15" s="0" t="n"/>
      <c r="AGC15" s="0" t="n"/>
      <c r="AGD15" s="0" t="n"/>
      <c r="AGE15" s="0" t="n"/>
      <c r="AGF15" s="0" t="n"/>
      <c r="AGG15" s="0" t="n"/>
      <c r="AGH15" s="0" t="n"/>
      <c r="AGI15" s="0" t="n"/>
      <c r="AGJ15" s="0" t="n"/>
      <c r="AGK15" s="0" t="n"/>
      <c r="AGL15" s="0" t="n"/>
      <c r="AGM15" s="0" t="n"/>
      <c r="AGN15" s="0" t="n"/>
      <c r="AGO15" s="0" t="n"/>
      <c r="AGP15" s="0" t="n"/>
      <c r="AGQ15" s="0" t="n"/>
      <c r="AGR15" s="0" t="n"/>
      <c r="AGS15" s="0" t="n"/>
      <c r="AGT15" s="0" t="n"/>
      <c r="AGU15" s="0" t="n"/>
      <c r="AGV15" s="0" t="n"/>
      <c r="AGW15" s="0" t="n"/>
      <c r="AGX15" s="0" t="n"/>
      <c r="AGY15" s="0" t="n"/>
      <c r="AGZ15" s="0" t="n"/>
      <c r="AHA15" s="0" t="n"/>
      <c r="AHB15" s="0" t="n"/>
      <c r="AHC15" s="0" t="n"/>
      <c r="AHD15" s="0" t="n"/>
      <c r="AHE15" s="0" t="n"/>
      <c r="AHF15" s="0" t="n"/>
      <c r="AHG15" s="0" t="n"/>
      <c r="AHH15" s="0" t="n"/>
      <c r="AHI15" s="0" t="n"/>
      <c r="AHJ15" s="0" t="n"/>
      <c r="AHK15" s="0" t="n"/>
      <c r="AHL15" s="0" t="n"/>
      <c r="AHM15" s="0" t="n"/>
      <c r="AHN15" s="0" t="n"/>
      <c r="AHO15" s="0" t="n"/>
      <c r="AHP15" s="0" t="n"/>
      <c r="AHQ15" s="0" t="n"/>
      <c r="AHR15" s="0" t="n"/>
      <c r="AHS15" s="0" t="n"/>
      <c r="AHT15" s="0" t="n"/>
      <c r="AHU15" s="0" t="n"/>
      <c r="AHV15" s="0" t="n"/>
      <c r="AHW15" s="0" t="n"/>
      <c r="AHX15" s="0" t="n"/>
      <c r="AHY15" s="0" t="n"/>
      <c r="AHZ15" s="0" t="n"/>
      <c r="AIA15" s="0" t="n"/>
      <c r="AIB15" s="0" t="n"/>
      <c r="AIC15" s="0" t="n"/>
      <c r="AID15" s="0" t="n"/>
      <c r="AIE15" s="0" t="n"/>
      <c r="AIF15" s="0" t="n"/>
      <c r="AIG15" s="0" t="n"/>
      <c r="AIH15" s="0" t="n"/>
      <c r="AII15" s="0" t="n"/>
      <c r="AIJ15" s="0" t="n"/>
      <c r="AIK15" s="0" t="n"/>
      <c r="AIL15" s="0" t="n"/>
      <c r="AIM15" s="0" t="n"/>
      <c r="AIN15" s="0" t="n"/>
      <c r="AIO15" s="0" t="n"/>
      <c r="AIP15" s="0" t="n"/>
      <c r="AIQ15" s="0" t="n"/>
      <c r="AIR15" s="0" t="n"/>
      <c r="AIS15" s="0" t="n"/>
      <c r="AIT15" s="0" t="n"/>
      <c r="AIU15" s="0" t="n"/>
      <c r="AIV15" s="0" t="n"/>
      <c r="AIW15" s="0" t="n"/>
      <c r="AIX15" s="0" t="n"/>
      <c r="AIY15" s="0" t="n"/>
      <c r="AIZ15" s="0" t="n"/>
      <c r="AJA15" s="0" t="n"/>
      <c r="AJB15" s="0" t="n"/>
      <c r="AJC15" s="0" t="n"/>
      <c r="AJD15" s="0" t="n"/>
      <c r="AJE15" s="0" t="n"/>
      <c r="AJF15" s="0" t="n"/>
      <c r="AJG15" s="0" t="n"/>
      <c r="AJH15" s="0" t="n"/>
      <c r="AJI15" s="0" t="n"/>
      <c r="AJJ15" s="0" t="n"/>
      <c r="AJK15" s="0" t="n"/>
      <c r="AJL15" s="0" t="n"/>
      <c r="AJM15" s="0" t="n"/>
      <c r="AJN15" s="0" t="n"/>
      <c r="AJO15" s="0" t="n"/>
      <c r="AJP15" s="0" t="n"/>
      <c r="AJQ15" s="0" t="n"/>
      <c r="AJR15" s="0" t="n"/>
      <c r="AJS15" s="0" t="n"/>
      <c r="AJT15" s="0" t="n"/>
      <c r="AJU15" s="0" t="n"/>
      <c r="AJV15" s="0" t="n"/>
      <c r="AJW15" s="0" t="n"/>
      <c r="AJX15" s="0" t="n"/>
      <c r="AJY15" s="0" t="n"/>
      <c r="AJZ15" s="0" t="n"/>
      <c r="AKA15" s="0" t="n"/>
      <c r="AKB15" s="0" t="n"/>
      <c r="AKC15" s="0" t="n"/>
      <c r="AKD15" s="0" t="n"/>
      <c r="AKE15" s="0" t="n"/>
      <c r="AKF15" s="0" t="n"/>
      <c r="AKG15" s="0" t="n"/>
      <c r="AKH15" s="0" t="n"/>
      <c r="AKI15" s="0" t="n"/>
      <c r="AKJ15" s="0" t="n"/>
      <c r="AKK15" s="0" t="n"/>
      <c r="AKL15" s="0" t="n"/>
      <c r="AKM15" s="0" t="n"/>
      <c r="AKN15" s="0" t="n"/>
      <c r="AKO15" s="0" t="n"/>
      <c r="AKP15" s="0" t="n"/>
      <c r="AKQ15" s="0" t="n"/>
      <c r="AKR15" s="0" t="n"/>
      <c r="AKS15" s="0" t="n"/>
      <c r="AKT15" s="0" t="n"/>
      <c r="AKU15" s="0" t="n"/>
      <c r="AKV15" s="0" t="n"/>
      <c r="AKW15" s="0" t="n"/>
      <c r="AKX15" s="0" t="n"/>
      <c r="AKY15" s="0" t="n"/>
      <c r="AKZ15" s="0" t="n"/>
      <c r="ALA15" s="0" t="n"/>
      <c r="ALB15" s="0" t="n"/>
      <c r="ALC15" s="0" t="n"/>
      <c r="ALD15" s="0" t="n"/>
      <c r="ALE15" s="0" t="n"/>
      <c r="ALF15" s="0" t="n"/>
      <c r="ALG15" s="0" t="n"/>
      <c r="ALH15" s="0" t="n"/>
      <c r="ALI15" s="0" t="n"/>
      <c r="ALJ15" s="0" t="n"/>
      <c r="ALK15" s="0" t="n"/>
      <c r="ALL15" s="0" t="n"/>
      <c r="ALM15" s="0" t="n"/>
      <c r="ALN15" s="0" t="n"/>
      <c r="ALO15" s="0" t="n"/>
      <c r="ALP15" s="0" t="n"/>
      <c r="ALQ15" s="0" t="n"/>
      <c r="ALR15" s="0" t="n"/>
      <c r="ALS15" s="0" t="n"/>
      <c r="ALT15" s="0" t="n"/>
      <c r="ALU15" s="0" t="n"/>
      <c r="ALV15" s="0" t="n"/>
      <c r="ALW15" s="0" t="n"/>
      <c r="ALX15" s="0" t="n"/>
      <c r="ALY15" s="0" t="n"/>
      <c r="ALZ15" s="0" t="n"/>
      <c r="AMA15" s="0" t="n"/>
      <c r="AMB15" s="0" t="n"/>
      <c r="AMC15" s="0" t="n"/>
      <c r="AMD15" s="0" t="n"/>
      <c r="AME15" s="0" t="n"/>
      <c r="AMF15" s="0" t="n"/>
      <c r="AMG15" s="0" t="n"/>
      <c r="AMH15" s="0" t="n"/>
      <c r="AMI15" s="0" t="n"/>
      <c r="AMJ15" s="0" t="n"/>
    </row>
    <row customHeight="1" ht="16" r="16" s="59" spans="1:1024">
      <c r="A16" s="6" t="n"/>
      <c r="B16" s="6" t="n"/>
      <c r="C16" s="0" t="n"/>
      <c r="D16" s="0" t="n"/>
      <c r="E16" s="0" t="n"/>
      <c r="F16" s="0" t="n"/>
      <c r="G16" s="0" t="n"/>
      <c r="H16" s="0" t="n"/>
      <c r="I16" s="0" t="n"/>
      <c r="J16" s="0" t="n"/>
      <c r="K16" s="0" t="n"/>
      <c r="L16" s="0" t="n"/>
      <c r="M16" s="0" t="n"/>
      <c r="N16" s="0" t="n"/>
      <c r="O16" s="0" t="n"/>
      <c r="P16" s="0" t="n"/>
      <c r="Q16" s="0" t="n"/>
      <c r="R16" s="0" t="n"/>
      <c r="S16" s="0" t="n"/>
      <c r="T16" s="0" t="n"/>
      <c r="U16" s="0" t="n"/>
      <c r="V16" s="0" t="n"/>
      <c r="W16" s="0" t="n"/>
      <c r="X16" s="0" t="n"/>
      <c r="Y16" s="0" t="n"/>
      <c r="Z16" s="0" t="n"/>
      <c r="AA16" s="0" t="n"/>
      <c r="AB16" s="0" t="n"/>
      <c r="AC16" s="0" t="n"/>
      <c r="AD16" s="0" t="n"/>
      <c r="AE16" s="0" t="n"/>
      <c r="AF16" s="0" t="n"/>
      <c r="AG16" s="0" t="n"/>
      <c r="AH16" s="0" t="n"/>
      <c r="AI16" s="0" t="n"/>
      <c r="AJ16" s="0" t="n"/>
      <c r="AK16" s="0" t="n"/>
      <c r="AL16" s="0" t="n"/>
      <c r="AM16" s="0" t="n"/>
      <c r="AN16" s="0" t="n"/>
      <c r="AO16" s="0" t="n"/>
      <c r="AP16" s="0" t="n"/>
      <c r="AQ16" s="0" t="n"/>
      <c r="AR16" s="0" t="n"/>
      <c r="AS16" s="0" t="n"/>
      <c r="AT16" s="0" t="n"/>
      <c r="AU16" s="0" t="n"/>
      <c r="AV16" s="0" t="n"/>
      <c r="AW16" s="0" t="n"/>
      <c r="AX16" s="0" t="n"/>
      <c r="AY16" s="0" t="n"/>
      <c r="AZ16" s="0" t="n"/>
      <c r="BA16" s="0" t="n"/>
      <c r="BB16" s="0" t="n"/>
      <c r="BC16" s="0" t="n"/>
      <c r="BD16" s="0" t="n"/>
      <c r="BE16" s="0" t="n"/>
      <c r="BF16" s="0" t="n"/>
      <c r="BG16" s="0" t="n"/>
      <c r="BH16" s="0" t="n"/>
      <c r="BI16" s="0" t="n"/>
      <c r="BJ16" s="0" t="n"/>
      <c r="BK16" s="0" t="n"/>
      <c r="BL16" s="0" t="n"/>
      <c r="BM16" s="0" t="n"/>
      <c r="BN16" s="0" t="n"/>
      <c r="BO16" s="0" t="n"/>
      <c r="BP16" s="0" t="n"/>
      <c r="BQ16" s="0" t="n"/>
      <c r="BR16" s="0" t="n"/>
      <c r="BS16" s="0" t="n"/>
      <c r="BT16" s="0" t="n"/>
      <c r="BU16" s="0" t="n"/>
      <c r="BV16" s="0" t="n"/>
      <c r="BW16" s="0" t="n"/>
      <c r="BX16" s="0" t="n"/>
      <c r="BY16" s="0" t="n"/>
      <c r="BZ16" s="0" t="n"/>
      <c r="CA16" s="0" t="n"/>
      <c r="CB16" s="0" t="n"/>
      <c r="CC16" s="0" t="n"/>
      <c r="CD16" s="0" t="n"/>
      <c r="CE16" s="0" t="n"/>
      <c r="CF16" s="0" t="n"/>
      <c r="CG16" s="0" t="n"/>
      <c r="CH16" s="0" t="n"/>
      <c r="CI16" s="0" t="n"/>
      <c r="CJ16" s="0" t="n"/>
      <c r="CK16" s="0" t="n"/>
      <c r="CL16" s="0" t="n"/>
      <c r="CM16" s="0" t="n"/>
      <c r="CN16" s="0" t="n"/>
      <c r="CO16" s="0" t="n"/>
      <c r="CP16" s="0" t="n"/>
      <c r="CQ16" s="0" t="n"/>
      <c r="CR16" s="0" t="n"/>
      <c r="CS16" s="0" t="n"/>
      <c r="CT16" s="0" t="n"/>
      <c r="CU16" s="0" t="n"/>
      <c r="CV16" s="0" t="n"/>
      <c r="CW16" s="0" t="n"/>
      <c r="CX16" s="0" t="n"/>
      <c r="CY16" s="0" t="n"/>
      <c r="CZ16" s="0" t="n"/>
      <c r="DA16" s="0" t="n"/>
      <c r="DB16" s="0" t="n"/>
      <c r="DC16" s="0" t="n"/>
      <c r="DD16" s="0" t="n"/>
      <c r="DE16" s="0" t="n"/>
      <c r="DF16" s="0" t="n"/>
      <c r="DG16" s="0" t="n"/>
      <c r="DH16" s="0" t="n"/>
      <c r="DI16" s="0" t="n"/>
      <c r="DJ16" s="0" t="n"/>
      <c r="DK16" s="0" t="n"/>
      <c r="DL16" s="0" t="n"/>
      <c r="DM16" s="0" t="n"/>
      <c r="DN16" s="0" t="n"/>
      <c r="DO16" s="0" t="n"/>
      <c r="DP16" s="0" t="n"/>
      <c r="DQ16" s="0" t="n"/>
      <c r="DR16" s="0" t="n"/>
      <c r="DS16" s="0" t="n"/>
      <c r="DT16" s="0" t="n"/>
      <c r="DU16" s="0" t="n"/>
      <c r="DV16" s="0" t="n"/>
      <c r="DW16" s="0" t="n"/>
      <c r="DX16" s="0" t="n"/>
      <c r="DY16" s="0" t="n"/>
      <c r="DZ16" s="0" t="n"/>
      <c r="EA16" s="0" t="n"/>
      <c r="EB16" s="0" t="n"/>
      <c r="EC16" s="0" t="n"/>
      <c r="ED16" s="0" t="n"/>
      <c r="EE16" s="0" t="n"/>
      <c r="EF16" s="0" t="n"/>
      <c r="EG16" s="0" t="n"/>
      <c r="EH16" s="0" t="n"/>
      <c r="EI16" s="0" t="n"/>
      <c r="EJ16" s="0" t="n"/>
      <c r="EK16" s="0" t="n"/>
      <c r="EL16" s="0" t="n"/>
      <c r="EM16" s="0" t="n"/>
      <c r="EN16" s="0" t="n"/>
      <c r="EO16" s="0" t="n"/>
      <c r="EP16" s="0" t="n"/>
      <c r="EQ16" s="0" t="n"/>
      <c r="ER16" s="0" t="n"/>
      <c r="ES16" s="0" t="n"/>
      <c r="ET16" s="0" t="n"/>
      <c r="EU16" s="0" t="n"/>
      <c r="EV16" s="0" t="n"/>
      <c r="EW16" s="0" t="n"/>
      <c r="EX16" s="0" t="n"/>
      <c r="EY16" s="0" t="n"/>
      <c r="EZ16" s="0" t="n"/>
      <c r="FA16" s="0" t="n"/>
      <c r="FB16" s="0" t="n"/>
      <c r="FC16" s="0" t="n"/>
      <c r="FD16" s="0" t="n"/>
      <c r="FE16" s="0" t="n"/>
      <c r="FF16" s="0" t="n"/>
      <c r="FG16" s="0" t="n"/>
      <c r="FH16" s="0" t="n"/>
      <c r="FI16" s="0" t="n"/>
      <c r="FJ16" s="0" t="n"/>
      <c r="FK16" s="0" t="n"/>
      <c r="FL16" s="0" t="n"/>
      <c r="FM16" s="0" t="n"/>
      <c r="FN16" s="0" t="n"/>
      <c r="FO16" s="0" t="n"/>
      <c r="FP16" s="0" t="n"/>
      <c r="FQ16" s="0" t="n"/>
      <c r="FR16" s="0" t="n"/>
      <c r="FS16" s="0" t="n"/>
      <c r="FT16" s="0" t="n"/>
      <c r="FU16" s="0" t="n"/>
      <c r="FV16" s="0" t="n"/>
      <c r="FW16" s="0" t="n"/>
      <c r="FX16" s="0" t="n"/>
      <c r="FY16" s="0" t="n"/>
      <c r="FZ16" s="0" t="n"/>
      <c r="GA16" s="0" t="n"/>
      <c r="GB16" s="0" t="n"/>
      <c r="GC16" s="0" t="n"/>
      <c r="GD16" s="0" t="n"/>
      <c r="GE16" s="0" t="n"/>
      <c r="GF16" s="0" t="n"/>
      <c r="GG16" s="0" t="n"/>
      <c r="GH16" s="0" t="n"/>
      <c r="GI16" s="0" t="n"/>
      <c r="GJ16" s="0" t="n"/>
      <c r="GK16" s="0" t="n"/>
      <c r="GL16" s="0" t="n"/>
      <c r="GM16" s="0" t="n"/>
      <c r="GN16" s="0" t="n"/>
      <c r="GO16" s="0" t="n"/>
      <c r="GP16" s="0" t="n"/>
      <c r="GQ16" s="0" t="n"/>
      <c r="GR16" s="0" t="n"/>
      <c r="GS16" s="0" t="n"/>
      <c r="GT16" s="0" t="n"/>
      <c r="GU16" s="0" t="n"/>
      <c r="GV16" s="0" t="n"/>
      <c r="GW16" s="0" t="n"/>
      <c r="GX16" s="0" t="n"/>
      <c r="GY16" s="0" t="n"/>
      <c r="GZ16" s="0" t="n"/>
      <c r="HA16" s="0" t="n"/>
      <c r="HB16" s="0" t="n"/>
      <c r="HC16" s="0" t="n"/>
      <c r="HD16" s="0" t="n"/>
      <c r="HE16" s="0" t="n"/>
      <c r="HF16" s="0" t="n"/>
      <c r="HG16" s="0" t="n"/>
      <c r="HH16" s="0" t="n"/>
      <c r="HI16" s="0" t="n"/>
      <c r="HJ16" s="0" t="n"/>
      <c r="HK16" s="0" t="n"/>
      <c r="HL16" s="0" t="n"/>
      <c r="HM16" s="0" t="n"/>
      <c r="HN16" s="0" t="n"/>
      <c r="HO16" s="0" t="n"/>
      <c r="HP16" s="0" t="n"/>
      <c r="HQ16" s="0" t="n"/>
      <c r="HR16" s="0" t="n"/>
      <c r="HS16" s="0" t="n"/>
      <c r="HT16" s="0" t="n"/>
      <c r="HU16" s="0" t="n"/>
      <c r="HV16" s="0" t="n"/>
      <c r="HW16" s="0" t="n"/>
      <c r="HX16" s="0" t="n"/>
      <c r="HY16" s="0" t="n"/>
      <c r="HZ16" s="0" t="n"/>
      <c r="IA16" s="0" t="n"/>
      <c r="IB16" s="0" t="n"/>
      <c r="IC16" s="0" t="n"/>
      <c r="ID16" s="0" t="n"/>
      <c r="IE16" s="0" t="n"/>
      <c r="IF16" s="0" t="n"/>
      <c r="IG16" s="0" t="n"/>
      <c r="IH16" s="0" t="n"/>
      <c r="II16" s="0" t="n"/>
      <c r="IJ16" s="0" t="n"/>
      <c r="IK16" s="0" t="n"/>
      <c r="IL16" s="0" t="n"/>
      <c r="IM16" s="0" t="n"/>
      <c r="IN16" s="0" t="n"/>
      <c r="IO16" s="0" t="n"/>
      <c r="IP16" s="0" t="n"/>
      <c r="IQ16" s="0" t="n"/>
      <c r="IR16" s="0" t="n"/>
      <c r="IS16" s="0" t="n"/>
      <c r="IT16" s="0" t="n"/>
      <c r="IU16" s="0" t="n"/>
      <c r="IV16" s="0" t="n"/>
      <c r="IW16" s="0" t="n"/>
      <c r="IX16" s="0" t="n"/>
      <c r="IY16" s="0" t="n"/>
      <c r="IZ16" s="0" t="n"/>
      <c r="JA16" s="0" t="n"/>
      <c r="JB16" s="0" t="n"/>
      <c r="JC16" s="0" t="n"/>
      <c r="JD16" s="0" t="n"/>
      <c r="JE16" s="0" t="n"/>
      <c r="JF16" s="0" t="n"/>
      <c r="JG16" s="0" t="n"/>
      <c r="JH16" s="0" t="n"/>
      <c r="JI16" s="0" t="n"/>
      <c r="JJ16" s="0" t="n"/>
      <c r="JK16" s="0" t="n"/>
      <c r="JL16" s="0" t="n"/>
      <c r="JM16" s="0" t="n"/>
      <c r="JN16" s="0" t="n"/>
      <c r="JO16" s="0" t="n"/>
      <c r="JP16" s="0" t="n"/>
      <c r="JQ16" s="0" t="n"/>
      <c r="JR16" s="0" t="n"/>
      <c r="JS16" s="0" t="n"/>
      <c r="JT16" s="0" t="n"/>
      <c r="JU16" s="0" t="n"/>
      <c r="JV16" s="0" t="n"/>
      <c r="JW16" s="0" t="n"/>
      <c r="JX16" s="0" t="n"/>
      <c r="JY16" s="0" t="n"/>
      <c r="JZ16" s="0" t="n"/>
      <c r="KA16" s="0" t="n"/>
      <c r="KB16" s="0" t="n"/>
      <c r="KC16" s="0" t="n"/>
      <c r="KD16" s="0" t="n"/>
      <c r="KE16" s="0" t="n"/>
      <c r="KF16" s="0" t="n"/>
      <c r="KG16" s="0" t="n"/>
      <c r="KH16" s="0" t="n"/>
      <c r="KI16" s="0" t="n"/>
      <c r="KJ16" s="0" t="n"/>
      <c r="KK16" s="0" t="n"/>
      <c r="KL16" s="0" t="n"/>
      <c r="KM16" s="0" t="n"/>
      <c r="KN16" s="0" t="n"/>
      <c r="KO16" s="0" t="n"/>
      <c r="KP16" s="0" t="n"/>
      <c r="KQ16" s="0" t="n"/>
      <c r="KR16" s="0" t="n"/>
      <c r="KS16" s="0" t="n"/>
      <c r="KT16" s="0" t="n"/>
      <c r="KU16" s="0" t="n"/>
      <c r="KV16" s="0" t="n"/>
      <c r="KW16" s="0" t="n"/>
      <c r="KX16" s="0" t="n"/>
      <c r="KY16" s="0" t="n"/>
      <c r="KZ16" s="0" t="n"/>
      <c r="LA16" s="0" t="n"/>
      <c r="LB16" s="0" t="n"/>
      <c r="LC16" s="0" t="n"/>
      <c r="LD16" s="0" t="n"/>
      <c r="LE16" s="0" t="n"/>
      <c r="LF16" s="0" t="n"/>
      <c r="LG16" s="0" t="n"/>
      <c r="LH16" s="0" t="n"/>
      <c r="LI16" s="0" t="n"/>
      <c r="LJ16" s="0" t="n"/>
      <c r="LK16" s="0" t="n"/>
      <c r="LL16" s="0" t="n"/>
      <c r="LM16" s="0" t="n"/>
      <c r="LN16" s="0" t="n"/>
      <c r="LO16" s="0" t="n"/>
      <c r="LP16" s="0" t="n"/>
      <c r="LQ16" s="0" t="n"/>
      <c r="LR16" s="0" t="n"/>
      <c r="LS16" s="0" t="n"/>
      <c r="LT16" s="0" t="n"/>
      <c r="LU16" s="0" t="n"/>
      <c r="LV16" s="0" t="n"/>
      <c r="LW16" s="0" t="n"/>
      <c r="LX16" s="0" t="n"/>
      <c r="LY16" s="0" t="n"/>
      <c r="LZ16" s="0" t="n"/>
      <c r="MA16" s="0" t="n"/>
      <c r="MB16" s="0" t="n"/>
      <c r="MC16" s="0" t="n"/>
      <c r="MD16" s="0" t="n"/>
      <c r="ME16" s="0" t="n"/>
      <c r="MF16" s="0" t="n"/>
      <c r="MG16" s="0" t="n"/>
      <c r="MH16" s="0" t="n"/>
      <c r="MI16" s="0" t="n"/>
      <c r="MJ16" s="0" t="n"/>
      <c r="MK16" s="0" t="n"/>
      <c r="ML16" s="0" t="n"/>
      <c r="MM16" s="0" t="n"/>
      <c r="MN16" s="0" t="n"/>
      <c r="MO16" s="0" t="n"/>
      <c r="MP16" s="0" t="n"/>
      <c r="MQ16" s="0" t="n"/>
      <c r="MR16" s="0" t="n"/>
      <c r="MS16" s="0" t="n"/>
      <c r="MT16" s="0" t="n"/>
      <c r="MU16" s="0" t="n"/>
      <c r="MV16" s="0" t="n"/>
      <c r="MW16" s="0" t="n"/>
      <c r="MX16" s="0" t="n"/>
      <c r="MY16" s="0" t="n"/>
      <c r="MZ16" s="0" t="n"/>
      <c r="NA16" s="0" t="n"/>
      <c r="NB16" s="0" t="n"/>
      <c r="NC16" s="0" t="n"/>
      <c r="ND16" s="0" t="n"/>
      <c r="NE16" s="0" t="n"/>
      <c r="NF16" s="0" t="n"/>
      <c r="NG16" s="0" t="n"/>
      <c r="NH16" s="0" t="n"/>
      <c r="NI16" s="0" t="n"/>
      <c r="NJ16" s="0" t="n"/>
      <c r="NK16" s="0" t="n"/>
      <c r="NL16" s="0" t="n"/>
      <c r="NM16" s="0" t="n"/>
      <c r="NN16" s="0" t="n"/>
      <c r="NO16" s="0" t="n"/>
      <c r="NP16" s="0" t="n"/>
      <c r="NQ16" s="0" t="n"/>
      <c r="NR16" s="0" t="n"/>
      <c r="NS16" s="0" t="n"/>
      <c r="NT16" s="0" t="n"/>
      <c r="NU16" s="0" t="n"/>
      <c r="NV16" s="0" t="n"/>
      <c r="NW16" s="0" t="n"/>
      <c r="NX16" s="0" t="n"/>
      <c r="NY16" s="0" t="n"/>
      <c r="NZ16" s="0" t="n"/>
      <c r="OA16" s="0" t="n"/>
      <c r="OB16" s="0" t="n"/>
      <c r="OC16" s="0" t="n"/>
      <c r="OD16" s="0" t="n"/>
      <c r="OE16" s="0" t="n"/>
      <c r="OF16" s="0" t="n"/>
      <c r="OG16" s="0" t="n"/>
      <c r="OH16" s="0" t="n"/>
      <c r="OI16" s="0" t="n"/>
      <c r="OJ16" s="0" t="n"/>
      <c r="OK16" s="0" t="n"/>
      <c r="OL16" s="0" t="n"/>
      <c r="OM16" s="0" t="n"/>
      <c r="ON16" s="0" t="n"/>
      <c r="OO16" s="0" t="n"/>
      <c r="OP16" s="0" t="n"/>
      <c r="OQ16" s="0" t="n"/>
      <c r="OR16" s="0" t="n"/>
      <c r="OS16" s="0" t="n"/>
      <c r="OT16" s="0" t="n"/>
      <c r="OU16" s="0" t="n"/>
      <c r="OV16" s="0" t="n"/>
      <c r="OW16" s="0" t="n"/>
      <c r="OX16" s="0" t="n"/>
      <c r="OY16" s="0" t="n"/>
      <c r="OZ16" s="0" t="n"/>
      <c r="PA16" s="0" t="n"/>
      <c r="PB16" s="0" t="n"/>
      <c r="PC16" s="0" t="n"/>
      <c r="PD16" s="0" t="n"/>
      <c r="PE16" s="0" t="n"/>
      <c r="PF16" s="0" t="n"/>
      <c r="PG16" s="0" t="n"/>
      <c r="PH16" s="0" t="n"/>
      <c r="PI16" s="0" t="n"/>
      <c r="PJ16" s="0" t="n"/>
      <c r="PK16" s="0" t="n"/>
      <c r="PL16" s="0" t="n"/>
      <c r="PM16" s="0" t="n"/>
      <c r="PN16" s="0" t="n"/>
      <c r="PO16" s="0" t="n"/>
      <c r="PP16" s="0" t="n"/>
      <c r="PQ16" s="0" t="n"/>
      <c r="PR16" s="0" t="n"/>
      <c r="PS16" s="0" t="n"/>
      <c r="PT16" s="0" t="n"/>
      <c r="PU16" s="0" t="n"/>
      <c r="PV16" s="0" t="n"/>
      <c r="PW16" s="0" t="n"/>
      <c r="PX16" s="0" t="n"/>
      <c r="PY16" s="0" t="n"/>
      <c r="PZ16" s="0" t="n"/>
      <c r="QA16" s="0" t="n"/>
      <c r="QB16" s="0" t="n"/>
      <c r="QC16" s="0" t="n"/>
      <c r="QD16" s="0" t="n"/>
      <c r="QE16" s="0" t="n"/>
      <c r="QF16" s="0" t="n"/>
      <c r="QG16" s="0" t="n"/>
      <c r="QH16" s="0" t="n"/>
      <c r="QI16" s="0" t="n"/>
      <c r="QJ16" s="0" t="n"/>
      <c r="QK16" s="0" t="n"/>
      <c r="QL16" s="0" t="n"/>
      <c r="QM16" s="0" t="n"/>
      <c r="QN16" s="0" t="n"/>
      <c r="QO16" s="0" t="n"/>
      <c r="QP16" s="0" t="n"/>
      <c r="QQ16" s="0" t="n"/>
      <c r="QR16" s="0" t="n"/>
      <c r="QS16" s="0" t="n"/>
      <c r="QT16" s="0" t="n"/>
      <c r="QU16" s="0" t="n"/>
      <c r="QV16" s="0" t="n"/>
      <c r="QW16" s="0" t="n"/>
      <c r="QX16" s="0" t="n"/>
      <c r="QY16" s="0" t="n"/>
      <c r="QZ16" s="0" t="n"/>
      <c r="RA16" s="0" t="n"/>
      <c r="RB16" s="0" t="n"/>
      <c r="RC16" s="0" t="n"/>
      <c r="RD16" s="0" t="n"/>
      <c r="RE16" s="0" t="n"/>
      <c r="RF16" s="0" t="n"/>
      <c r="RG16" s="0" t="n"/>
      <c r="RH16" s="0" t="n"/>
      <c r="RI16" s="0" t="n"/>
      <c r="RJ16" s="0" t="n"/>
      <c r="RK16" s="0" t="n"/>
      <c r="RL16" s="0" t="n"/>
      <c r="RM16" s="0" t="n"/>
      <c r="RN16" s="0" t="n"/>
      <c r="RO16" s="0" t="n"/>
      <c r="RP16" s="0" t="n"/>
      <c r="RQ16" s="0" t="n"/>
      <c r="RR16" s="0" t="n"/>
      <c r="RS16" s="0" t="n"/>
      <c r="RT16" s="0" t="n"/>
      <c r="RU16" s="0" t="n"/>
      <c r="RV16" s="0" t="n"/>
      <c r="RW16" s="0" t="n"/>
      <c r="RX16" s="0" t="n"/>
      <c r="RY16" s="0" t="n"/>
      <c r="RZ16" s="0" t="n"/>
      <c r="SA16" s="0" t="n"/>
      <c r="SB16" s="0" t="n"/>
      <c r="SC16" s="0" t="n"/>
      <c r="SD16" s="0" t="n"/>
      <c r="SE16" s="0" t="n"/>
      <c r="SF16" s="0" t="n"/>
      <c r="SG16" s="0" t="n"/>
      <c r="SH16" s="0" t="n"/>
      <c r="SI16" s="0" t="n"/>
      <c r="SJ16" s="0" t="n"/>
      <c r="SK16" s="0" t="n"/>
      <c r="SL16" s="0" t="n"/>
      <c r="SM16" s="0" t="n"/>
      <c r="SN16" s="0" t="n"/>
      <c r="SO16" s="0" t="n"/>
      <c r="SP16" s="0" t="n"/>
      <c r="SQ16" s="0" t="n"/>
      <c r="SR16" s="0" t="n"/>
      <c r="SS16" s="0" t="n"/>
      <c r="ST16" s="0" t="n"/>
      <c r="SU16" s="0" t="n"/>
      <c r="SV16" s="0" t="n"/>
      <c r="SW16" s="0" t="n"/>
      <c r="SX16" s="0" t="n"/>
      <c r="SY16" s="0" t="n"/>
      <c r="SZ16" s="0" t="n"/>
      <c r="TA16" s="0" t="n"/>
      <c r="TB16" s="0" t="n"/>
      <c r="TC16" s="0" t="n"/>
      <c r="TD16" s="0" t="n"/>
      <c r="TE16" s="0" t="n"/>
      <c r="TF16" s="0" t="n"/>
      <c r="TG16" s="0" t="n"/>
      <c r="TH16" s="0" t="n"/>
      <c r="TI16" s="0" t="n"/>
      <c r="TJ16" s="0" t="n"/>
      <c r="TK16" s="0" t="n"/>
      <c r="TL16" s="0" t="n"/>
      <c r="TM16" s="0" t="n"/>
      <c r="TN16" s="0" t="n"/>
      <c r="TO16" s="0" t="n"/>
      <c r="TP16" s="0" t="n"/>
      <c r="TQ16" s="0" t="n"/>
      <c r="TR16" s="0" t="n"/>
      <c r="TS16" s="0" t="n"/>
      <c r="TT16" s="0" t="n"/>
      <c r="TU16" s="0" t="n"/>
      <c r="TV16" s="0" t="n"/>
      <c r="TW16" s="0" t="n"/>
      <c r="TX16" s="0" t="n"/>
      <c r="TY16" s="0" t="n"/>
      <c r="TZ16" s="0" t="n"/>
      <c r="UA16" s="0" t="n"/>
      <c r="UB16" s="0" t="n"/>
      <c r="UC16" s="0" t="n"/>
      <c r="UD16" s="0" t="n"/>
      <c r="UE16" s="0" t="n"/>
      <c r="UF16" s="0" t="n"/>
      <c r="UG16" s="0" t="n"/>
      <c r="UH16" s="0" t="n"/>
      <c r="UI16" s="0" t="n"/>
      <c r="UJ16" s="0" t="n"/>
      <c r="UK16" s="0" t="n"/>
      <c r="UL16" s="0" t="n"/>
      <c r="UM16" s="0" t="n"/>
      <c r="UN16" s="0" t="n"/>
      <c r="UO16" s="0" t="n"/>
      <c r="UP16" s="0" t="n"/>
      <c r="UQ16" s="0" t="n"/>
      <c r="UR16" s="0" t="n"/>
      <c r="US16" s="0" t="n"/>
      <c r="UT16" s="0" t="n"/>
      <c r="UU16" s="0" t="n"/>
      <c r="UV16" s="0" t="n"/>
      <c r="UW16" s="0" t="n"/>
      <c r="UX16" s="0" t="n"/>
      <c r="UY16" s="0" t="n"/>
      <c r="UZ16" s="0" t="n"/>
      <c r="VA16" s="0" t="n"/>
      <c r="VB16" s="0" t="n"/>
      <c r="VC16" s="0" t="n"/>
      <c r="VD16" s="0" t="n"/>
      <c r="VE16" s="0" t="n"/>
      <c r="VF16" s="0" t="n"/>
      <c r="VG16" s="0" t="n"/>
      <c r="VH16" s="0" t="n"/>
      <c r="VI16" s="0" t="n"/>
      <c r="VJ16" s="0" t="n"/>
      <c r="VK16" s="0" t="n"/>
      <c r="VL16" s="0" t="n"/>
      <c r="VM16" s="0" t="n"/>
      <c r="VN16" s="0" t="n"/>
      <c r="VO16" s="0" t="n"/>
      <c r="VP16" s="0" t="n"/>
      <c r="VQ16" s="0" t="n"/>
      <c r="VR16" s="0" t="n"/>
      <c r="VS16" s="0" t="n"/>
      <c r="VT16" s="0" t="n"/>
      <c r="VU16" s="0" t="n"/>
      <c r="VV16" s="0" t="n"/>
      <c r="VW16" s="0" t="n"/>
      <c r="VX16" s="0" t="n"/>
      <c r="VY16" s="0" t="n"/>
      <c r="VZ16" s="0" t="n"/>
      <c r="WA16" s="0" t="n"/>
      <c r="WB16" s="0" t="n"/>
      <c r="WC16" s="0" t="n"/>
      <c r="WD16" s="0" t="n"/>
      <c r="WE16" s="0" t="n"/>
      <c r="WF16" s="0" t="n"/>
      <c r="WG16" s="0" t="n"/>
      <c r="WH16" s="0" t="n"/>
      <c r="WI16" s="0" t="n"/>
      <c r="WJ16" s="0" t="n"/>
      <c r="WK16" s="0" t="n"/>
      <c r="WL16" s="0" t="n"/>
      <c r="WM16" s="0" t="n"/>
      <c r="WN16" s="0" t="n"/>
      <c r="WO16" s="0" t="n"/>
      <c r="WP16" s="0" t="n"/>
      <c r="WQ16" s="0" t="n"/>
      <c r="WR16" s="0" t="n"/>
      <c r="WS16" s="0" t="n"/>
      <c r="WT16" s="0" t="n"/>
      <c r="WU16" s="0" t="n"/>
      <c r="WV16" s="0" t="n"/>
      <c r="WW16" s="0" t="n"/>
      <c r="WX16" s="0" t="n"/>
      <c r="WY16" s="0" t="n"/>
      <c r="WZ16" s="0" t="n"/>
      <c r="XA16" s="0" t="n"/>
      <c r="XB16" s="0" t="n"/>
      <c r="XC16" s="0" t="n"/>
      <c r="XD16" s="0" t="n"/>
      <c r="XE16" s="0" t="n"/>
      <c r="XF16" s="0" t="n"/>
      <c r="XG16" s="0" t="n"/>
      <c r="XH16" s="0" t="n"/>
      <c r="XI16" s="0" t="n"/>
      <c r="XJ16" s="0" t="n"/>
      <c r="XK16" s="0" t="n"/>
      <c r="XL16" s="0" t="n"/>
      <c r="XM16" s="0" t="n"/>
      <c r="XN16" s="0" t="n"/>
      <c r="XO16" s="0" t="n"/>
      <c r="XP16" s="0" t="n"/>
      <c r="XQ16" s="0" t="n"/>
      <c r="XR16" s="0" t="n"/>
      <c r="XS16" s="0" t="n"/>
      <c r="XT16" s="0" t="n"/>
      <c r="XU16" s="0" t="n"/>
      <c r="XV16" s="0" t="n"/>
      <c r="XW16" s="0" t="n"/>
      <c r="XX16" s="0" t="n"/>
      <c r="XY16" s="0" t="n"/>
      <c r="XZ16" s="0" t="n"/>
      <c r="YA16" s="0" t="n"/>
      <c r="YB16" s="0" t="n"/>
      <c r="YC16" s="0" t="n"/>
      <c r="YD16" s="0" t="n"/>
      <c r="YE16" s="0" t="n"/>
      <c r="YF16" s="0" t="n"/>
      <c r="YG16" s="0" t="n"/>
      <c r="YH16" s="0" t="n"/>
      <c r="YI16" s="0" t="n"/>
      <c r="YJ16" s="0" t="n"/>
      <c r="YK16" s="0" t="n"/>
      <c r="YL16" s="0" t="n"/>
      <c r="YM16" s="0" t="n"/>
      <c r="YN16" s="0" t="n"/>
      <c r="YO16" s="0" t="n"/>
      <c r="YP16" s="0" t="n"/>
      <c r="YQ16" s="0" t="n"/>
      <c r="YR16" s="0" t="n"/>
      <c r="YS16" s="0" t="n"/>
      <c r="YT16" s="0" t="n"/>
      <c r="YU16" s="0" t="n"/>
      <c r="YV16" s="0" t="n"/>
      <c r="YW16" s="0" t="n"/>
      <c r="YX16" s="0" t="n"/>
      <c r="YY16" s="0" t="n"/>
      <c r="YZ16" s="0" t="n"/>
      <c r="ZA16" s="0" t="n"/>
      <c r="ZB16" s="0" t="n"/>
      <c r="ZC16" s="0" t="n"/>
      <c r="ZD16" s="0" t="n"/>
      <c r="ZE16" s="0" t="n"/>
      <c r="ZF16" s="0" t="n"/>
      <c r="ZG16" s="0" t="n"/>
      <c r="ZH16" s="0" t="n"/>
      <c r="ZI16" s="0" t="n"/>
      <c r="ZJ16" s="0" t="n"/>
      <c r="ZK16" s="0" t="n"/>
      <c r="ZL16" s="0" t="n"/>
      <c r="ZM16" s="0" t="n"/>
      <c r="ZN16" s="0" t="n"/>
      <c r="ZO16" s="0" t="n"/>
      <c r="ZP16" s="0" t="n"/>
      <c r="ZQ16" s="0" t="n"/>
      <c r="ZR16" s="0" t="n"/>
      <c r="ZS16" s="0" t="n"/>
      <c r="ZT16" s="0" t="n"/>
      <c r="ZU16" s="0" t="n"/>
      <c r="ZV16" s="0" t="n"/>
      <c r="ZW16" s="0" t="n"/>
      <c r="ZX16" s="0" t="n"/>
      <c r="ZY16" s="0" t="n"/>
      <c r="ZZ16" s="0" t="n"/>
      <c r="AAA16" s="0" t="n"/>
      <c r="AAB16" s="0" t="n"/>
      <c r="AAC16" s="0" t="n"/>
      <c r="AAD16" s="0" t="n"/>
      <c r="AAE16" s="0" t="n"/>
      <c r="AAF16" s="0" t="n"/>
      <c r="AAG16" s="0" t="n"/>
      <c r="AAH16" s="0" t="n"/>
      <c r="AAI16" s="0" t="n"/>
      <c r="AAJ16" s="0" t="n"/>
      <c r="AAK16" s="0" t="n"/>
      <c r="AAL16" s="0" t="n"/>
      <c r="AAM16" s="0" t="n"/>
      <c r="AAN16" s="0" t="n"/>
      <c r="AAO16" s="0" t="n"/>
      <c r="AAP16" s="0" t="n"/>
      <c r="AAQ16" s="0" t="n"/>
      <c r="AAR16" s="0" t="n"/>
      <c r="AAS16" s="0" t="n"/>
      <c r="AAT16" s="0" t="n"/>
      <c r="AAU16" s="0" t="n"/>
      <c r="AAV16" s="0" t="n"/>
      <c r="AAW16" s="0" t="n"/>
      <c r="AAX16" s="0" t="n"/>
      <c r="AAY16" s="0" t="n"/>
      <c r="AAZ16" s="0" t="n"/>
      <c r="ABA16" s="0" t="n"/>
      <c r="ABB16" s="0" t="n"/>
      <c r="ABC16" s="0" t="n"/>
      <c r="ABD16" s="0" t="n"/>
      <c r="ABE16" s="0" t="n"/>
      <c r="ABF16" s="0" t="n"/>
      <c r="ABG16" s="0" t="n"/>
      <c r="ABH16" s="0" t="n"/>
      <c r="ABI16" s="0" t="n"/>
      <c r="ABJ16" s="0" t="n"/>
      <c r="ABK16" s="0" t="n"/>
      <c r="ABL16" s="0" t="n"/>
      <c r="ABM16" s="0" t="n"/>
      <c r="ABN16" s="0" t="n"/>
      <c r="ABO16" s="0" t="n"/>
      <c r="ABP16" s="0" t="n"/>
      <c r="ABQ16" s="0" t="n"/>
      <c r="ABR16" s="0" t="n"/>
      <c r="ABS16" s="0" t="n"/>
      <c r="ABT16" s="0" t="n"/>
      <c r="ABU16" s="0" t="n"/>
      <c r="ABV16" s="0" t="n"/>
      <c r="ABW16" s="0" t="n"/>
      <c r="ABX16" s="0" t="n"/>
      <c r="ABY16" s="0" t="n"/>
      <c r="ABZ16" s="0" t="n"/>
      <c r="ACA16" s="0" t="n"/>
      <c r="ACB16" s="0" t="n"/>
      <c r="ACC16" s="0" t="n"/>
      <c r="ACD16" s="0" t="n"/>
      <c r="ACE16" s="0" t="n"/>
      <c r="ACF16" s="0" t="n"/>
      <c r="ACG16" s="0" t="n"/>
      <c r="ACH16" s="0" t="n"/>
      <c r="ACI16" s="0" t="n"/>
      <c r="ACJ16" s="0" t="n"/>
      <c r="ACK16" s="0" t="n"/>
      <c r="ACL16" s="0" t="n"/>
      <c r="ACM16" s="0" t="n"/>
      <c r="ACN16" s="0" t="n"/>
      <c r="ACO16" s="0" t="n"/>
      <c r="ACP16" s="0" t="n"/>
      <c r="ACQ16" s="0" t="n"/>
      <c r="ACR16" s="0" t="n"/>
      <c r="ACS16" s="0" t="n"/>
      <c r="ACT16" s="0" t="n"/>
      <c r="ACU16" s="0" t="n"/>
      <c r="ACV16" s="0" t="n"/>
      <c r="ACW16" s="0" t="n"/>
      <c r="ACX16" s="0" t="n"/>
      <c r="ACY16" s="0" t="n"/>
      <c r="ACZ16" s="0" t="n"/>
      <c r="ADA16" s="0" t="n"/>
      <c r="ADB16" s="0" t="n"/>
      <c r="ADC16" s="0" t="n"/>
      <c r="ADD16" s="0" t="n"/>
      <c r="ADE16" s="0" t="n"/>
      <c r="ADF16" s="0" t="n"/>
      <c r="ADG16" s="0" t="n"/>
      <c r="ADH16" s="0" t="n"/>
      <c r="ADI16" s="0" t="n"/>
      <c r="ADJ16" s="0" t="n"/>
      <c r="ADK16" s="0" t="n"/>
      <c r="ADL16" s="0" t="n"/>
      <c r="ADM16" s="0" t="n"/>
      <c r="ADN16" s="0" t="n"/>
      <c r="ADO16" s="0" t="n"/>
      <c r="ADP16" s="0" t="n"/>
      <c r="ADQ16" s="0" t="n"/>
      <c r="ADR16" s="0" t="n"/>
      <c r="ADS16" s="0" t="n"/>
      <c r="ADT16" s="0" t="n"/>
      <c r="ADU16" s="0" t="n"/>
      <c r="ADV16" s="0" t="n"/>
      <c r="ADW16" s="0" t="n"/>
      <c r="ADX16" s="0" t="n"/>
      <c r="ADY16" s="0" t="n"/>
      <c r="ADZ16" s="0" t="n"/>
      <c r="AEA16" s="0" t="n"/>
      <c r="AEB16" s="0" t="n"/>
      <c r="AEC16" s="0" t="n"/>
      <c r="AED16" s="0" t="n"/>
      <c r="AEE16" s="0" t="n"/>
      <c r="AEF16" s="0" t="n"/>
      <c r="AEG16" s="0" t="n"/>
      <c r="AEH16" s="0" t="n"/>
      <c r="AEI16" s="0" t="n"/>
      <c r="AEJ16" s="0" t="n"/>
      <c r="AEK16" s="0" t="n"/>
      <c r="AEL16" s="0" t="n"/>
      <c r="AEM16" s="0" t="n"/>
      <c r="AEN16" s="0" t="n"/>
      <c r="AEO16" s="0" t="n"/>
      <c r="AEP16" s="0" t="n"/>
      <c r="AEQ16" s="0" t="n"/>
      <c r="AER16" s="0" t="n"/>
      <c r="AES16" s="0" t="n"/>
      <c r="AET16" s="0" t="n"/>
      <c r="AEU16" s="0" t="n"/>
      <c r="AEV16" s="0" t="n"/>
      <c r="AEW16" s="0" t="n"/>
      <c r="AEX16" s="0" t="n"/>
      <c r="AEY16" s="0" t="n"/>
      <c r="AEZ16" s="0" t="n"/>
      <c r="AFA16" s="0" t="n"/>
      <c r="AFB16" s="0" t="n"/>
      <c r="AFC16" s="0" t="n"/>
      <c r="AFD16" s="0" t="n"/>
      <c r="AFE16" s="0" t="n"/>
      <c r="AFF16" s="0" t="n"/>
      <c r="AFG16" s="0" t="n"/>
      <c r="AFH16" s="0" t="n"/>
      <c r="AFI16" s="0" t="n"/>
      <c r="AFJ16" s="0" t="n"/>
      <c r="AFK16" s="0" t="n"/>
      <c r="AFL16" s="0" t="n"/>
      <c r="AFM16" s="0" t="n"/>
      <c r="AFN16" s="0" t="n"/>
      <c r="AFO16" s="0" t="n"/>
      <c r="AFP16" s="0" t="n"/>
      <c r="AFQ16" s="0" t="n"/>
      <c r="AFR16" s="0" t="n"/>
      <c r="AFS16" s="0" t="n"/>
      <c r="AFT16" s="0" t="n"/>
      <c r="AFU16" s="0" t="n"/>
      <c r="AFV16" s="0" t="n"/>
      <c r="AFW16" s="0" t="n"/>
      <c r="AFX16" s="0" t="n"/>
      <c r="AFY16" s="0" t="n"/>
      <c r="AFZ16" s="0" t="n"/>
      <c r="AGA16" s="0" t="n"/>
      <c r="AGB16" s="0" t="n"/>
      <c r="AGC16" s="0" t="n"/>
      <c r="AGD16" s="0" t="n"/>
      <c r="AGE16" s="0" t="n"/>
      <c r="AGF16" s="0" t="n"/>
      <c r="AGG16" s="0" t="n"/>
      <c r="AGH16" s="0" t="n"/>
      <c r="AGI16" s="0" t="n"/>
      <c r="AGJ16" s="0" t="n"/>
      <c r="AGK16" s="0" t="n"/>
      <c r="AGL16" s="0" t="n"/>
      <c r="AGM16" s="0" t="n"/>
      <c r="AGN16" s="0" t="n"/>
      <c r="AGO16" s="0" t="n"/>
      <c r="AGP16" s="0" t="n"/>
      <c r="AGQ16" s="0" t="n"/>
      <c r="AGR16" s="0" t="n"/>
      <c r="AGS16" s="0" t="n"/>
      <c r="AGT16" s="0" t="n"/>
      <c r="AGU16" s="0" t="n"/>
      <c r="AGV16" s="0" t="n"/>
      <c r="AGW16" s="0" t="n"/>
      <c r="AGX16" s="0" t="n"/>
      <c r="AGY16" s="0" t="n"/>
      <c r="AGZ16" s="0" t="n"/>
      <c r="AHA16" s="0" t="n"/>
      <c r="AHB16" s="0" t="n"/>
      <c r="AHC16" s="0" t="n"/>
      <c r="AHD16" s="0" t="n"/>
      <c r="AHE16" s="0" t="n"/>
      <c r="AHF16" s="0" t="n"/>
      <c r="AHG16" s="0" t="n"/>
      <c r="AHH16" s="0" t="n"/>
      <c r="AHI16" s="0" t="n"/>
      <c r="AHJ16" s="0" t="n"/>
      <c r="AHK16" s="0" t="n"/>
      <c r="AHL16" s="0" t="n"/>
      <c r="AHM16" s="0" t="n"/>
      <c r="AHN16" s="0" t="n"/>
      <c r="AHO16" s="0" t="n"/>
      <c r="AHP16" s="0" t="n"/>
      <c r="AHQ16" s="0" t="n"/>
      <c r="AHR16" s="0" t="n"/>
      <c r="AHS16" s="0" t="n"/>
      <c r="AHT16" s="0" t="n"/>
      <c r="AHU16" s="0" t="n"/>
      <c r="AHV16" s="0" t="n"/>
      <c r="AHW16" s="0" t="n"/>
      <c r="AHX16" s="0" t="n"/>
      <c r="AHY16" s="0" t="n"/>
      <c r="AHZ16" s="0" t="n"/>
      <c r="AIA16" s="0" t="n"/>
      <c r="AIB16" s="0" t="n"/>
      <c r="AIC16" s="0" t="n"/>
      <c r="AID16" s="0" t="n"/>
      <c r="AIE16" s="0" t="n"/>
      <c r="AIF16" s="0" t="n"/>
      <c r="AIG16" s="0" t="n"/>
      <c r="AIH16" s="0" t="n"/>
      <c r="AII16" s="0" t="n"/>
      <c r="AIJ16" s="0" t="n"/>
      <c r="AIK16" s="0" t="n"/>
      <c r="AIL16" s="0" t="n"/>
      <c r="AIM16" s="0" t="n"/>
      <c r="AIN16" s="0" t="n"/>
      <c r="AIO16" s="0" t="n"/>
      <c r="AIP16" s="0" t="n"/>
      <c r="AIQ16" s="0" t="n"/>
      <c r="AIR16" s="0" t="n"/>
      <c r="AIS16" s="0" t="n"/>
      <c r="AIT16" s="0" t="n"/>
      <c r="AIU16" s="0" t="n"/>
      <c r="AIV16" s="0" t="n"/>
      <c r="AIW16" s="0" t="n"/>
      <c r="AIX16" s="0" t="n"/>
      <c r="AIY16" s="0" t="n"/>
      <c r="AIZ16" s="0" t="n"/>
      <c r="AJA16" s="0" t="n"/>
      <c r="AJB16" s="0" t="n"/>
      <c r="AJC16" s="0" t="n"/>
      <c r="AJD16" s="0" t="n"/>
      <c r="AJE16" s="0" t="n"/>
      <c r="AJF16" s="0" t="n"/>
      <c r="AJG16" s="0" t="n"/>
      <c r="AJH16" s="0" t="n"/>
      <c r="AJI16" s="0" t="n"/>
      <c r="AJJ16" s="0" t="n"/>
      <c r="AJK16" s="0" t="n"/>
      <c r="AJL16" s="0" t="n"/>
      <c r="AJM16" s="0" t="n"/>
      <c r="AJN16" s="0" t="n"/>
      <c r="AJO16" s="0" t="n"/>
      <c r="AJP16" s="0" t="n"/>
      <c r="AJQ16" s="0" t="n"/>
      <c r="AJR16" s="0" t="n"/>
      <c r="AJS16" s="0" t="n"/>
      <c r="AJT16" s="0" t="n"/>
      <c r="AJU16" s="0" t="n"/>
      <c r="AJV16" s="0" t="n"/>
      <c r="AJW16" s="0" t="n"/>
      <c r="AJX16" s="0" t="n"/>
      <c r="AJY16" s="0" t="n"/>
      <c r="AJZ16" s="0" t="n"/>
      <c r="AKA16" s="0" t="n"/>
      <c r="AKB16" s="0" t="n"/>
      <c r="AKC16" s="0" t="n"/>
      <c r="AKD16" s="0" t="n"/>
      <c r="AKE16" s="0" t="n"/>
      <c r="AKF16" s="0" t="n"/>
      <c r="AKG16" s="0" t="n"/>
      <c r="AKH16" s="0" t="n"/>
      <c r="AKI16" s="0" t="n"/>
      <c r="AKJ16" s="0" t="n"/>
      <c r="AKK16" s="0" t="n"/>
      <c r="AKL16" s="0" t="n"/>
      <c r="AKM16" s="0" t="n"/>
      <c r="AKN16" s="0" t="n"/>
      <c r="AKO16" s="0" t="n"/>
      <c r="AKP16" s="0" t="n"/>
      <c r="AKQ16" s="0" t="n"/>
      <c r="AKR16" s="0" t="n"/>
      <c r="AKS16" s="0" t="n"/>
      <c r="AKT16" s="0" t="n"/>
      <c r="AKU16" s="0" t="n"/>
      <c r="AKV16" s="0" t="n"/>
      <c r="AKW16" s="0" t="n"/>
      <c r="AKX16" s="0" t="n"/>
      <c r="AKY16" s="0" t="n"/>
      <c r="AKZ16" s="0" t="n"/>
      <c r="ALA16" s="0" t="n"/>
      <c r="ALB16" s="0" t="n"/>
      <c r="ALC16" s="0" t="n"/>
      <c r="ALD16" s="0" t="n"/>
      <c r="ALE16" s="0" t="n"/>
      <c r="ALF16" s="0" t="n"/>
      <c r="ALG16" s="0" t="n"/>
      <c r="ALH16" s="0" t="n"/>
      <c r="ALI16" s="0" t="n"/>
      <c r="ALJ16" s="0" t="n"/>
      <c r="ALK16" s="0" t="n"/>
      <c r="ALL16" s="0" t="n"/>
      <c r="ALM16" s="0" t="n"/>
      <c r="ALN16" s="0" t="n"/>
      <c r="ALO16" s="0" t="n"/>
      <c r="ALP16" s="0" t="n"/>
      <c r="ALQ16" s="0" t="n"/>
      <c r="ALR16" s="0" t="n"/>
      <c r="ALS16" s="0" t="n"/>
      <c r="ALT16" s="0" t="n"/>
      <c r="ALU16" s="0" t="n"/>
      <c r="ALV16" s="0" t="n"/>
      <c r="ALW16" s="0" t="n"/>
      <c r="ALX16" s="0" t="n"/>
      <c r="ALY16" s="0" t="n"/>
      <c r="ALZ16" s="0" t="n"/>
      <c r="AMA16" s="0" t="n"/>
      <c r="AMB16" s="0" t="n"/>
      <c r="AMC16" s="0" t="n"/>
      <c r="AMD16" s="0" t="n"/>
      <c r="AME16" s="0" t="n"/>
      <c r="AMF16" s="0" t="n"/>
      <c r="AMG16" s="0" t="n"/>
      <c r="AMH16" s="0" t="n"/>
      <c r="AMI16" s="0" t="n"/>
      <c r="AMJ16" s="0" t="n"/>
    </row>
    <row customFormat="1" customHeight="1" ht="55.5" r="17" s="8" spans="1:1024">
      <c r="A17" s="6" t="s">
        <v>5</v>
      </c>
      <c r="B17" s="7" t="s">
        <v>6</v>
      </c>
    </row>
    <row customHeight="1" ht="16" r="18" s="59" spans="1:1024">
      <c r="A18" s="6" t="n"/>
      <c r="B18" s="6" t="n"/>
    </row>
    <row customHeight="1" ht="16" r="19" s="59" spans="1:1024">
      <c r="A19" s="6" t="s">
        <v>7</v>
      </c>
      <c r="B19" s="5" t="s">
        <v>8</v>
      </c>
    </row>
    <row customHeight="1" ht="16" r="20" s="59" spans="1:1024">
      <c r="A20" s="6" t="s">
        <v>9</v>
      </c>
      <c r="B20" s="5" t="s">
        <v>10</v>
      </c>
    </row>
    <row customHeight="1" ht="16" r="21" s="59" spans="1:1024">
      <c r="A21" s="6" t="s">
        <v>11</v>
      </c>
      <c r="B21" s="5" t="s">
        <v>12</v>
      </c>
    </row>
    <row customHeight="1" ht="16" r="22" s="59" spans="1:1024">
      <c r="A22" s="6" t="s">
        <v>13</v>
      </c>
      <c r="B22" s="5" t="s">
        <v>14</v>
      </c>
    </row>
    <row customHeight="1" ht="16" r="23" s="59" spans="1:1024">
      <c r="A23" s="6" t="s">
        <v>15</v>
      </c>
      <c r="B23" s="5" t="s">
        <v>16</v>
      </c>
    </row>
    <row customHeight="1" ht="16" r="24" s="59" spans="1:1024">
      <c r="A24" s="6" t="n"/>
      <c r="B24" s="5" t="n"/>
    </row>
    <row customHeight="1" ht="16" r="25" s="59" spans="1:1024">
      <c r="A25" s="6" t="n"/>
      <c r="B25" s="5" t="n"/>
    </row>
    <row customHeight="1" ht="16" r="26" s="59" spans="1:1024">
      <c r="A26" s="6" t="n"/>
      <c r="B26" s="5" t="n"/>
    </row>
    <row customHeight="1" ht="16" r="27" s="59" spans="1:1024">
      <c r="A27" s="6" t="n"/>
      <c r="B27" s="5" t="n"/>
    </row>
    <row customHeight="1" ht="16" r="28" s="59" spans="1:1024">
      <c r="A28" s="6" t="n"/>
      <c r="B28" s="5" t="n"/>
    </row>
    <row customHeight="1" ht="16" r="29" s="59" spans="1:1024">
      <c r="A29" s="6" t="n"/>
      <c r="B29" s="5" t="n"/>
    </row>
    <row customHeight="1" ht="16" r="30" s="59" spans="1:1024">
      <c r="A30" s="6" t="n"/>
      <c r="B30" s="5" t="n"/>
    </row>
    <row customHeight="1" ht="16" r="31" s="59" spans="1:1024">
      <c r="A31" s="6" t="n"/>
      <c r="B31" s="5" t="n"/>
    </row>
    <row customHeight="1" ht="16" r="32" s="59" spans="1:1024">
      <c r="A32" s="6" t="n"/>
      <c r="B32" s="5" t="n"/>
    </row>
    <row customHeight="1" ht="16" r="33" s="59" spans="1:1024">
      <c r="A33" s="6" t="n"/>
      <c r="B33" s="5" t="n"/>
    </row>
    <row customHeight="1" ht="16" r="34" s="59" spans="1:1024">
      <c r="A34" s="6" t="n"/>
      <c r="B34" s="5" t="n"/>
    </row>
    <row customHeight="1" ht="16" r="35" s="59" spans="1:1024">
      <c r="A35" s="6" t="n"/>
      <c r="B35" s="6" t="n"/>
    </row>
    <row customHeight="1" ht="16" r="36" s="59" spans="1:1024">
      <c r="A36" s="9" t="s">
        <v>17</v>
      </c>
      <c r="B36" s="10" t="s">
        <v>18</v>
      </c>
    </row>
    <row customHeight="1" ht="16" r="37" s="59" spans="1:1024">
      <c r="A37" s="9" t="s">
        <v>19</v>
      </c>
      <c r="B37" s="10" t="n"/>
    </row>
    <row customHeight="1" ht="16" r="38" s="59" spans="1:1024">
      <c r="A38" s="9" t="s">
        <v>20</v>
      </c>
      <c r="B38" s="10" t="s">
        <v>21</v>
      </c>
    </row>
  </sheetData>
  <printOptions gridLines="0" gridLinesSet="1" headings="0" horizontalCentered="0" verticalCentered="0"/>
  <pageMargins bottom="1" footer="0.5" header="0.5" left="0.75" right="0.75" top="1"/>
  <pageSetup blackAndWhite="0" copies="1" draft="0" firstPageNumber="0" fitToHeight="1" fitToWidth="1" horizontalDpi="300" orientation="portrait" pageOrder="downThenOver" paperSize="9" scale="100" useFirstPageNumber="0" usePrinterDefaults="0" verticalDpi="300"/>
</worksheet>
</file>

<file path=xl/worksheets/sheet2.xml><?xml version="1.0" encoding="utf-8"?>
<worksheet xmlns="http://schemas.openxmlformats.org/spreadsheetml/2006/main">
  <sheetPr filterMode="0">
    <outlinePr summaryBelow="1" summaryRight="1"/>
    <pageSetUpPr fitToPage="0"/>
  </sheetPr>
  <dimension ref="A1:A2"/>
  <sheetViews>
    <sheetView colorId="64" defaultGridColor="1" rightToLeft="0" showFormulas="0" showOutlineSymbols="1" showRowColHeaders="1" showZeros="1" tabSelected="0" topLeftCell="A1" view="normal" windowProtection="0" workbookViewId="0" zoomScale="100" zoomScaleNormal="100" zoomScalePageLayoutView="100">
      <selection activeCell="A1" activeCellId="0" pane="topLeft" sqref="A1"/>
    </sheetView>
  </sheetViews>
  <sheetFormatPr baseColWidth="10" defaultRowHeight="15"/>
  <cols>
    <col customWidth="1" max="1" min="1" style="11" width="173.734693877551"/>
    <col customWidth="1" max="1025" min="2" style="11" width="10.6632653061225"/>
  </cols>
  <sheetData>
    <row customHeight="1" ht="409" r="1" s="59" spans="1:1">
      <c r="A1" s="12" t="s">
        <v>22</v>
      </c>
    </row>
    <row customHeight="1" ht="409" r="2" s="59" spans="1:1">
      <c r="A2" s="12" t="s">
        <v>23</v>
      </c>
    </row>
  </sheetData>
  <printOptions gridLines="0" gridLinesSet="1" headings="0" horizontalCentered="0" verticalCentered="0"/>
  <pageMargins bottom="1" footer="0.5" header="0.5" left="0.75" right="0.75" top="1"/>
  <pageSetup blackAndWhite="0" copies="1" draft="0" firstPageNumber="0" fitToHeight="1" fitToWidth="1" horizontalDpi="300" orientation="portrait" pageOrder="downThenOver" paperSize="1" scale="100" useFirstPageNumber="0" usePrinterDefaults="0" verticalDpi="300"/>
</worksheet>
</file>

<file path=xl/worksheets/sheet3.xml><?xml version="1.0" encoding="utf-8"?>
<worksheet xmlns="http://schemas.openxmlformats.org/spreadsheetml/2006/main">
  <sheetPr filterMode="0">
    <outlinePr summaryBelow="1" summaryRight="1"/>
    <pageSetUpPr fitToPage="0"/>
  </sheetPr>
  <dimension ref="A1:JM52"/>
  <sheetViews>
    <sheetView colorId="64" defaultGridColor="1" rightToLeft="0" showFormulas="0" showOutlineSymbols="1" showRowColHeaders="1" showZeros="1" tabSelected="1" topLeftCell="AB1" view="normal" windowProtection="0" workbookViewId="0" zoomScale="100" zoomScaleNormal="100" zoomScalePageLayoutView="100">
      <selection activeCell="AB6" activeCellId="0" pane="topLeft" sqref="AB6"/>
    </sheetView>
  </sheetViews>
  <sheetFormatPr baseColWidth="10" defaultRowHeight="15"/>
  <cols>
    <col customWidth="1" max="1" min="1" style="34" width="20.7908163265306"/>
    <col customWidth="1" max="2" min="2" style="34" width="10.6632653061225"/>
    <col customWidth="1" max="3" min="3" style="34" width="10.2602040816327"/>
    <col customWidth="1" max="4" min="4" style="34" width="11.8775510204082"/>
    <col customWidth="1" max="5" min="5" style="34" width="15.2551020408163"/>
    <col customWidth="1" max="6" min="6" style="34" width="16.8724489795918"/>
    <col customWidth="1" max="7" min="7" style="34" width="15.2551020408163"/>
    <col customWidth="1" max="10" min="8" style="34" width="13.6326530612245"/>
    <col customWidth="1" max="17" min="11" style="14" width="13.6326530612245"/>
    <col customWidth="1" max="62" min="18" style="34" width="13.6326530612245"/>
    <col customWidth="1" max="63" min="63" style="34" width="14.7142857142857"/>
    <col customWidth="1" max="64" min="64" style="34" width="14.5816326530612"/>
    <col customWidth="1" max="65" min="65" style="34" width="15.5255102040816"/>
    <col customWidth="1" max="68" min="66" style="34" width="14.5816326530612"/>
    <col customWidth="1" max="69" min="69" style="34" width="15.1173469387755"/>
    <col customWidth="1" max="70" min="70" style="34" width="14.7142857142857"/>
    <col customWidth="1" max="71" min="71" style="34" width="14.5816326530612"/>
    <col customWidth="1" max="73" min="72" style="34" width="14.0408163265306"/>
    <col customWidth="1" max="74" min="74" style="34" width="15.7959183673469"/>
    <col customWidth="1" max="75" min="75" style="34" width="15.1173469387755"/>
    <col customWidth="1" max="76" min="76" style="34" width="16.1989795918367"/>
    <col customWidth="1" max="77" min="77" style="34" width="14.5816326530612"/>
    <col customWidth="1" max="78" min="78" style="34" width="13.9030612244898"/>
    <col customWidth="1" max="80" min="79" style="34" width="14.4438775510204"/>
    <col customWidth="1" max="81" min="81" style="34" width="15.2551020408163"/>
    <col customWidth="1" max="163" min="82" style="34" width="13.6326530612245"/>
    <col customWidth="1" max="164" min="164" style="34" width="16.8724489795918"/>
    <col customWidth="1" max="165" min="165" style="34" width="16.7397959183673"/>
    <col customWidth="1" max="166" min="166" style="34" width="16.0663265306122"/>
    <col customWidth="1" max="169" min="167" style="34" width="13.6326530612245"/>
    <col customWidth="1" max="170" min="170" style="34" width="15.2551020408163"/>
    <col customWidth="1" max="171" min="171" style="34" width="15.6581632653061"/>
    <col customWidth="1" max="175" min="172" style="34" width="13.6326530612245"/>
    <col customWidth="1" max="176" min="176" style="34" width="16.7397959183673"/>
    <col customWidth="1" max="177" min="177" style="34" width="15.7959183673469"/>
    <col customWidth="1" max="180" min="178" style="34" width="13.6326530612245"/>
    <col customWidth="1" max="181" min="181" style="34" width="14.8469387755102"/>
    <col customWidth="1" max="182" min="182" style="34" width="16.0663265306122"/>
    <col customWidth="1" max="183" min="183" style="34" width="16.469387755102"/>
    <col customWidth="1" max="184" min="184" style="34" width="14.1734693877551"/>
    <col customWidth="1" max="187" min="185" style="34" width="13.6326530612245"/>
    <col customWidth="1" max="188" min="188" style="34" width="15.1173469387755"/>
    <col customWidth="1" max="189" min="189" style="34" width="14.4438775510204"/>
    <col customWidth="1" max="193" min="190" style="34" width="13.6326530612245"/>
    <col customWidth="1" max="194" min="194" style="34" width="14.5816326530612"/>
    <col customWidth="1" max="195" min="195" style="34" width="14.4438775510204"/>
    <col customWidth="1" max="199" min="196" style="34" width="13.6326530612245"/>
    <col customWidth="1" max="200" min="200" style="34" width="14.7142857142857"/>
    <col customWidth="1" max="201" min="201" style="34" width="14.4438775510204"/>
    <col customWidth="1" max="205" min="202" style="34" width="13.6326530612245"/>
    <col customWidth="1" max="206" min="206" style="34" width="14.1734693877551"/>
    <col customWidth="1" max="207" min="207" style="34" width="14.4438775510204"/>
    <col customWidth="1" max="211" min="208" style="34" width="13.6326530612245"/>
    <col customWidth="1" max="212" min="212" style="34" width="14.4438775510204"/>
    <col customWidth="1" max="213" min="213" style="34" width="14.1734693877551"/>
    <col customWidth="1" max="217" min="214" style="34" width="13.6326530612245"/>
    <col customWidth="1" max="218" min="218" style="34" width="15.9285714285714"/>
    <col customWidth="1" max="219" min="219" style="34" width="15.2551020408163"/>
    <col customWidth="1" max="220" min="220" style="34" width="14.4438775510204"/>
    <col customWidth="1" max="223" min="221" style="34" width="13.6326530612245"/>
    <col customWidth="1" max="224" min="224" style="34" width="16.469387755102"/>
    <col customWidth="1" max="225" min="225" style="34" width="16.7397959183673"/>
    <col customWidth="1" max="228" min="226" style="34" width="16.469387755102"/>
    <col customWidth="1" max="229" min="229" style="34" width="15.9285714285714"/>
    <col customWidth="1" max="230" min="230" style="34" width="15.5255102040816"/>
    <col customWidth="1" max="233" min="231" style="34" width="16.8724489795918"/>
    <col customWidth="1" max="234" min="234" style="34" width="15.6581632653061"/>
    <col customWidth="1" max="235" min="235" style="34" width="16.7397959183673"/>
    <col customWidth="1" max="239" min="236" style="34" width="15.9285714285714"/>
    <col customWidth="1" max="240" min="240" style="34" width="15.6581632653061"/>
    <col customWidth="1" max="243" min="241" style="34" width="16.469387755102"/>
    <col customWidth="1" max="244" min="244" style="34" width="16.6020408163265"/>
    <col customWidth="1" max="245" min="245" style="34" width="17.4132653061224"/>
    <col customWidth="1" max="248" min="246" style="34" width="15.9285714285714"/>
    <col customWidth="1" max="249" min="249" style="34" width="16.6020408163265"/>
    <col customWidth="1" max="250" min="250" style="34" width="15.7959183673469"/>
    <col customWidth="1" max="254" min="251" style="34" width="16.6020408163265"/>
    <col customWidth="1" max="255" min="255" style="34" width="16.1989795918367"/>
    <col customWidth="1" max="258" min="256" style="34" width="16.6020408163265"/>
    <col customWidth="1" max="259" min="259" style="34" width="16.0663265306122"/>
    <col customWidth="1" max="260" min="260" style="34" width="15.9285714285714"/>
    <col customWidth="1" max="263" min="261" style="34" width="17.4132653061224"/>
    <col customWidth="1" max="264" min="264" style="34" width="15.9285714285714"/>
    <col customWidth="1" max="265" min="265" style="34" width="15.6581632653061"/>
    <col customWidth="1" max="268" min="266" style="34" width="15.5255102040816"/>
    <col customWidth="1" max="269" min="269" style="34" width="17.8214285714286"/>
    <col customWidth="1" max="270" min="270" style="34" width="16.8724489795918"/>
    <col customWidth="1" max="271" min="271" style="34" width="16.6020408163265"/>
    <col customWidth="1" max="1025" min="272" style="34" width="13.6326530612245"/>
  </cols>
  <sheetData>
    <row customHeight="1" ht="23.85" r="1" s="59" spans="1:273">
      <c r="A1" s="0" t="n"/>
      <c r="B1" s="34" t="s">
        <v>24</v>
      </c>
      <c r="C1" s="34" t="s">
        <v>25</v>
      </c>
      <c r="D1" s="34" t="s">
        <v>26</v>
      </c>
      <c r="E1" s="34" t="s">
        <v>27</v>
      </c>
      <c r="F1" s="34" t="s">
        <v>28</v>
      </c>
      <c r="G1" s="34" t="s">
        <v>29</v>
      </c>
      <c r="H1" s="34" t="s">
        <v>30</v>
      </c>
      <c r="I1" s="34" t="s">
        <v>31</v>
      </c>
      <c r="J1" s="34" t="s">
        <v>32</v>
      </c>
      <c r="K1" s="14" t="s">
        <v>33</v>
      </c>
      <c r="L1" s="14" t="s">
        <v>34</v>
      </c>
      <c r="M1" s="14" t="s">
        <v>35</v>
      </c>
      <c r="N1" s="14" t="s">
        <v>36</v>
      </c>
      <c r="O1" s="14" t="s">
        <v>37</v>
      </c>
      <c r="P1" s="14" t="s">
        <v>38</v>
      </c>
      <c r="Q1" s="14" t="s">
        <v>39</v>
      </c>
      <c r="R1" s="34" t="s">
        <v>40</v>
      </c>
      <c r="S1" s="34" t="s">
        <v>41</v>
      </c>
      <c r="T1" s="34" t="s">
        <v>42</v>
      </c>
      <c r="U1" s="34" t="s">
        <v>43</v>
      </c>
      <c r="V1" s="34" t="s">
        <v>44</v>
      </c>
      <c r="W1" s="34" t="s">
        <v>45</v>
      </c>
      <c r="X1" s="34" t="s">
        <v>46</v>
      </c>
      <c r="Y1" s="34" t="s">
        <v>47</v>
      </c>
      <c r="Z1" s="34" t="s">
        <v>48</v>
      </c>
      <c r="AA1" s="34" t="s">
        <v>49</v>
      </c>
      <c r="AB1" s="34" t="s">
        <v>50</v>
      </c>
      <c r="AC1" s="34" t="s">
        <v>51</v>
      </c>
      <c r="AD1" s="34" t="s">
        <v>52</v>
      </c>
      <c r="AE1" s="34" t="s">
        <v>53</v>
      </c>
      <c r="AF1" s="34" t="s">
        <v>54</v>
      </c>
      <c r="AG1" s="34" t="s">
        <v>55</v>
      </c>
      <c r="AH1" s="34" t="s">
        <v>56</v>
      </c>
      <c r="AI1" s="34" t="s">
        <v>57</v>
      </c>
      <c r="AJ1" s="34" t="s">
        <v>58</v>
      </c>
      <c r="AK1" s="34" t="s">
        <v>59</v>
      </c>
      <c r="AL1" s="34" t="s">
        <v>60</v>
      </c>
      <c r="AM1" s="34" t="s">
        <v>61</v>
      </c>
      <c r="AN1" s="34" t="s">
        <v>62</v>
      </c>
      <c r="AO1" s="34" t="s">
        <v>63</v>
      </c>
      <c r="AP1" s="34" t="s">
        <v>64</v>
      </c>
      <c r="AQ1" s="34" t="s">
        <v>65</v>
      </c>
      <c r="AR1" s="34" t="s">
        <v>66</v>
      </c>
      <c r="AS1" s="34" t="s">
        <v>67</v>
      </c>
      <c r="AT1" s="34" t="s">
        <v>68</v>
      </c>
      <c r="AU1" s="34" t="s">
        <v>69</v>
      </c>
      <c r="AV1" s="34" t="s">
        <v>70</v>
      </c>
      <c r="AW1" s="34" t="s">
        <v>71</v>
      </c>
      <c r="AX1" s="34" t="s">
        <v>72</v>
      </c>
      <c r="AY1" s="34" t="s">
        <v>73</v>
      </c>
      <c r="AZ1" s="34" t="s">
        <v>74</v>
      </c>
      <c r="BA1" s="34" t="s">
        <v>75</v>
      </c>
      <c r="BB1" s="34" t="s">
        <v>76</v>
      </c>
      <c r="BC1" s="34" t="s">
        <v>77</v>
      </c>
      <c r="BD1" s="34" t="s">
        <v>78</v>
      </c>
      <c r="BE1" s="34" t="s">
        <v>79</v>
      </c>
      <c r="BF1" s="34" t="s">
        <v>80</v>
      </c>
      <c r="BG1" s="34" t="s">
        <v>81</v>
      </c>
      <c r="BH1" s="34" t="s">
        <v>82</v>
      </c>
      <c r="BI1" s="34" t="s">
        <v>83</v>
      </c>
      <c r="BJ1" s="34" t="s">
        <v>84</v>
      </c>
      <c r="BK1" s="34" t="s">
        <v>85</v>
      </c>
      <c r="BL1" s="34" t="s">
        <v>86</v>
      </c>
      <c r="BM1" s="34" t="s">
        <v>87</v>
      </c>
      <c r="BN1" s="34" t="s">
        <v>88</v>
      </c>
      <c r="BO1" s="34" t="s">
        <v>89</v>
      </c>
      <c r="BP1" s="34" t="s">
        <v>90</v>
      </c>
      <c r="BQ1" s="34" t="s">
        <v>91</v>
      </c>
      <c r="BR1" s="34" t="s">
        <v>92</v>
      </c>
      <c r="BS1" s="34" t="s">
        <v>93</v>
      </c>
      <c r="BT1" s="34" t="s">
        <v>94</v>
      </c>
      <c r="BU1" s="34" t="s">
        <v>95</v>
      </c>
      <c r="BV1" s="34" t="s">
        <v>96</v>
      </c>
      <c r="BW1" s="34" t="s">
        <v>97</v>
      </c>
      <c r="BX1" s="34" t="s">
        <v>98</v>
      </c>
      <c r="BY1" s="34" t="s">
        <v>99</v>
      </c>
      <c r="BZ1" s="34" t="s">
        <v>100</v>
      </c>
      <c r="CA1" s="34" t="s">
        <v>101</v>
      </c>
      <c r="CB1" s="34" t="s">
        <v>102</v>
      </c>
      <c r="CC1" s="34" t="s">
        <v>103</v>
      </c>
      <c r="CD1" s="34" t="s">
        <v>104</v>
      </c>
      <c r="CE1" s="34" t="s">
        <v>105</v>
      </c>
      <c r="CF1" s="34" t="s">
        <v>106</v>
      </c>
      <c r="CG1" s="34" t="s">
        <v>107</v>
      </c>
      <c r="CH1" s="34" t="s">
        <v>108</v>
      </c>
      <c r="CI1" s="34" t="s">
        <v>109</v>
      </c>
      <c r="CJ1" s="34" t="s">
        <v>110</v>
      </c>
      <c r="CK1" s="34" t="s">
        <v>111</v>
      </c>
      <c r="CL1" s="34" t="s">
        <v>112</v>
      </c>
      <c r="CM1" s="34" t="s">
        <v>113</v>
      </c>
      <c r="CN1" s="34" t="s">
        <v>114</v>
      </c>
      <c r="CO1" s="34" t="s">
        <v>115</v>
      </c>
      <c r="CP1" s="34" t="s">
        <v>116</v>
      </c>
      <c r="CQ1" s="34" t="s">
        <v>117</v>
      </c>
      <c r="CR1" s="34" t="s">
        <v>118</v>
      </c>
      <c r="CS1" s="34" t="s">
        <v>119</v>
      </c>
      <c r="CT1" s="34" t="s">
        <v>120</v>
      </c>
      <c r="CU1" s="34" t="s">
        <v>121</v>
      </c>
      <c r="CV1" s="34" t="s">
        <v>122</v>
      </c>
      <c r="CW1" s="34" t="s">
        <v>123</v>
      </c>
      <c r="CX1" s="34" t="s">
        <v>124</v>
      </c>
      <c r="CY1" s="34" t="s">
        <v>125</v>
      </c>
      <c r="CZ1" s="34" t="s">
        <v>126</v>
      </c>
      <c r="DA1" s="34" t="s">
        <v>127</v>
      </c>
      <c r="DB1" s="34" t="s">
        <v>128</v>
      </c>
      <c r="DC1" s="34" t="s">
        <v>129</v>
      </c>
      <c r="DD1" s="34" t="s">
        <v>130</v>
      </c>
      <c r="DE1" s="34" t="s">
        <v>131</v>
      </c>
      <c r="DF1" s="34" t="s">
        <v>132</v>
      </c>
      <c r="DG1" s="34" t="s">
        <v>133</v>
      </c>
      <c r="DH1" s="34" t="s">
        <v>134</v>
      </c>
      <c r="DI1" s="34" t="s">
        <v>135</v>
      </c>
      <c r="DJ1" s="34" t="s">
        <v>136</v>
      </c>
      <c r="DK1" s="34" t="s">
        <v>137</v>
      </c>
      <c r="DL1" s="34" t="s">
        <v>138</v>
      </c>
      <c r="DM1" s="34" t="s">
        <v>139</v>
      </c>
      <c r="DN1" s="34" t="s">
        <v>140</v>
      </c>
      <c r="DO1" s="34" t="s">
        <v>141</v>
      </c>
      <c r="DP1" s="34" t="s">
        <v>142</v>
      </c>
      <c r="DQ1" s="34" t="s">
        <v>143</v>
      </c>
      <c r="DR1" s="34" t="s">
        <v>144</v>
      </c>
      <c r="DS1" s="34" t="s">
        <v>145</v>
      </c>
      <c r="DT1" s="34" t="s">
        <v>146</v>
      </c>
      <c r="DU1" s="34" t="s">
        <v>147</v>
      </c>
      <c r="DV1" s="34" t="s">
        <v>148</v>
      </c>
      <c r="DW1" s="34" t="s">
        <v>149</v>
      </c>
      <c r="DX1" s="34" t="s">
        <v>150</v>
      </c>
      <c r="DY1" s="34" t="s">
        <v>151</v>
      </c>
      <c r="DZ1" s="34" t="s">
        <v>152</v>
      </c>
      <c r="EA1" s="34" t="s">
        <v>153</v>
      </c>
      <c r="EB1" s="34" t="s">
        <v>154</v>
      </c>
      <c r="EC1" s="34" t="s">
        <v>155</v>
      </c>
      <c r="ED1" s="34" t="s">
        <v>156</v>
      </c>
      <c r="EE1" s="34" t="s">
        <v>157</v>
      </c>
      <c r="EF1" s="34" t="s">
        <v>158</v>
      </c>
      <c r="EG1" s="34" t="s">
        <v>159</v>
      </c>
      <c r="EH1" s="34" t="s">
        <v>160</v>
      </c>
      <c r="EI1" s="34" t="s">
        <v>161</v>
      </c>
      <c r="EJ1" s="34" t="s">
        <v>162</v>
      </c>
      <c r="EK1" s="34" t="s">
        <v>163</v>
      </c>
      <c r="EL1" s="34" t="s">
        <v>164</v>
      </c>
      <c r="EM1" s="34" t="s">
        <v>165</v>
      </c>
      <c r="EN1" s="34" t="s">
        <v>166</v>
      </c>
      <c r="EO1" s="34" t="s">
        <v>167</v>
      </c>
      <c r="EP1" s="34" t="s">
        <v>168</v>
      </c>
      <c r="EQ1" s="34" t="s">
        <v>169</v>
      </c>
      <c r="ER1" s="34" t="s">
        <v>170</v>
      </c>
      <c r="ES1" s="34" t="s">
        <v>171</v>
      </c>
      <c r="ET1" s="34" t="s">
        <v>172</v>
      </c>
      <c r="EU1" s="34" t="s">
        <v>173</v>
      </c>
      <c r="EV1" s="34" t="s">
        <v>174</v>
      </c>
      <c r="EW1" s="34" t="s">
        <v>175</v>
      </c>
      <c r="EX1" s="34" t="s">
        <v>176</v>
      </c>
      <c r="EY1" s="34" t="s">
        <v>177</v>
      </c>
      <c r="EZ1" s="34" t="s">
        <v>178</v>
      </c>
      <c r="FA1" s="34" t="s">
        <v>179</v>
      </c>
      <c r="FB1" s="34" t="s">
        <v>180</v>
      </c>
      <c r="FC1" s="15" t="s">
        <v>181</v>
      </c>
      <c r="FD1" s="15" t="s">
        <v>182</v>
      </c>
      <c r="FE1" s="15" t="s">
        <v>183</v>
      </c>
      <c r="FF1" s="15" t="s">
        <v>184</v>
      </c>
      <c r="FG1" s="15" t="s">
        <v>185</v>
      </c>
      <c r="FH1" s="16" t="s">
        <v>186</v>
      </c>
      <c r="FI1" s="16" t="s">
        <v>187</v>
      </c>
      <c r="FJ1" s="15" t="s">
        <v>188</v>
      </c>
      <c r="FK1" s="15" t="s">
        <v>189</v>
      </c>
      <c r="FL1" s="15" t="s">
        <v>190</v>
      </c>
      <c r="FM1" s="15" t="s">
        <v>191</v>
      </c>
      <c r="FN1" s="16" t="s">
        <v>192</v>
      </c>
      <c r="FO1" s="16" t="s">
        <v>193</v>
      </c>
      <c r="FP1" s="15" t="s">
        <v>194</v>
      </c>
      <c r="FQ1" s="15" t="s">
        <v>195</v>
      </c>
      <c r="FR1" s="15" t="s">
        <v>196</v>
      </c>
      <c r="FS1" s="15" t="s">
        <v>197</v>
      </c>
      <c r="FT1" s="16" t="s">
        <v>198</v>
      </c>
      <c r="FU1" s="16" t="s">
        <v>199</v>
      </c>
      <c r="FV1" s="15" t="s">
        <v>200</v>
      </c>
      <c r="FW1" s="15" t="s">
        <v>201</v>
      </c>
      <c r="FX1" s="15" t="s">
        <v>202</v>
      </c>
      <c r="FY1" s="15" t="s">
        <v>203</v>
      </c>
      <c r="FZ1" s="16" t="s">
        <v>204</v>
      </c>
      <c r="GA1" s="16" t="s">
        <v>205</v>
      </c>
      <c r="GB1" s="15" t="s">
        <v>206</v>
      </c>
      <c r="GC1" s="15" t="s">
        <v>207</v>
      </c>
      <c r="GD1" s="15" t="s">
        <v>208</v>
      </c>
      <c r="GE1" s="15" t="s">
        <v>209</v>
      </c>
      <c r="GF1" s="16" t="s">
        <v>210</v>
      </c>
      <c r="GG1" s="16" t="s">
        <v>211</v>
      </c>
      <c r="GH1" s="15" t="s">
        <v>212</v>
      </c>
      <c r="GI1" s="15" t="s">
        <v>213</v>
      </c>
      <c r="GJ1" s="15" t="s">
        <v>214</v>
      </c>
      <c r="GK1" s="15" t="s">
        <v>215</v>
      </c>
      <c r="GL1" s="16" t="s">
        <v>216</v>
      </c>
      <c r="GM1" s="16" t="s">
        <v>217</v>
      </c>
      <c r="GN1" s="15" t="s">
        <v>218</v>
      </c>
      <c r="GO1" s="15" t="s">
        <v>219</v>
      </c>
      <c r="GP1" s="15" t="s">
        <v>220</v>
      </c>
      <c r="GQ1" s="15" t="s">
        <v>221</v>
      </c>
      <c r="GR1" s="16" t="s">
        <v>222</v>
      </c>
      <c r="GS1" s="16" t="s">
        <v>223</v>
      </c>
      <c r="GT1" s="15" t="s">
        <v>224</v>
      </c>
      <c r="GU1" s="15" t="s">
        <v>225</v>
      </c>
      <c r="GV1" s="15" t="s">
        <v>226</v>
      </c>
      <c r="GW1" s="15" t="s">
        <v>227</v>
      </c>
      <c r="GX1" s="16" t="s">
        <v>228</v>
      </c>
      <c r="GY1" s="16" t="s">
        <v>229</v>
      </c>
      <c r="GZ1" s="15" t="s">
        <v>230</v>
      </c>
      <c r="HA1" s="15" t="s">
        <v>231</v>
      </c>
      <c r="HB1" s="15" t="s">
        <v>232</v>
      </c>
      <c r="HC1" s="15" t="s">
        <v>233</v>
      </c>
      <c r="HD1" s="16" t="s">
        <v>234</v>
      </c>
      <c r="HE1" s="16" t="s">
        <v>235</v>
      </c>
      <c r="HF1" s="15" t="s">
        <v>236</v>
      </c>
      <c r="HG1" s="15" t="s">
        <v>237</v>
      </c>
      <c r="HH1" s="15" t="s">
        <v>238</v>
      </c>
      <c r="HI1" s="15" t="s">
        <v>239</v>
      </c>
      <c r="HJ1" s="16" t="s">
        <v>240</v>
      </c>
      <c r="HK1" s="16" t="s">
        <v>241</v>
      </c>
      <c r="HL1" s="15" t="s">
        <v>242</v>
      </c>
      <c r="HM1" s="15" t="s">
        <v>243</v>
      </c>
      <c r="HN1" s="15" t="s">
        <v>244</v>
      </c>
      <c r="HO1" s="15" t="s">
        <v>245</v>
      </c>
      <c r="HP1" s="16" t="s">
        <v>246</v>
      </c>
      <c r="HQ1" s="16" t="s">
        <v>247</v>
      </c>
      <c r="HR1" s="15" t="s">
        <v>248</v>
      </c>
      <c r="HS1" s="15" t="s">
        <v>249</v>
      </c>
      <c r="HT1" s="15" t="s">
        <v>250</v>
      </c>
      <c r="HU1" s="16" t="s">
        <v>251</v>
      </c>
      <c r="HV1" s="16" t="s">
        <v>252</v>
      </c>
      <c r="HW1" s="15" t="s">
        <v>253</v>
      </c>
      <c r="HX1" s="15" t="s">
        <v>254</v>
      </c>
      <c r="HY1" s="15" t="s">
        <v>255</v>
      </c>
      <c r="HZ1" s="16" t="s">
        <v>256</v>
      </c>
      <c r="IA1" s="16" t="s">
        <v>257</v>
      </c>
      <c r="IB1" s="15" t="s">
        <v>258</v>
      </c>
      <c r="IC1" s="15" t="s">
        <v>259</v>
      </c>
      <c r="ID1" s="15" t="s">
        <v>260</v>
      </c>
      <c r="IE1" s="16" t="s">
        <v>261</v>
      </c>
      <c r="IF1" s="16" t="s">
        <v>262</v>
      </c>
      <c r="IG1" s="15" t="s">
        <v>263</v>
      </c>
      <c r="IH1" s="15" t="s">
        <v>264</v>
      </c>
      <c r="II1" s="15" t="s">
        <v>265</v>
      </c>
      <c r="IJ1" s="16" t="s">
        <v>266</v>
      </c>
      <c r="IK1" s="16" t="s">
        <v>267</v>
      </c>
      <c r="IL1" s="15" t="s">
        <v>268</v>
      </c>
      <c r="IM1" s="15" t="s">
        <v>269</v>
      </c>
      <c r="IN1" s="15" t="s">
        <v>270</v>
      </c>
      <c r="IO1" s="16" t="s">
        <v>271</v>
      </c>
      <c r="IP1" s="16" t="s">
        <v>272</v>
      </c>
      <c r="IQ1" s="15" t="s">
        <v>273</v>
      </c>
      <c r="IR1" s="15" t="s">
        <v>274</v>
      </c>
      <c r="IS1" s="15" t="s">
        <v>275</v>
      </c>
      <c r="IT1" s="16" t="s">
        <v>276</v>
      </c>
      <c r="IU1" s="16" t="s">
        <v>277</v>
      </c>
      <c r="IV1" s="15" t="s">
        <v>278</v>
      </c>
      <c r="IW1" s="15" t="s">
        <v>279</v>
      </c>
      <c r="IX1" s="15" t="s">
        <v>280</v>
      </c>
      <c r="IY1" s="16" t="s">
        <v>281</v>
      </c>
      <c r="IZ1" s="16" t="s">
        <v>282</v>
      </c>
      <c r="JA1" s="15" t="s">
        <v>283</v>
      </c>
      <c r="JB1" s="15" t="s">
        <v>284</v>
      </c>
      <c r="JC1" s="15" t="s">
        <v>285</v>
      </c>
      <c r="JD1" s="16" t="s">
        <v>286</v>
      </c>
      <c r="JE1" s="16" t="s">
        <v>287</v>
      </c>
      <c r="JF1" s="15" t="s">
        <v>288</v>
      </c>
      <c r="JG1" s="15" t="s">
        <v>289</v>
      </c>
      <c r="JH1" s="15" t="s">
        <v>290</v>
      </c>
      <c r="JI1" s="16" t="s">
        <v>291</v>
      </c>
      <c r="JJ1" s="16" t="s">
        <v>292</v>
      </c>
      <c r="JK1" s="15" t="s">
        <v>293</v>
      </c>
      <c r="JL1" s="16" t="n"/>
      <c r="JM1" s="17" t="n"/>
    </row>
    <row customHeight="1" ht="30" r="2" s="59" spans="1:273">
      <c r="A2" s="34" t="s">
        <v>294</v>
      </c>
      <c r="B2" s="34" t="s">
        <v>295</v>
      </c>
      <c r="C2" s="0" t="n"/>
      <c r="D2" s="0" t="n"/>
      <c r="E2" s="34" t="s">
        <v>296</v>
      </c>
      <c r="F2" s="34" t="s">
        <v>297</v>
      </c>
      <c r="G2" s="0" t="n"/>
      <c r="H2" s="34" t="s">
        <v>298</v>
      </c>
      <c r="I2" s="0" t="n"/>
      <c r="J2" s="34" t="s">
        <v>298</v>
      </c>
      <c r="K2" s="14" t="s">
        <v>299</v>
      </c>
      <c r="L2" s="14" t="s">
        <v>299</v>
      </c>
      <c r="M2" s="14" t="s">
        <v>298</v>
      </c>
      <c r="N2" s="0" t="n"/>
      <c r="O2" s="0" t="n"/>
      <c r="P2" s="0" t="n"/>
      <c r="Q2" s="0" t="n"/>
      <c r="R2" s="34" t="s">
        <v>295</v>
      </c>
      <c r="S2" s="34" t="s">
        <v>295</v>
      </c>
      <c r="T2" s="34" t="s">
        <v>295</v>
      </c>
      <c r="U2" s="34" t="s">
        <v>295</v>
      </c>
      <c r="V2" s="34" t="s">
        <v>295</v>
      </c>
      <c r="W2" s="34" t="s">
        <v>295</v>
      </c>
      <c r="X2" s="34" t="s">
        <v>295</v>
      </c>
      <c r="Y2" s="34" t="s">
        <v>295</v>
      </c>
      <c r="Z2" s="34" t="s">
        <v>295</v>
      </c>
      <c r="AA2" s="34" t="s">
        <v>300</v>
      </c>
      <c r="AB2" s="34" t="s">
        <v>300</v>
      </c>
      <c r="AC2" s="34" t="s">
        <v>300</v>
      </c>
      <c r="AD2" s="34" t="s">
        <v>300</v>
      </c>
      <c r="AE2" s="34" t="s">
        <v>300</v>
      </c>
      <c r="AF2" s="34" t="s">
        <v>300</v>
      </c>
      <c r="AG2" s="34" t="s">
        <v>300</v>
      </c>
      <c r="AH2" s="34" t="s">
        <v>300</v>
      </c>
      <c r="AI2" s="34" t="s">
        <v>300</v>
      </c>
      <c r="AJ2" s="34" t="s">
        <v>300</v>
      </c>
      <c r="AK2" s="34" t="s">
        <v>300</v>
      </c>
      <c r="AL2" s="34" t="s">
        <v>300</v>
      </c>
      <c r="AM2" s="34" t="s">
        <v>300</v>
      </c>
      <c r="AN2" s="34" t="s">
        <v>300</v>
      </c>
      <c r="AO2" s="34" t="s">
        <v>300</v>
      </c>
      <c r="AP2" s="34" t="s">
        <v>300</v>
      </c>
      <c r="AQ2" s="34" t="s">
        <v>300</v>
      </c>
      <c r="AR2" s="34" t="s">
        <v>300</v>
      </c>
      <c r="AS2" s="34" t="s">
        <v>300</v>
      </c>
      <c r="AT2" s="34" t="s">
        <v>300</v>
      </c>
      <c r="AU2" s="34" t="s">
        <v>300</v>
      </c>
      <c r="AV2" s="34" t="s">
        <v>300</v>
      </c>
      <c r="AW2" s="34" t="s">
        <v>300</v>
      </c>
      <c r="AX2" s="34" t="s">
        <v>300</v>
      </c>
      <c r="AY2" s="34" t="s">
        <v>300</v>
      </c>
      <c r="AZ2" s="34" t="s">
        <v>300</v>
      </c>
      <c r="BA2" s="34" t="s">
        <v>300</v>
      </c>
      <c r="BB2" s="34" t="s">
        <v>295</v>
      </c>
      <c r="BC2" s="34" t="s">
        <v>295</v>
      </c>
      <c r="BD2" s="34" t="s">
        <v>295</v>
      </c>
      <c r="BE2" s="34" t="s">
        <v>295</v>
      </c>
      <c r="BF2" s="34" t="s">
        <v>295</v>
      </c>
      <c r="BG2" s="34" t="s">
        <v>295</v>
      </c>
      <c r="BH2" s="34" t="s">
        <v>295</v>
      </c>
      <c r="BI2" s="34" t="s">
        <v>295</v>
      </c>
      <c r="BJ2" s="34" t="s">
        <v>295</v>
      </c>
      <c r="BK2" s="34" t="s">
        <v>295</v>
      </c>
      <c r="BL2" s="34" t="s">
        <v>295</v>
      </c>
      <c r="BM2" s="34" t="s">
        <v>295</v>
      </c>
      <c r="BN2" s="34" t="s">
        <v>295</v>
      </c>
      <c r="BO2" s="34" t="s">
        <v>295</v>
      </c>
      <c r="BP2" s="34" t="s">
        <v>295</v>
      </c>
      <c r="BQ2" s="34" t="s">
        <v>295</v>
      </c>
      <c r="BR2" s="34" t="s">
        <v>295</v>
      </c>
      <c r="BS2" s="34" t="s">
        <v>295</v>
      </c>
      <c r="BT2" s="34" t="s">
        <v>295</v>
      </c>
      <c r="BU2" s="34" t="s">
        <v>295</v>
      </c>
      <c r="BV2" s="34" t="s">
        <v>295</v>
      </c>
      <c r="BW2" s="34" t="s">
        <v>295</v>
      </c>
      <c r="BX2" s="34" t="s">
        <v>295</v>
      </c>
      <c r="BY2" s="34" t="s">
        <v>295</v>
      </c>
      <c r="BZ2" s="34" t="s">
        <v>295</v>
      </c>
      <c r="CA2" s="34" t="s">
        <v>295</v>
      </c>
      <c r="CB2" s="34" t="s">
        <v>295</v>
      </c>
      <c r="CC2" s="34" t="s">
        <v>295</v>
      </c>
      <c r="CD2" s="34" t="s">
        <v>295</v>
      </c>
      <c r="CE2" s="34" t="s">
        <v>295</v>
      </c>
      <c r="CF2" s="34" t="s">
        <v>295</v>
      </c>
      <c r="CG2" s="34" t="s">
        <v>295</v>
      </c>
      <c r="CH2" s="34" t="s">
        <v>295</v>
      </c>
      <c r="CI2" s="34" t="s">
        <v>295</v>
      </c>
      <c r="CJ2" s="34" t="s">
        <v>295</v>
      </c>
      <c r="CK2" s="34" t="s">
        <v>295</v>
      </c>
      <c r="CL2" s="34" t="s">
        <v>295</v>
      </c>
      <c r="CM2" s="34" t="s">
        <v>295</v>
      </c>
      <c r="CN2" s="34" t="s">
        <v>295</v>
      </c>
      <c r="CO2" s="34" t="s">
        <v>295</v>
      </c>
      <c r="CP2" s="34" t="s">
        <v>295</v>
      </c>
      <c r="CQ2" s="34" t="s">
        <v>295</v>
      </c>
      <c r="CR2" s="34" t="s">
        <v>295</v>
      </c>
      <c r="CS2" s="34" t="s">
        <v>295</v>
      </c>
      <c r="CT2" s="34" t="s">
        <v>295</v>
      </c>
      <c r="CU2" s="34" t="s">
        <v>295</v>
      </c>
      <c r="CV2" s="34" t="s">
        <v>295</v>
      </c>
      <c r="CW2" s="34" t="s">
        <v>295</v>
      </c>
      <c r="CX2" s="34" t="s">
        <v>295</v>
      </c>
      <c r="CY2" s="34" t="s">
        <v>295</v>
      </c>
      <c r="CZ2" s="34" t="s">
        <v>295</v>
      </c>
      <c r="DA2" s="34" t="s">
        <v>295</v>
      </c>
      <c r="DB2" s="34" t="s">
        <v>295</v>
      </c>
      <c r="DC2" s="34" t="s">
        <v>295</v>
      </c>
      <c r="DD2" s="34" t="s">
        <v>295</v>
      </c>
      <c r="DE2" s="34" t="s">
        <v>295</v>
      </c>
      <c r="DF2" s="34" t="s">
        <v>295</v>
      </c>
      <c r="DG2" s="34" t="s">
        <v>295</v>
      </c>
      <c r="DH2" s="34" t="s">
        <v>295</v>
      </c>
      <c r="DI2" s="34" t="s">
        <v>295</v>
      </c>
      <c r="DJ2" s="34" t="s">
        <v>295</v>
      </c>
      <c r="DK2" s="34" t="s">
        <v>295</v>
      </c>
      <c r="DL2" s="34" t="s">
        <v>295</v>
      </c>
      <c r="DM2" s="34" t="s">
        <v>295</v>
      </c>
      <c r="DN2" s="34" t="s">
        <v>295</v>
      </c>
      <c r="DO2" s="34" t="s">
        <v>295</v>
      </c>
      <c r="DP2" s="34" t="s">
        <v>295</v>
      </c>
      <c r="DQ2" s="34" t="s">
        <v>295</v>
      </c>
      <c r="DR2" s="34" t="s">
        <v>295</v>
      </c>
      <c r="DS2" s="34" t="s">
        <v>295</v>
      </c>
      <c r="DT2" s="34" t="s">
        <v>295</v>
      </c>
      <c r="DU2" s="34" t="s">
        <v>295</v>
      </c>
      <c r="DV2" s="34" t="s">
        <v>295</v>
      </c>
      <c r="DW2" s="34" t="s">
        <v>295</v>
      </c>
      <c r="DX2" s="34" t="s">
        <v>295</v>
      </c>
      <c r="DY2" s="34" t="s">
        <v>295</v>
      </c>
      <c r="DZ2" s="34" t="s">
        <v>295</v>
      </c>
      <c r="EA2" s="34" t="s">
        <v>295</v>
      </c>
      <c r="EB2" s="34" t="s">
        <v>295</v>
      </c>
      <c r="EC2" s="34" t="s">
        <v>295</v>
      </c>
      <c r="ED2" s="34" t="s">
        <v>295</v>
      </c>
      <c r="EE2" s="34" t="s">
        <v>301</v>
      </c>
      <c r="EF2" s="34" t="s">
        <v>302</v>
      </c>
      <c r="EG2" s="34" t="s">
        <v>302</v>
      </c>
      <c r="EH2" s="34" t="s">
        <v>303</v>
      </c>
      <c r="EI2" s="34" t="s">
        <v>303</v>
      </c>
      <c r="EJ2" s="34" t="s">
        <v>304</v>
      </c>
      <c r="EK2" s="34" t="s">
        <v>303</v>
      </c>
      <c r="EL2" s="34" t="s">
        <v>304</v>
      </c>
      <c r="EM2" s="34" t="s">
        <v>303</v>
      </c>
      <c r="EN2" s="34" t="s">
        <v>304</v>
      </c>
      <c r="EO2" s="34" t="s">
        <v>303</v>
      </c>
      <c r="EP2" s="34" t="s">
        <v>304</v>
      </c>
      <c r="EQ2" s="34" t="s">
        <v>303</v>
      </c>
      <c r="ER2" s="34" t="s">
        <v>303</v>
      </c>
      <c r="ES2" s="34" t="s">
        <v>303</v>
      </c>
      <c r="ET2" s="34" t="s">
        <v>304</v>
      </c>
      <c r="EU2" s="34" t="s">
        <v>303</v>
      </c>
      <c r="EV2" s="34" t="s">
        <v>304</v>
      </c>
      <c r="EW2" s="34" t="s">
        <v>303</v>
      </c>
      <c r="EX2" s="34" t="s">
        <v>304</v>
      </c>
      <c r="EY2" s="34" t="s">
        <v>303</v>
      </c>
      <c r="EZ2" s="34" t="s">
        <v>304</v>
      </c>
      <c r="FA2" s="34" t="s">
        <v>303</v>
      </c>
      <c r="FB2" s="34" t="s">
        <v>303</v>
      </c>
      <c r="FC2" s="15" t="s">
        <v>303</v>
      </c>
      <c r="FD2" s="15" t="s">
        <v>305</v>
      </c>
      <c r="FE2" s="15" t="s">
        <v>306</v>
      </c>
      <c r="FF2" s="15" t="n"/>
      <c r="FG2" s="15" t="s">
        <v>295</v>
      </c>
      <c r="FH2" s="15" t="n"/>
      <c r="FI2" s="15" t="s">
        <v>300</v>
      </c>
      <c r="FJ2" s="15" t="s">
        <v>300</v>
      </c>
      <c r="FK2" s="15" t="s">
        <v>300</v>
      </c>
      <c r="FL2" s="15" t="n"/>
      <c r="FM2" s="15" t="s">
        <v>295</v>
      </c>
      <c r="FN2" s="15" t="n"/>
      <c r="FO2" s="15" t="s">
        <v>300</v>
      </c>
      <c r="FP2" s="15" t="s">
        <v>300</v>
      </c>
      <c r="FQ2" s="15" t="s">
        <v>300</v>
      </c>
      <c r="FR2" s="15" t="n"/>
      <c r="FS2" s="15" t="s">
        <v>295</v>
      </c>
      <c r="FT2" s="15" t="n"/>
      <c r="FU2" s="15" t="s">
        <v>300</v>
      </c>
      <c r="FV2" s="15" t="s">
        <v>300</v>
      </c>
      <c r="FW2" s="15" t="s">
        <v>300</v>
      </c>
      <c r="FX2" s="15" t="n"/>
      <c r="FY2" s="15" t="s">
        <v>295</v>
      </c>
      <c r="FZ2" s="15" t="n"/>
      <c r="GA2" s="15" t="s">
        <v>300</v>
      </c>
      <c r="GB2" s="15" t="s">
        <v>300</v>
      </c>
      <c r="GC2" s="15" t="s">
        <v>300</v>
      </c>
      <c r="GD2" s="15" t="n"/>
      <c r="GE2" s="15" t="s">
        <v>295</v>
      </c>
      <c r="GF2" s="15" t="n"/>
      <c r="GG2" s="15" t="s">
        <v>300</v>
      </c>
      <c r="GH2" s="15" t="s">
        <v>300</v>
      </c>
      <c r="GI2" s="15" t="s">
        <v>300</v>
      </c>
      <c r="GJ2" s="15" t="n"/>
      <c r="GK2" s="15" t="s">
        <v>295</v>
      </c>
      <c r="GL2" s="15" t="n"/>
      <c r="GM2" s="15" t="s">
        <v>300</v>
      </c>
      <c r="GN2" s="15" t="s">
        <v>300</v>
      </c>
      <c r="GO2" s="15" t="s">
        <v>300</v>
      </c>
      <c r="GP2" s="15" t="n"/>
      <c r="GQ2" s="15" t="s">
        <v>295</v>
      </c>
      <c r="GR2" s="15" t="n"/>
      <c r="GS2" s="15" t="s">
        <v>300</v>
      </c>
      <c r="GT2" s="15" t="s">
        <v>300</v>
      </c>
      <c r="GU2" s="15" t="s">
        <v>300</v>
      </c>
      <c r="GV2" s="15" t="n"/>
      <c r="GW2" s="15" t="s">
        <v>295</v>
      </c>
      <c r="GX2" s="15" t="n"/>
      <c r="GY2" s="15" t="s">
        <v>300</v>
      </c>
      <c r="GZ2" s="15" t="s">
        <v>300</v>
      </c>
      <c r="HA2" s="15" t="s">
        <v>300</v>
      </c>
      <c r="HB2" s="15" t="n"/>
      <c r="HC2" s="15" t="s">
        <v>295</v>
      </c>
      <c r="HD2" s="15" t="n"/>
      <c r="HE2" s="15" t="s">
        <v>300</v>
      </c>
      <c r="HF2" s="15" t="s">
        <v>300</v>
      </c>
      <c r="HG2" s="15" t="s">
        <v>300</v>
      </c>
      <c r="HH2" s="15" t="n"/>
      <c r="HI2" s="15" t="s">
        <v>295</v>
      </c>
      <c r="HJ2" s="15" t="n"/>
      <c r="HK2" s="15" t="s">
        <v>300</v>
      </c>
      <c r="HL2" s="15" t="s">
        <v>300</v>
      </c>
      <c r="HM2" s="15" t="s">
        <v>300</v>
      </c>
      <c r="HN2" s="15" t="n"/>
      <c r="HO2" s="15" t="s">
        <v>295</v>
      </c>
      <c r="HP2" s="15" t="n"/>
      <c r="HQ2" s="15" t="s">
        <v>300</v>
      </c>
      <c r="HR2" s="15" t="s">
        <v>300</v>
      </c>
      <c r="HS2" s="15" t="n"/>
      <c r="HT2" s="15" t="s">
        <v>295</v>
      </c>
      <c r="HU2" s="15" t="n"/>
      <c r="HV2" s="15" t="s">
        <v>300</v>
      </c>
      <c r="HW2" s="15" t="s">
        <v>300</v>
      </c>
      <c r="HX2" s="15" t="n"/>
      <c r="HY2" s="15" t="s">
        <v>295</v>
      </c>
      <c r="HZ2" s="15" t="n"/>
      <c r="IA2" s="15" t="s">
        <v>300</v>
      </c>
      <c r="IB2" s="15" t="s">
        <v>300</v>
      </c>
      <c r="IC2" s="15" t="n"/>
      <c r="ID2" s="15" t="s">
        <v>295</v>
      </c>
      <c r="IE2" s="15" t="n"/>
      <c r="IF2" s="15" t="s">
        <v>300</v>
      </c>
      <c r="IG2" s="15" t="s">
        <v>300</v>
      </c>
      <c r="IH2" s="15" t="n"/>
      <c r="II2" s="15" t="s">
        <v>295</v>
      </c>
      <c r="IJ2" s="15" t="n"/>
      <c r="IK2" s="15" t="s">
        <v>300</v>
      </c>
      <c r="IL2" s="15" t="s">
        <v>300</v>
      </c>
      <c r="IM2" s="15" t="n"/>
      <c r="IN2" s="15" t="s">
        <v>295</v>
      </c>
      <c r="IO2" s="15" t="n"/>
      <c r="IP2" s="15" t="s">
        <v>300</v>
      </c>
      <c r="IQ2" s="15" t="s">
        <v>300</v>
      </c>
      <c r="IR2" s="15" t="n"/>
      <c r="IS2" s="15" t="s">
        <v>295</v>
      </c>
      <c r="IT2" s="15" t="n"/>
      <c r="IU2" s="15" t="s">
        <v>300</v>
      </c>
      <c r="IV2" s="15" t="s">
        <v>300</v>
      </c>
      <c r="IW2" s="15" t="n"/>
      <c r="IX2" s="15" t="s">
        <v>295</v>
      </c>
      <c r="IY2" s="15" t="n"/>
      <c r="IZ2" s="15" t="s">
        <v>300</v>
      </c>
      <c r="JA2" s="15" t="s">
        <v>300</v>
      </c>
      <c r="JB2" s="15" t="n"/>
      <c r="JC2" s="15" t="s">
        <v>295</v>
      </c>
      <c r="JD2" s="15" t="n"/>
      <c r="JE2" s="15" t="s">
        <v>300</v>
      </c>
      <c r="JF2" s="15" t="s">
        <v>300</v>
      </c>
      <c r="JG2" s="15" t="n"/>
      <c r="JH2" s="15" t="s">
        <v>295</v>
      </c>
      <c r="JI2" s="15" t="n"/>
      <c r="JJ2" s="15" t="s">
        <v>300</v>
      </c>
      <c r="JK2" s="15" t="s">
        <v>300</v>
      </c>
      <c r="JL2" s="15" t="n"/>
    </row>
    <row customHeight="1" ht="12.8" r="3" s="59" spans="1:273">
      <c r="A3" s="34" t="s">
        <v>307</v>
      </c>
      <c r="B3" s="34" t="s">
        <v>308</v>
      </c>
      <c r="C3" s="34" t="s">
        <v>309</v>
      </c>
      <c r="D3" s="34" t="s">
        <v>310</v>
      </c>
      <c r="E3" s="34" t="s">
        <v>311</v>
      </c>
      <c r="F3" s="34" t="s">
        <v>312</v>
      </c>
      <c r="G3" s="34" t="s">
        <v>313</v>
      </c>
      <c r="H3" s="34" t="s">
        <v>314</v>
      </c>
      <c r="I3" s="34" t="s">
        <v>315</v>
      </c>
      <c r="J3" s="34" t="s">
        <v>314</v>
      </c>
      <c r="K3" s="14" t="s">
        <v>316</v>
      </c>
      <c r="L3" s="14" t="s">
        <v>316</v>
      </c>
      <c r="M3" s="14" t="s">
        <v>317</v>
      </c>
      <c r="N3" s="14" t="s">
        <v>310</v>
      </c>
      <c r="O3" s="14" t="s">
        <v>310</v>
      </c>
      <c r="P3" s="14" t="s">
        <v>310</v>
      </c>
      <c r="Q3" s="14" t="s">
        <v>310</v>
      </c>
      <c r="R3" s="34" t="s">
        <v>318</v>
      </c>
      <c r="S3" s="34" t="s">
        <v>318</v>
      </c>
      <c r="T3" s="34" t="s">
        <v>318</v>
      </c>
      <c r="U3" s="34" t="s">
        <v>318</v>
      </c>
      <c r="V3" s="34" t="s">
        <v>318</v>
      </c>
      <c r="W3" s="34" t="s">
        <v>318</v>
      </c>
      <c r="X3" s="34" t="s">
        <v>318</v>
      </c>
      <c r="Y3" s="34" t="s">
        <v>318</v>
      </c>
      <c r="Z3" s="34" t="s">
        <v>318</v>
      </c>
      <c r="AA3" s="34" t="s">
        <v>319</v>
      </c>
      <c r="AB3" s="34" t="s">
        <v>319</v>
      </c>
      <c r="AC3" s="34" t="s">
        <v>319</v>
      </c>
      <c r="AD3" s="34" t="s">
        <v>319</v>
      </c>
      <c r="AE3" s="34" t="s">
        <v>319</v>
      </c>
      <c r="AF3" s="34" t="s">
        <v>319</v>
      </c>
      <c r="AG3" s="34" t="s">
        <v>319</v>
      </c>
      <c r="AH3" s="34" t="s">
        <v>319</v>
      </c>
      <c r="AI3" s="34" t="s">
        <v>319</v>
      </c>
      <c r="AJ3" s="34" t="s">
        <v>319</v>
      </c>
      <c r="AK3" s="34" t="s">
        <v>319</v>
      </c>
      <c r="AL3" s="34" t="s">
        <v>319</v>
      </c>
      <c r="AM3" s="34" t="s">
        <v>319</v>
      </c>
      <c r="AN3" s="34" t="s">
        <v>319</v>
      </c>
      <c r="AO3" s="34" t="s">
        <v>319</v>
      </c>
      <c r="AP3" s="34" t="s">
        <v>319</v>
      </c>
      <c r="AQ3" s="34" t="s">
        <v>319</v>
      </c>
      <c r="AR3" s="34" t="s">
        <v>319</v>
      </c>
      <c r="AS3" s="34" t="s">
        <v>319</v>
      </c>
      <c r="AT3" s="34" t="s">
        <v>319</v>
      </c>
      <c r="AU3" s="34" t="s">
        <v>319</v>
      </c>
      <c r="AV3" s="34" t="s">
        <v>319</v>
      </c>
      <c r="AW3" s="34" t="s">
        <v>319</v>
      </c>
      <c r="AX3" s="34" t="s">
        <v>319</v>
      </c>
      <c r="AY3" s="34" t="s">
        <v>319</v>
      </c>
      <c r="AZ3" s="34" t="s">
        <v>319</v>
      </c>
      <c r="BA3" s="34" t="s">
        <v>319</v>
      </c>
      <c r="BB3" s="34" t="s">
        <v>318</v>
      </c>
      <c r="BC3" s="34" t="s">
        <v>318</v>
      </c>
      <c r="BD3" s="34" t="s">
        <v>318</v>
      </c>
      <c r="BE3" s="34" t="s">
        <v>318</v>
      </c>
      <c r="BF3" s="34" t="s">
        <v>318</v>
      </c>
      <c r="BG3" s="34" t="s">
        <v>318</v>
      </c>
      <c r="BH3" s="34" t="s">
        <v>318</v>
      </c>
      <c r="BI3" s="34" t="s">
        <v>318</v>
      </c>
      <c r="BJ3" s="34" t="s">
        <v>318</v>
      </c>
      <c r="BK3" s="34" t="s">
        <v>318</v>
      </c>
      <c r="BL3" s="34" t="s">
        <v>318</v>
      </c>
      <c r="BM3" s="34" t="s">
        <v>318</v>
      </c>
      <c r="BN3" s="34" t="s">
        <v>318</v>
      </c>
      <c r="BO3" s="34" t="s">
        <v>318</v>
      </c>
      <c r="BP3" s="34" t="s">
        <v>318</v>
      </c>
      <c r="BQ3" s="34" t="s">
        <v>318</v>
      </c>
      <c r="BR3" s="34" t="s">
        <v>318</v>
      </c>
      <c r="BS3" s="34" t="s">
        <v>318</v>
      </c>
      <c r="BT3" s="34" t="s">
        <v>318</v>
      </c>
      <c r="BU3" s="34" t="s">
        <v>318</v>
      </c>
      <c r="BV3" s="34" t="s">
        <v>318</v>
      </c>
      <c r="BW3" s="34" t="s">
        <v>318</v>
      </c>
      <c r="BX3" s="34" t="s">
        <v>318</v>
      </c>
      <c r="BY3" s="34" t="s">
        <v>318</v>
      </c>
      <c r="BZ3" s="34" t="s">
        <v>318</v>
      </c>
      <c r="CA3" s="34" t="s">
        <v>318</v>
      </c>
      <c r="CB3" s="34" t="s">
        <v>318</v>
      </c>
      <c r="CC3" s="34" t="s">
        <v>318</v>
      </c>
      <c r="CD3" s="34" t="s">
        <v>318</v>
      </c>
      <c r="CE3" s="34" t="s">
        <v>318</v>
      </c>
      <c r="CF3" s="34" t="s">
        <v>318</v>
      </c>
      <c r="CG3" s="34" t="s">
        <v>318</v>
      </c>
      <c r="CH3" s="34" t="s">
        <v>318</v>
      </c>
      <c r="CI3" s="34" t="s">
        <v>318</v>
      </c>
      <c r="CJ3" s="34" t="s">
        <v>318</v>
      </c>
      <c r="CK3" s="34" t="s">
        <v>318</v>
      </c>
      <c r="CL3" s="34" t="s">
        <v>318</v>
      </c>
      <c r="CM3" s="34" t="s">
        <v>318</v>
      </c>
      <c r="CN3" s="34" t="s">
        <v>318</v>
      </c>
      <c r="CO3" s="34" t="s">
        <v>318</v>
      </c>
      <c r="CP3" s="34" t="s">
        <v>318</v>
      </c>
      <c r="CQ3" s="34" t="s">
        <v>318</v>
      </c>
      <c r="CR3" s="34" t="s">
        <v>318</v>
      </c>
      <c r="CS3" s="34" t="s">
        <v>318</v>
      </c>
      <c r="CT3" s="34" t="s">
        <v>318</v>
      </c>
      <c r="CU3" s="34" t="s">
        <v>318</v>
      </c>
      <c r="CV3" s="34" t="s">
        <v>318</v>
      </c>
      <c r="CW3" s="34" t="s">
        <v>318</v>
      </c>
      <c r="CX3" s="34" t="s">
        <v>318</v>
      </c>
      <c r="CY3" s="34" t="s">
        <v>318</v>
      </c>
      <c r="CZ3" s="34" t="s">
        <v>318</v>
      </c>
      <c r="DA3" s="34" t="s">
        <v>318</v>
      </c>
      <c r="DB3" s="34" t="s">
        <v>318</v>
      </c>
      <c r="DC3" s="34" t="s">
        <v>318</v>
      </c>
      <c r="DD3" s="34" t="s">
        <v>318</v>
      </c>
      <c r="DE3" s="34" t="s">
        <v>318</v>
      </c>
      <c r="DF3" s="34" t="s">
        <v>318</v>
      </c>
      <c r="DG3" s="34" t="s">
        <v>318</v>
      </c>
      <c r="DH3" s="34" t="s">
        <v>318</v>
      </c>
      <c r="DI3" s="34" t="s">
        <v>318</v>
      </c>
      <c r="DJ3" s="34" t="s">
        <v>318</v>
      </c>
      <c r="DK3" s="34" t="s">
        <v>318</v>
      </c>
      <c r="DL3" s="34" t="s">
        <v>318</v>
      </c>
      <c r="DM3" s="34" t="s">
        <v>318</v>
      </c>
      <c r="DN3" s="34" t="s">
        <v>318</v>
      </c>
      <c r="DO3" s="34" t="s">
        <v>318</v>
      </c>
      <c r="DP3" s="34" t="s">
        <v>318</v>
      </c>
      <c r="DQ3" s="34" t="s">
        <v>318</v>
      </c>
      <c r="DR3" s="34" t="s">
        <v>318</v>
      </c>
      <c r="DS3" s="34" t="s">
        <v>318</v>
      </c>
      <c r="DT3" s="34" t="s">
        <v>318</v>
      </c>
      <c r="DU3" s="34" t="s">
        <v>318</v>
      </c>
      <c r="DV3" s="34" t="s">
        <v>318</v>
      </c>
      <c r="DW3" s="34" t="s">
        <v>318</v>
      </c>
      <c r="DX3" s="34" t="s">
        <v>318</v>
      </c>
      <c r="DY3" s="34" t="s">
        <v>318</v>
      </c>
      <c r="DZ3" s="34" t="s">
        <v>318</v>
      </c>
      <c r="EA3" s="34" t="s">
        <v>318</v>
      </c>
      <c r="EB3" s="34" t="s">
        <v>318</v>
      </c>
      <c r="EC3" s="34" t="s">
        <v>318</v>
      </c>
      <c r="ED3" s="34" t="s">
        <v>318</v>
      </c>
      <c r="EE3" s="34" t="s">
        <v>320</v>
      </c>
      <c r="EF3" s="34" t="s">
        <v>321</v>
      </c>
      <c r="EG3" s="34" t="s">
        <v>321</v>
      </c>
      <c r="EH3" s="34" t="s">
        <v>322</v>
      </c>
      <c r="EI3" s="34" t="s">
        <v>322</v>
      </c>
      <c r="EJ3" s="34" t="s">
        <v>323</v>
      </c>
      <c r="EK3" s="34" t="s">
        <v>322</v>
      </c>
      <c r="EL3" s="34" t="s">
        <v>323</v>
      </c>
      <c r="EM3" s="34" t="s">
        <v>322</v>
      </c>
      <c r="EN3" s="34" t="s">
        <v>323</v>
      </c>
      <c r="EO3" s="34" t="s">
        <v>322</v>
      </c>
      <c r="EP3" s="34" t="s">
        <v>323</v>
      </c>
      <c r="EQ3" s="34" t="s">
        <v>322</v>
      </c>
      <c r="ER3" s="34" t="s">
        <v>322</v>
      </c>
      <c r="ES3" s="34" t="s">
        <v>322</v>
      </c>
      <c r="ET3" s="34" t="s">
        <v>323</v>
      </c>
      <c r="EU3" s="34" t="s">
        <v>322</v>
      </c>
      <c r="EV3" s="34" t="s">
        <v>323</v>
      </c>
      <c r="EW3" s="34" t="s">
        <v>322</v>
      </c>
      <c r="EX3" s="34" t="s">
        <v>323</v>
      </c>
      <c r="EY3" s="34" t="s">
        <v>322</v>
      </c>
      <c r="EZ3" s="34" t="s">
        <v>323</v>
      </c>
      <c r="FA3" s="34" t="s">
        <v>322</v>
      </c>
      <c r="FB3" s="34" t="s">
        <v>322</v>
      </c>
      <c r="FC3" s="15" t="s">
        <v>322</v>
      </c>
      <c r="FD3" s="15" t="s">
        <v>324</v>
      </c>
      <c r="FE3" s="15" t="s">
        <v>322</v>
      </c>
      <c r="FF3" s="15" t="s">
        <v>325</v>
      </c>
      <c r="FG3" s="15" t="s">
        <v>318</v>
      </c>
      <c r="FH3" s="15" t="s">
        <v>326</v>
      </c>
      <c r="FI3" s="15" t="s">
        <v>319</v>
      </c>
      <c r="FJ3" s="15" t="s">
        <v>319</v>
      </c>
      <c r="FK3" s="15" t="s">
        <v>327</v>
      </c>
      <c r="FL3" s="15" t="s">
        <v>325</v>
      </c>
      <c r="FM3" s="15" t="s">
        <v>318</v>
      </c>
      <c r="FN3" s="15" t="s">
        <v>326</v>
      </c>
      <c r="FO3" s="15" t="s">
        <v>319</v>
      </c>
      <c r="FP3" s="15" t="s">
        <v>319</v>
      </c>
      <c r="FQ3" s="15" t="s">
        <v>327</v>
      </c>
      <c r="FR3" s="15" t="s">
        <v>325</v>
      </c>
      <c r="FS3" s="15" t="s">
        <v>318</v>
      </c>
      <c r="FT3" s="15" t="s">
        <v>326</v>
      </c>
      <c r="FU3" s="15" t="s">
        <v>319</v>
      </c>
      <c r="FV3" s="15" t="s">
        <v>319</v>
      </c>
      <c r="FW3" s="15" t="s">
        <v>327</v>
      </c>
      <c r="FX3" s="15" t="s">
        <v>325</v>
      </c>
      <c r="FY3" s="15" t="s">
        <v>318</v>
      </c>
      <c r="FZ3" s="15" t="s">
        <v>326</v>
      </c>
      <c r="GA3" s="15" t="s">
        <v>319</v>
      </c>
      <c r="GB3" s="15" t="s">
        <v>319</v>
      </c>
      <c r="GC3" s="15" t="s">
        <v>327</v>
      </c>
      <c r="GD3" s="15" t="s">
        <v>325</v>
      </c>
      <c r="GE3" s="15" t="s">
        <v>318</v>
      </c>
      <c r="GF3" s="15" t="s">
        <v>326</v>
      </c>
      <c r="GG3" s="15" t="s">
        <v>319</v>
      </c>
      <c r="GH3" s="15" t="s">
        <v>319</v>
      </c>
      <c r="GI3" s="15" t="s">
        <v>327</v>
      </c>
      <c r="GJ3" s="15" t="s">
        <v>325</v>
      </c>
      <c r="GK3" s="15" t="s">
        <v>318</v>
      </c>
      <c r="GL3" s="15" t="s">
        <v>326</v>
      </c>
      <c r="GM3" s="15" t="s">
        <v>319</v>
      </c>
      <c r="GN3" s="15" t="s">
        <v>319</v>
      </c>
      <c r="GO3" s="15" t="s">
        <v>327</v>
      </c>
      <c r="GP3" s="15" t="s">
        <v>325</v>
      </c>
      <c r="GQ3" s="15" t="s">
        <v>318</v>
      </c>
      <c r="GR3" s="15" t="s">
        <v>326</v>
      </c>
      <c r="GS3" s="15" t="s">
        <v>319</v>
      </c>
      <c r="GT3" s="15" t="s">
        <v>319</v>
      </c>
      <c r="GU3" s="15" t="s">
        <v>327</v>
      </c>
      <c r="GV3" s="15" t="s">
        <v>325</v>
      </c>
      <c r="GW3" s="15" t="s">
        <v>318</v>
      </c>
      <c r="GX3" s="15" t="s">
        <v>326</v>
      </c>
      <c r="GY3" s="15" t="s">
        <v>319</v>
      </c>
      <c r="GZ3" s="15" t="s">
        <v>319</v>
      </c>
      <c r="HA3" s="15" t="s">
        <v>327</v>
      </c>
      <c r="HB3" s="15" t="s">
        <v>325</v>
      </c>
      <c r="HC3" s="15" t="s">
        <v>318</v>
      </c>
      <c r="HD3" s="15" t="s">
        <v>326</v>
      </c>
      <c r="HE3" s="15" t="s">
        <v>319</v>
      </c>
      <c r="HF3" s="15" t="s">
        <v>319</v>
      </c>
      <c r="HG3" s="15" t="s">
        <v>327</v>
      </c>
      <c r="HH3" s="15" t="s">
        <v>325</v>
      </c>
      <c r="HI3" s="15" t="s">
        <v>318</v>
      </c>
      <c r="HJ3" s="15" t="s">
        <v>326</v>
      </c>
      <c r="HK3" s="15" t="s">
        <v>319</v>
      </c>
      <c r="HL3" s="15" t="s">
        <v>319</v>
      </c>
      <c r="HM3" s="15" t="s">
        <v>327</v>
      </c>
      <c r="HN3" s="15" t="s">
        <v>325</v>
      </c>
      <c r="HO3" s="15" t="s">
        <v>328</v>
      </c>
      <c r="HP3" s="15" t="s">
        <v>326</v>
      </c>
      <c r="HQ3" s="15" t="s">
        <v>319</v>
      </c>
      <c r="HR3" s="15" t="s">
        <v>319</v>
      </c>
      <c r="HS3" s="15" t="s">
        <v>325</v>
      </c>
      <c r="HT3" s="15" t="s">
        <v>328</v>
      </c>
      <c r="HU3" s="15" t="s">
        <v>326</v>
      </c>
      <c r="HV3" s="15" t="s">
        <v>319</v>
      </c>
      <c r="HW3" s="15" t="s">
        <v>319</v>
      </c>
      <c r="HX3" s="15" t="s">
        <v>325</v>
      </c>
      <c r="HY3" s="15" t="s">
        <v>328</v>
      </c>
      <c r="HZ3" s="15" t="s">
        <v>326</v>
      </c>
      <c r="IA3" s="15" t="s">
        <v>319</v>
      </c>
      <c r="IB3" s="15" t="s">
        <v>319</v>
      </c>
      <c r="IC3" s="15" t="s">
        <v>325</v>
      </c>
      <c r="ID3" s="15" t="s">
        <v>328</v>
      </c>
      <c r="IE3" s="15" t="s">
        <v>326</v>
      </c>
      <c r="IF3" s="15" t="s">
        <v>319</v>
      </c>
      <c r="IG3" s="15" t="s">
        <v>319</v>
      </c>
      <c r="IH3" s="15" t="s">
        <v>325</v>
      </c>
      <c r="II3" s="15" t="s">
        <v>328</v>
      </c>
      <c r="IJ3" s="15" t="s">
        <v>326</v>
      </c>
      <c r="IK3" s="15" t="s">
        <v>319</v>
      </c>
      <c r="IL3" s="15" t="s">
        <v>319</v>
      </c>
      <c r="IM3" s="15" t="s">
        <v>325</v>
      </c>
      <c r="IN3" s="15" t="s">
        <v>328</v>
      </c>
      <c r="IO3" s="15" t="s">
        <v>326</v>
      </c>
      <c r="IP3" s="15" t="s">
        <v>319</v>
      </c>
      <c r="IQ3" s="15" t="s">
        <v>319</v>
      </c>
      <c r="IR3" s="15" t="s">
        <v>325</v>
      </c>
      <c r="IS3" s="15" t="s">
        <v>328</v>
      </c>
      <c r="IT3" s="15" t="s">
        <v>326</v>
      </c>
      <c r="IU3" s="15" t="s">
        <v>319</v>
      </c>
      <c r="IV3" s="15" t="s">
        <v>319</v>
      </c>
      <c r="IW3" s="15" t="s">
        <v>325</v>
      </c>
      <c r="IX3" s="15" t="s">
        <v>328</v>
      </c>
      <c r="IY3" s="15" t="s">
        <v>326</v>
      </c>
      <c r="IZ3" s="15" t="s">
        <v>319</v>
      </c>
      <c r="JA3" s="15" t="s">
        <v>319</v>
      </c>
      <c r="JB3" s="15" t="s">
        <v>325</v>
      </c>
      <c r="JC3" s="15" t="s">
        <v>328</v>
      </c>
      <c r="JD3" s="15" t="s">
        <v>326</v>
      </c>
      <c r="JE3" s="15" t="s">
        <v>319</v>
      </c>
      <c r="JF3" s="15" t="s">
        <v>319</v>
      </c>
      <c r="JG3" s="15" t="s">
        <v>325</v>
      </c>
      <c r="JH3" s="15" t="s">
        <v>328</v>
      </c>
      <c r="JI3" s="15" t="s">
        <v>326</v>
      </c>
      <c r="JJ3" s="15" t="s">
        <v>319</v>
      </c>
      <c r="JK3" s="15" t="s">
        <v>319</v>
      </c>
      <c r="JL3" s="15" t="n"/>
    </row>
    <row customHeight="1" ht="23.95" r="4" s="59" spans="1:273">
      <c r="A4" s="34" t="s">
        <v>329</v>
      </c>
      <c r="B4" s="34" t="s">
        <v>330</v>
      </c>
      <c r="C4" s="34" t="s">
        <v>331</v>
      </c>
      <c r="D4" s="34" t="s">
        <v>332</v>
      </c>
      <c r="E4" s="0" t="n"/>
      <c r="F4" s="34" t="s">
        <v>333</v>
      </c>
      <c r="G4" s="18" t="s">
        <v>334</v>
      </c>
      <c r="H4" s="18" t="s">
        <v>335</v>
      </c>
      <c r="I4" s="18" t="s">
        <v>336</v>
      </c>
      <c r="J4" s="18" t="s">
        <v>337</v>
      </c>
      <c r="K4" s="19" t="s">
        <v>338</v>
      </c>
      <c r="L4" s="19" t="s">
        <v>339</v>
      </c>
      <c r="M4" s="14" t="s">
        <v>340</v>
      </c>
      <c r="N4" s="19" t="s">
        <v>341</v>
      </c>
      <c r="O4" s="19" t="s">
        <v>342</v>
      </c>
      <c r="P4" s="0" t="n"/>
      <c r="Q4" s="0" t="n"/>
      <c r="R4" s="14" t="n"/>
      <c r="S4" s="14" t="n"/>
      <c r="T4" s="14" t="n"/>
      <c r="U4" s="14" t="n"/>
      <c r="V4" s="14" t="n"/>
      <c r="W4" s="14" t="n"/>
      <c r="X4" s="14" t="n"/>
      <c r="Y4" s="14" t="n"/>
      <c r="Z4" s="14" t="n"/>
      <c r="AA4" s="0" t="n"/>
      <c r="AB4" s="0" t="n"/>
      <c r="AC4" s="0" t="n"/>
      <c r="AD4" s="0" t="n"/>
      <c r="AE4" s="0" t="n"/>
      <c r="AF4" s="0" t="n"/>
      <c r="AG4" s="0" t="n"/>
      <c r="AH4" s="0" t="n"/>
      <c r="AI4" s="0" t="n"/>
      <c r="AJ4" s="0" t="n"/>
      <c r="AK4" s="0" t="n"/>
      <c r="AL4" s="0" t="n"/>
      <c r="AM4" s="0" t="n"/>
      <c r="AN4" s="0" t="n"/>
      <c r="AO4" s="0" t="n"/>
      <c r="AP4" s="0" t="n"/>
      <c r="AQ4" s="0" t="n"/>
      <c r="AR4" s="0" t="n"/>
      <c r="AS4" s="0" t="n"/>
      <c r="AT4" s="0" t="n"/>
      <c r="AU4" s="0" t="n"/>
      <c r="AV4" s="0" t="n"/>
      <c r="AW4" s="0" t="n"/>
      <c r="AX4" s="0" t="n"/>
      <c r="AY4" s="0" t="n"/>
      <c r="AZ4" s="0" t="n"/>
      <c r="BA4" s="0" t="n"/>
      <c r="BB4" s="14" t="n"/>
      <c r="BC4" s="14" t="n"/>
      <c r="BD4" s="14" t="n"/>
      <c r="BE4" s="14" t="n"/>
      <c r="BF4" s="14" t="n"/>
      <c r="BG4" s="14" t="n"/>
      <c r="BH4" s="14" t="n"/>
      <c r="BI4" s="14" t="n"/>
      <c r="BJ4" s="14" t="n"/>
      <c r="BK4" s="0" t="n"/>
      <c r="BL4" s="0" t="n"/>
      <c r="BM4" s="0" t="n"/>
      <c r="BN4" s="0" t="n"/>
      <c r="BO4" s="0" t="n"/>
      <c r="BP4" s="0" t="n"/>
      <c r="BQ4" s="0" t="n"/>
      <c r="BR4" s="0" t="n"/>
      <c r="BS4" s="0" t="n"/>
      <c r="BT4" s="0" t="n"/>
      <c r="BU4" s="0" t="n"/>
      <c r="BV4" s="0" t="n"/>
      <c r="BW4" s="0" t="n"/>
      <c r="BX4" s="0" t="n"/>
      <c r="BY4" s="0" t="n"/>
      <c r="BZ4" s="0" t="n"/>
      <c r="CA4" s="0" t="n"/>
      <c r="CB4" s="0" t="n"/>
      <c r="CC4" s="0" t="n"/>
      <c r="CD4" s="34" t="s">
        <v>343</v>
      </c>
      <c r="CE4" s="34" t="s">
        <v>343</v>
      </c>
      <c r="CF4" s="34" t="s">
        <v>343</v>
      </c>
      <c r="CG4" s="34" t="s">
        <v>343</v>
      </c>
      <c r="CH4" s="34" t="s">
        <v>343</v>
      </c>
      <c r="CI4" s="34" t="s">
        <v>343</v>
      </c>
      <c r="CJ4" s="34" t="s">
        <v>343</v>
      </c>
      <c r="CK4" s="34" t="s">
        <v>343</v>
      </c>
      <c r="CL4" s="34" t="s">
        <v>344</v>
      </c>
      <c r="CM4" s="34" t="s">
        <v>344</v>
      </c>
      <c r="CN4" s="34" t="s">
        <v>344</v>
      </c>
      <c r="CO4" s="34" t="s">
        <v>344</v>
      </c>
      <c r="CP4" s="34" t="s">
        <v>344</v>
      </c>
      <c r="CQ4" s="34" t="s">
        <v>344</v>
      </c>
      <c r="CR4" s="34" t="s">
        <v>344</v>
      </c>
      <c r="CS4" s="34" t="s">
        <v>344</v>
      </c>
      <c r="CT4" s="34" t="s">
        <v>344</v>
      </c>
      <c r="CU4" s="34" t="s">
        <v>345</v>
      </c>
      <c r="CV4" s="34" t="s">
        <v>345</v>
      </c>
      <c r="CW4" s="34" t="s">
        <v>345</v>
      </c>
      <c r="CX4" s="34" t="s">
        <v>345</v>
      </c>
      <c r="CY4" s="34" t="s">
        <v>345</v>
      </c>
      <c r="CZ4" s="34" t="s">
        <v>345</v>
      </c>
      <c r="DA4" s="34" t="s">
        <v>345</v>
      </c>
      <c r="DB4" s="34" t="s">
        <v>345</v>
      </c>
      <c r="DC4" s="34" t="s">
        <v>346</v>
      </c>
      <c r="DD4" s="34" t="s">
        <v>346</v>
      </c>
      <c r="DE4" s="34" t="s">
        <v>346</v>
      </c>
      <c r="DF4" s="34" t="s">
        <v>346</v>
      </c>
      <c r="DG4" s="34" t="s">
        <v>346</v>
      </c>
      <c r="DH4" s="34" t="s">
        <v>346</v>
      </c>
      <c r="DI4" s="34" t="s">
        <v>346</v>
      </c>
      <c r="DJ4" s="34" t="s">
        <v>346</v>
      </c>
      <c r="DK4" s="34" t="s">
        <v>346</v>
      </c>
      <c r="DL4" s="34" t="s">
        <v>346</v>
      </c>
      <c r="DM4" s="34" t="s">
        <v>347</v>
      </c>
      <c r="DN4" s="34" t="s">
        <v>347</v>
      </c>
      <c r="DO4" s="34" t="s">
        <v>347</v>
      </c>
      <c r="DP4" s="34" t="s">
        <v>347</v>
      </c>
      <c r="DQ4" s="34" t="s">
        <v>347</v>
      </c>
      <c r="DR4" s="34" t="s">
        <v>347</v>
      </c>
      <c r="DS4" s="34" t="s">
        <v>347</v>
      </c>
      <c r="DT4" s="34" t="s">
        <v>347</v>
      </c>
      <c r="DU4" s="34" t="s">
        <v>348</v>
      </c>
      <c r="DV4" s="34" t="s">
        <v>348</v>
      </c>
      <c r="DW4" s="34" t="s">
        <v>348</v>
      </c>
      <c r="DX4" s="34" t="s">
        <v>348</v>
      </c>
      <c r="DY4" s="34" t="s">
        <v>348</v>
      </c>
      <c r="DZ4" s="34" t="s">
        <v>348</v>
      </c>
      <c r="EA4" s="34" t="s">
        <v>348</v>
      </c>
      <c r="EB4" s="34" t="s">
        <v>348</v>
      </c>
      <c r="EC4" s="34" t="s">
        <v>348</v>
      </c>
      <c r="ED4" s="34" t="s">
        <v>348</v>
      </c>
      <c r="EE4" s="18" t="s">
        <v>349</v>
      </c>
      <c r="EF4" s="18" t="s">
        <v>350</v>
      </c>
      <c r="EG4" s="18" t="s">
        <v>351</v>
      </c>
      <c r="EH4" s="0" t="n"/>
      <c r="EI4" s="0" t="n"/>
      <c r="EJ4" s="0" t="n"/>
      <c r="EK4" s="0" t="n"/>
      <c r="EL4" s="0" t="n"/>
      <c r="EM4" s="0" t="n"/>
      <c r="EN4" s="0" t="n"/>
      <c r="EO4" s="0" t="n"/>
      <c r="EP4" s="0" t="n"/>
      <c r="EQ4" s="0" t="n"/>
      <c r="ER4" s="0" t="n"/>
      <c r="ES4" s="0" t="n"/>
      <c r="ET4" s="0" t="n"/>
      <c r="EU4" s="0" t="n"/>
      <c r="EV4" s="0" t="n"/>
      <c r="EW4" s="0" t="n"/>
      <c r="EX4" s="0" t="n"/>
      <c r="EY4" s="0" t="n"/>
      <c r="EZ4" s="0" t="n"/>
      <c r="FA4" s="0" t="n"/>
      <c r="FB4" s="0" t="n"/>
      <c r="FC4" s="15" t="n"/>
      <c r="FD4" s="15" t="n"/>
      <c r="FE4" s="15" t="n"/>
      <c r="FF4" s="15" t="n"/>
      <c r="FG4" s="15" t="n"/>
      <c r="FH4" s="15" t="n"/>
      <c r="FI4" s="15" t="n"/>
      <c r="FJ4" s="15" t="n"/>
      <c r="FK4" s="15" t="n"/>
      <c r="FL4" s="15" t="n"/>
      <c r="FM4" s="15" t="n"/>
      <c r="FN4" s="15" t="n"/>
      <c r="FO4" s="15" t="n"/>
      <c r="FP4" s="15" t="n"/>
      <c r="FQ4" s="15" t="n"/>
      <c r="FR4" s="15" t="n"/>
      <c r="FS4" s="15" t="n"/>
      <c r="FT4" s="15" t="n"/>
      <c r="FU4" s="15" t="n"/>
      <c r="FV4" s="15" t="n"/>
      <c r="FW4" s="15" t="n"/>
      <c r="FX4" s="15" t="n"/>
      <c r="FY4" s="15" t="n"/>
      <c r="FZ4" s="15" t="n"/>
      <c r="GA4" s="15" t="n"/>
      <c r="GB4" s="15" t="n"/>
      <c r="GC4" s="15" t="n"/>
      <c r="GD4" s="15" t="n"/>
      <c r="GE4" s="15" t="n"/>
      <c r="GF4" s="15" t="n"/>
      <c r="GG4" s="15" t="n"/>
      <c r="GH4" s="15" t="n"/>
      <c r="GI4" s="15" t="n"/>
      <c r="GJ4" s="15" t="n"/>
      <c r="GK4" s="15" t="n"/>
      <c r="GL4" s="15" t="n"/>
      <c r="GM4" s="15" t="n"/>
      <c r="GN4" s="15" t="n"/>
      <c r="GO4" s="15" t="n"/>
      <c r="GP4" s="15" t="n"/>
      <c r="GQ4" s="15" t="n"/>
      <c r="GR4" s="15" t="n"/>
      <c r="GS4" s="15" t="n"/>
      <c r="GT4" s="15" t="n"/>
      <c r="GU4" s="15" t="n"/>
      <c r="GV4" s="15" t="n"/>
      <c r="GW4" s="15" t="n"/>
      <c r="GX4" s="15" t="n"/>
      <c r="GY4" s="15" t="n"/>
      <c r="GZ4" s="15" t="n"/>
      <c r="HA4" s="15" t="n"/>
      <c r="HB4" s="15" t="n"/>
      <c r="HC4" s="15" t="n"/>
      <c r="HD4" s="15" t="n"/>
      <c r="HE4" s="15" t="n"/>
      <c r="HF4" s="15" t="n"/>
      <c r="HG4" s="15" t="n"/>
      <c r="HH4" s="15" t="n"/>
      <c r="HI4" s="15" t="n"/>
      <c r="HJ4" s="15" t="n"/>
      <c r="HK4" s="15" t="n"/>
      <c r="HL4" s="15" t="n"/>
      <c r="HM4" s="15" t="n"/>
      <c r="HN4" s="15" t="n"/>
      <c r="HO4" s="15" t="n"/>
      <c r="HP4" s="15" t="n"/>
      <c r="HQ4" s="15" t="n"/>
      <c r="HR4" s="15" t="n"/>
      <c r="HS4" s="15" t="n"/>
      <c r="HT4" s="15" t="n"/>
      <c r="HU4" s="15" t="n"/>
      <c r="HV4" s="15" t="n"/>
      <c r="HW4" s="15" t="n"/>
      <c r="HX4" s="15" t="n"/>
      <c r="HY4" s="15" t="n"/>
      <c r="HZ4" s="15" t="n"/>
      <c r="IA4" s="15" t="n"/>
      <c r="IB4" s="15" t="n"/>
      <c r="IC4" s="15" t="n"/>
      <c r="ID4" s="15" t="n"/>
      <c r="IE4" s="15" t="n"/>
      <c r="IF4" s="15" t="n"/>
      <c r="IG4" s="15" t="n"/>
      <c r="IH4" s="15" t="n"/>
      <c r="II4" s="15" t="n"/>
      <c r="IJ4" s="15" t="n"/>
      <c r="IK4" s="15" t="n"/>
      <c r="IL4" s="15" t="n"/>
      <c r="IM4" s="15" t="n"/>
      <c r="IN4" s="15" t="n"/>
      <c r="IO4" s="15" t="n"/>
      <c r="IP4" s="15" t="n"/>
      <c r="IQ4" s="15" t="n"/>
      <c r="IR4" s="15" t="n"/>
      <c r="IS4" s="15" t="n"/>
      <c r="IT4" s="15" t="n"/>
      <c r="IU4" s="15" t="n"/>
      <c r="IV4" s="15" t="n"/>
      <c r="IW4" s="15" t="n"/>
      <c r="IX4" s="15" t="n"/>
      <c r="IY4" s="15" t="n"/>
      <c r="IZ4" s="15" t="n"/>
      <c r="JA4" s="15" t="n"/>
      <c r="JB4" s="15" t="n"/>
      <c r="JC4" s="15" t="n"/>
      <c r="JD4" s="15" t="n"/>
      <c r="JE4" s="15" t="n"/>
      <c r="JF4" s="15" t="n"/>
      <c r="JG4" s="15" t="n"/>
      <c r="JH4" s="15" t="n"/>
      <c r="JI4" s="15" t="n"/>
      <c r="JJ4" s="15" t="n"/>
      <c r="JK4" s="15" t="n"/>
      <c r="JL4" s="15" t="n"/>
    </row>
    <row customHeight="1" ht="23.95" r="5" s="59" spans="1:273">
      <c r="A5" s="34" t="s">
        <v>352</v>
      </c>
      <c r="B5" s="34" t="s">
        <v>353</v>
      </c>
      <c r="C5" s="34" t="s">
        <v>354</v>
      </c>
      <c r="D5" s="0" t="n"/>
      <c r="E5" s="34" t="s">
        <v>355</v>
      </c>
      <c r="F5" s="20" t="s">
        <v>333</v>
      </c>
      <c r="G5" s="34" t="s">
        <v>355</v>
      </c>
      <c r="H5" s="18" t="s">
        <v>356</v>
      </c>
      <c r="I5" s="34" t="s">
        <v>355</v>
      </c>
      <c r="J5" s="18" t="s">
        <v>357</v>
      </c>
      <c r="K5" s="14" t="s">
        <v>358</v>
      </c>
      <c r="L5" s="0" t="n"/>
      <c r="M5" s="14" t="s">
        <v>359</v>
      </c>
      <c r="N5" s="14" t="s">
        <v>355</v>
      </c>
      <c r="O5" s="14" t="s">
        <v>355</v>
      </c>
      <c r="P5" s="0" t="n"/>
      <c r="Q5" s="0" t="n"/>
      <c r="R5" s="34" t="s">
        <v>353</v>
      </c>
      <c r="S5" s="34" t="s">
        <v>353</v>
      </c>
      <c r="T5" s="34" t="s">
        <v>353</v>
      </c>
      <c r="U5" s="34" t="s">
        <v>353</v>
      </c>
      <c r="V5" s="34" t="s">
        <v>353</v>
      </c>
      <c r="W5" s="34" t="s">
        <v>353</v>
      </c>
      <c r="X5" s="34" t="s">
        <v>353</v>
      </c>
      <c r="Y5" s="34" t="s">
        <v>353</v>
      </c>
      <c r="Z5" s="34" t="s">
        <v>353</v>
      </c>
      <c r="AA5" s="14" t="s">
        <v>355</v>
      </c>
      <c r="AB5" s="14" t="s">
        <v>355</v>
      </c>
      <c r="AC5" s="14" t="s">
        <v>355</v>
      </c>
      <c r="AD5" s="14" t="s">
        <v>355</v>
      </c>
      <c r="AE5" s="14" t="s">
        <v>355</v>
      </c>
      <c r="AF5" s="14" t="s">
        <v>355</v>
      </c>
      <c r="AG5" s="14" t="s">
        <v>355</v>
      </c>
      <c r="AH5" s="14" t="s">
        <v>355</v>
      </c>
      <c r="AI5" s="14" t="s">
        <v>355</v>
      </c>
      <c r="AJ5" s="14" t="s">
        <v>355</v>
      </c>
      <c r="AK5" s="14" t="s">
        <v>355</v>
      </c>
      <c r="AL5" s="14" t="s">
        <v>355</v>
      </c>
      <c r="AM5" s="14" t="s">
        <v>355</v>
      </c>
      <c r="AN5" s="14" t="s">
        <v>355</v>
      </c>
      <c r="AO5" s="14" t="s">
        <v>355</v>
      </c>
      <c r="AP5" s="14" t="s">
        <v>355</v>
      </c>
      <c r="AQ5" s="14" t="s">
        <v>355</v>
      </c>
      <c r="AR5" s="14" t="s">
        <v>355</v>
      </c>
      <c r="AS5" s="14" t="s">
        <v>355</v>
      </c>
      <c r="AT5" s="14" t="s">
        <v>355</v>
      </c>
      <c r="AU5" s="14" t="s">
        <v>355</v>
      </c>
      <c r="AV5" s="14" t="s">
        <v>355</v>
      </c>
      <c r="AW5" s="14" t="s">
        <v>355</v>
      </c>
      <c r="AX5" s="14" t="s">
        <v>355</v>
      </c>
      <c r="AY5" s="14" t="s">
        <v>355</v>
      </c>
      <c r="AZ5" s="14" t="s">
        <v>355</v>
      </c>
      <c r="BA5" s="14" t="s">
        <v>355</v>
      </c>
      <c r="BB5" s="0" t="n"/>
      <c r="BC5" s="0" t="n"/>
      <c r="BD5" s="0" t="n"/>
      <c r="BE5" s="0" t="n"/>
      <c r="BF5" s="0" t="n"/>
      <c r="BG5" s="0" t="n"/>
      <c r="BH5" s="0" t="n"/>
      <c r="BI5" s="0" t="n"/>
      <c r="BJ5" s="0" t="n"/>
      <c r="BK5" s="20" t="s">
        <v>360</v>
      </c>
      <c r="BL5" s="20" t="s">
        <v>360</v>
      </c>
      <c r="BM5" s="20" t="s">
        <v>360</v>
      </c>
      <c r="BN5" s="20" t="s">
        <v>360</v>
      </c>
      <c r="BO5" s="20" t="s">
        <v>360</v>
      </c>
      <c r="BP5" s="20" t="s">
        <v>360</v>
      </c>
      <c r="BQ5" s="20" t="s">
        <v>360</v>
      </c>
      <c r="BR5" s="20" t="s">
        <v>360</v>
      </c>
      <c r="BS5" s="20" t="s">
        <v>360</v>
      </c>
      <c r="BT5" s="34" t="s">
        <v>361</v>
      </c>
      <c r="BU5" s="34" t="s">
        <v>361</v>
      </c>
      <c r="BV5" s="34" t="s">
        <v>361</v>
      </c>
      <c r="BW5" s="34" t="s">
        <v>361</v>
      </c>
      <c r="BX5" s="34" t="s">
        <v>361</v>
      </c>
      <c r="BY5" s="34" t="s">
        <v>361</v>
      </c>
      <c r="BZ5" s="34" t="s">
        <v>361</v>
      </c>
      <c r="CA5" s="34" t="s">
        <v>361</v>
      </c>
      <c r="CB5" s="34" t="s">
        <v>361</v>
      </c>
      <c r="CC5" s="34" t="s">
        <v>361</v>
      </c>
      <c r="CD5" s="34" t="s">
        <v>362</v>
      </c>
      <c r="CE5" s="34" t="s">
        <v>362</v>
      </c>
      <c r="CF5" s="34" t="s">
        <v>362</v>
      </c>
      <c r="CG5" s="34" t="s">
        <v>362</v>
      </c>
      <c r="CH5" s="34" t="s">
        <v>362</v>
      </c>
      <c r="CI5" s="34" t="s">
        <v>362</v>
      </c>
      <c r="CJ5" s="34" t="s">
        <v>362</v>
      </c>
      <c r="CK5" s="34" t="s">
        <v>362</v>
      </c>
      <c r="CL5" s="34" t="s">
        <v>363</v>
      </c>
      <c r="CM5" s="34" t="s">
        <v>363</v>
      </c>
      <c r="CN5" s="34" t="s">
        <v>363</v>
      </c>
      <c r="CO5" s="34" t="s">
        <v>363</v>
      </c>
      <c r="CP5" s="34" t="s">
        <v>363</v>
      </c>
      <c r="CQ5" s="34" t="s">
        <v>363</v>
      </c>
      <c r="CR5" s="34" t="s">
        <v>363</v>
      </c>
      <c r="CS5" s="34" t="s">
        <v>363</v>
      </c>
      <c r="CT5" s="34" t="s">
        <v>363</v>
      </c>
      <c r="CU5" s="34" t="s">
        <v>364</v>
      </c>
      <c r="CV5" s="34" t="s">
        <v>364</v>
      </c>
      <c r="CW5" s="34" t="s">
        <v>364</v>
      </c>
      <c r="CX5" s="34" t="s">
        <v>364</v>
      </c>
      <c r="CY5" s="34" t="s">
        <v>364</v>
      </c>
      <c r="CZ5" s="34" t="s">
        <v>364</v>
      </c>
      <c r="DA5" s="34" t="s">
        <v>364</v>
      </c>
      <c r="DB5" s="34" t="s">
        <v>364</v>
      </c>
      <c r="DC5" s="34" t="s">
        <v>364</v>
      </c>
      <c r="DD5" s="34" t="s">
        <v>365</v>
      </c>
      <c r="DE5" s="34" t="s">
        <v>365</v>
      </c>
      <c r="DF5" s="34" t="s">
        <v>365</v>
      </c>
      <c r="DG5" s="34" t="s">
        <v>365</v>
      </c>
      <c r="DH5" s="34" t="s">
        <v>365</v>
      </c>
      <c r="DI5" s="34" t="s">
        <v>365</v>
      </c>
      <c r="DJ5" s="34" t="s">
        <v>365</v>
      </c>
      <c r="DK5" s="34" t="s">
        <v>365</v>
      </c>
      <c r="DL5" s="34" t="s">
        <v>365</v>
      </c>
      <c r="DM5" s="34" t="s">
        <v>366</v>
      </c>
      <c r="DN5" s="34" t="s">
        <v>366</v>
      </c>
      <c r="DO5" s="34" t="s">
        <v>366</v>
      </c>
      <c r="DP5" s="34" t="s">
        <v>366</v>
      </c>
      <c r="DQ5" s="34" t="s">
        <v>366</v>
      </c>
      <c r="DR5" s="34" t="s">
        <v>366</v>
      </c>
      <c r="DS5" s="34" t="s">
        <v>366</v>
      </c>
      <c r="DT5" s="34" t="s">
        <v>366</v>
      </c>
      <c r="DU5" s="34" t="s">
        <v>366</v>
      </c>
      <c r="DV5" s="34" t="s">
        <v>367</v>
      </c>
      <c r="DW5" s="34" t="s">
        <v>367</v>
      </c>
      <c r="DX5" s="34" t="s">
        <v>367</v>
      </c>
      <c r="DY5" s="34" t="s">
        <v>367</v>
      </c>
      <c r="DZ5" s="34" t="s">
        <v>367</v>
      </c>
      <c r="EA5" s="34" t="s">
        <v>367</v>
      </c>
      <c r="EB5" s="34" t="s">
        <v>367</v>
      </c>
      <c r="EC5" s="34" t="s">
        <v>367</v>
      </c>
      <c r="ED5" s="34" t="s">
        <v>367</v>
      </c>
      <c r="EE5" s="0" t="n"/>
      <c r="EF5" s="34" t="s">
        <v>368</v>
      </c>
      <c r="EH5" s="34" t="s">
        <v>355</v>
      </c>
      <c r="EI5" s="34" t="s">
        <v>355</v>
      </c>
      <c r="EJ5" s="34" t="s">
        <v>355</v>
      </c>
      <c r="EK5" s="34" t="s">
        <v>355</v>
      </c>
      <c r="EL5" s="34" t="s">
        <v>355</v>
      </c>
      <c r="EM5" s="34" t="s">
        <v>355</v>
      </c>
      <c r="EN5" s="34" t="s">
        <v>355</v>
      </c>
      <c r="EO5" s="34" t="s">
        <v>355</v>
      </c>
      <c r="EP5" s="34" t="s">
        <v>355</v>
      </c>
      <c r="EQ5" s="34" t="s">
        <v>355</v>
      </c>
      <c r="ER5" s="34" t="s">
        <v>355</v>
      </c>
      <c r="ES5" s="34" t="s">
        <v>355</v>
      </c>
      <c r="ET5" s="34" t="s">
        <v>355</v>
      </c>
      <c r="EU5" s="34" t="s">
        <v>355</v>
      </c>
      <c r="EV5" s="34" t="s">
        <v>355</v>
      </c>
      <c r="EW5" s="34" t="s">
        <v>355</v>
      </c>
      <c r="EX5" s="34" t="s">
        <v>355</v>
      </c>
      <c r="EY5" s="34" t="s">
        <v>355</v>
      </c>
      <c r="EZ5" s="34" t="s">
        <v>355</v>
      </c>
      <c r="FA5" s="34" t="s">
        <v>355</v>
      </c>
      <c r="FB5" s="34" t="s">
        <v>355</v>
      </c>
      <c r="FC5" s="15" t="s">
        <v>369</v>
      </c>
      <c r="FD5" s="15" t="s">
        <v>355</v>
      </c>
      <c r="FE5" s="15" t="s">
        <v>355</v>
      </c>
      <c r="FF5" s="15" t="s">
        <v>355</v>
      </c>
      <c r="FG5" s="15" t="s">
        <v>355</v>
      </c>
      <c r="FH5" s="15" t="s">
        <v>355</v>
      </c>
      <c r="FI5" s="15" t="s">
        <v>370</v>
      </c>
      <c r="FJ5" s="15" t="s">
        <v>371</v>
      </c>
      <c r="FK5" s="15" t="s">
        <v>355</v>
      </c>
      <c r="FL5" s="15" t="s">
        <v>355</v>
      </c>
      <c r="FM5" s="15" t="s">
        <v>355</v>
      </c>
      <c r="FN5" s="15" t="s">
        <v>355</v>
      </c>
      <c r="FO5" s="15" t="s">
        <v>372</v>
      </c>
      <c r="FP5" s="15" t="s">
        <v>373</v>
      </c>
      <c r="FQ5" s="15" t="s">
        <v>355</v>
      </c>
      <c r="FR5" s="15" t="s">
        <v>355</v>
      </c>
      <c r="FS5" s="15" t="s">
        <v>355</v>
      </c>
      <c r="FT5" s="15" t="s">
        <v>355</v>
      </c>
      <c r="FU5" s="15" t="s">
        <v>374</v>
      </c>
      <c r="FV5" s="15" t="s">
        <v>375</v>
      </c>
      <c r="FW5" s="15" t="s">
        <v>355</v>
      </c>
      <c r="FX5" s="15" t="s">
        <v>355</v>
      </c>
      <c r="FY5" s="15" t="s">
        <v>355</v>
      </c>
      <c r="FZ5" s="15" t="s">
        <v>355</v>
      </c>
      <c r="GA5" s="15" t="s">
        <v>376</v>
      </c>
      <c r="GB5" s="15" t="s">
        <v>377</v>
      </c>
      <c r="GC5" s="15" t="s">
        <v>355</v>
      </c>
      <c r="GD5" s="15" t="s">
        <v>355</v>
      </c>
      <c r="GE5" s="15" t="s">
        <v>355</v>
      </c>
      <c r="GF5" s="15" t="s">
        <v>355</v>
      </c>
      <c r="GG5" s="15" t="s">
        <v>355</v>
      </c>
      <c r="GH5" s="15" t="s">
        <v>355</v>
      </c>
      <c r="GI5" s="15" t="s">
        <v>355</v>
      </c>
      <c r="GJ5" s="15" t="s">
        <v>355</v>
      </c>
      <c r="GK5" s="15" t="s">
        <v>355</v>
      </c>
      <c r="GL5" s="15" t="s">
        <v>355</v>
      </c>
      <c r="GM5" s="15" t="s">
        <v>355</v>
      </c>
      <c r="GN5" s="15" t="s">
        <v>355</v>
      </c>
      <c r="GO5" s="15" t="s">
        <v>355</v>
      </c>
      <c r="GP5" s="15" t="s">
        <v>355</v>
      </c>
      <c r="GQ5" s="15" t="s">
        <v>355</v>
      </c>
      <c r="GR5" s="15" t="s">
        <v>355</v>
      </c>
      <c r="GS5" s="15" t="s">
        <v>355</v>
      </c>
      <c r="GT5" s="15" t="s">
        <v>355</v>
      </c>
      <c r="GU5" s="15" t="s">
        <v>355</v>
      </c>
      <c r="GV5" s="15" t="s">
        <v>355</v>
      </c>
      <c r="GW5" s="15" t="s">
        <v>355</v>
      </c>
      <c r="GX5" s="15" t="s">
        <v>355</v>
      </c>
      <c r="GY5" s="15" t="s">
        <v>355</v>
      </c>
      <c r="GZ5" s="15" t="s">
        <v>355</v>
      </c>
      <c r="HA5" s="15" t="s">
        <v>355</v>
      </c>
      <c r="HB5" s="15" t="s">
        <v>355</v>
      </c>
      <c r="HC5" s="15" t="s">
        <v>355</v>
      </c>
      <c r="HD5" s="15" t="s">
        <v>355</v>
      </c>
      <c r="HE5" s="15" t="s">
        <v>355</v>
      </c>
      <c r="HF5" s="15" t="s">
        <v>355</v>
      </c>
      <c r="HG5" s="15" t="s">
        <v>355</v>
      </c>
      <c r="HH5" s="15" t="s">
        <v>355</v>
      </c>
      <c r="HI5" s="15" t="s">
        <v>355</v>
      </c>
      <c r="HJ5" s="15" t="s">
        <v>355</v>
      </c>
      <c r="HK5" s="15" t="s">
        <v>355</v>
      </c>
      <c r="HL5" s="15" t="s">
        <v>355</v>
      </c>
      <c r="HM5" s="15" t="s">
        <v>355</v>
      </c>
      <c r="HN5" s="15" t="s">
        <v>355</v>
      </c>
      <c r="HO5" s="15" t="s">
        <v>355</v>
      </c>
      <c r="HP5" s="15" t="s">
        <v>355</v>
      </c>
      <c r="HQ5" s="15" t="s">
        <v>378</v>
      </c>
      <c r="HR5" s="15" t="s">
        <v>379</v>
      </c>
      <c r="HS5" s="15" t="s">
        <v>355</v>
      </c>
      <c r="HT5" s="15" t="s">
        <v>355</v>
      </c>
      <c r="HU5" s="15" t="s">
        <v>355</v>
      </c>
      <c r="HV5" s="15" t="s">
        <v>380</v>
      </c>
      <c r="HW5" s="15" t="s">
        <v>381</v>
      </c>
      <c r="HX5" s="15" t="s">
        <v>355</v>
      </c>
      <c r="HY5" s="15" t="s">
        <v>355</v>
      </c>
      <c r="HZ5" s="15" t="s">
        <v>355</v>
      </c>
      <c r="IA5" s="15" t="s">
        <v>382</v>
      </c>
      <c r="IB5" s="15" t="s">
        <v>383</v>
      </c>
      <c r="IC5" s="15" t="s">
        <v>355</v>
      </c>
      <c r="ID5" s="15" t="s">
        <v>355</v>
      </c>
      <c r="IE5" s="15" t="s">
        <v>355</v>
      </c>
      <c r="IF5" s="15" t="s">
        <v>384</v>
      </c>
      <c r="IG5" s="15" t="s">
        <v>385</v>
      </c>
      <c r="IH5" s="15" t="s">
        <v>355</v>
      </c>
      <c r="II5" s="15" t="s">
        <v>355</v>
      </c>
      <c r="IJ5" s="15" t="s">
        <v>355</v>
      </c>
      <c r="IK5" s="15" t="s">
        <v>355</v>
      </c>
      <c r="IL5" s="15" t="s">
        <v>355</v>
      </c>
      <c r="IM5" s="15" t="s">
        <v>355</v>
      </c>
      <c r="IN5" s="15" t="s">
        <v>355</v>
      </c>
      <c r="IO5" s="15" t="s">
        <v>355</v>
      </c>
      <c r="IP5" s="15" t="s">
        <v>355</v>
      </c>
      <c r="IQ5" s="15" t="s">
        <v>355</v>
      </c>
      <c r="IR5" s="15" t="s">
        <v>355</v>
      </c>
      <c r="IS5" s="15" t="s">
        <v>355</v>
      </c>
      <c r="IT5" s="15" t="s">
        <v>355</v>
      </c>
      <c r="IU5" s="15" t="s">
        <v>355</v>
      </c>
      <c r="IV5" s="15" t="s">
        <v>355</v>
      </c>
      <c r="IW5" s="15" t="s">
        <v>355</v>
      </c>
      <c r="IX5" s="15" t="s">
        <v>355</v>
      </c>
      <c r="IY5" s="15" t="s">
        <v>355</v>
      </c>
      <c r="IZ5" s="15" t="s">
        <v>355</v>
      </c>
      <c r="JA5" s="15" t="s">
        <v>355</v>
      </c>
      <c r="JB5" s="15" t="s">
        <v>355</v>
      </c>
      <c r="JC5" s="15" t="s">
        <v>355</v>
      </c>
      <c r="JD5" s="15" t="s">
        <v>355</v>
      </c>
      <c r="JE5" s="15" t="s">
        <v>355</v>
      </c>
      <c r="JF5" s="15" t="s">
        <v>355</v>
      </c>
      <c r="JG5" s="15" t="s">
        <v>355</v>
      </c>
      <c r="JH5" s="15" t="s">
        <v>355</v>
      </c>
      <c r="JI5" s="15" t="s">
        <v>355</v>
      </c>
      <c r="JJ5" s="15" t="s">
        <v>355</v>
      </c>
      <c r="JK5" s="15" t="s">
        <v>386</v>
      </c>
      <c r="JL5" s="15" t="n"/>
    </row>
    <row customHeight="1" ht="23.85" r="6" s="59" spans="1:273">
      <c r="A6" s="34" t="s">
        <v>387</v>
      </c>
      <c r="B6" s="34" t="s">
        <v>388</v>
      </c>
      <c r="C6" s="34" t="s">
        <v>389</v>
      </c>
      <c r="D6" s="34" t="s">
        <v>390</v>
      </c>
      <c r="E6" s="34" t="s">
        <v>391</v>
      </c>
      <c r="F6" s="34" t="s">
        <v>392</v>
      </c>
      <c r="G6" s="34" t="s">
        <v>393</v>
      </c>
      <c r="H6" s="34" t="s">
        <v>394</v>
      </c>
      <c r="I6" s="34" t="s">
        <v>395</v>
      </c>
      <c r="J6" s="34" t="s">
        <v>396</v>
      </c>
      <c r="K6" s="14" t="s">
        <v>397</v>
      </c>
      <c r="L6" s="14" t="s">
        <v>398</v>
      </c>
      <c r="M6" s="14" t="s">
        <v>399</v>
      </c>
      <c r="N6" s="14" t="s">
        <v>400</v>
      </c>
      <c r="O6" s="14" t="s">
        <v>401</v>
      </c>
      <c r="P6" s="0" t="n"/>
      <c r="Q6" s="0" t="n"/>
      <c r="R6" s="34" t="s">
        <v>402</v>
      </c>
      <c r="S6" s="34" t="s">
        <v>403</v>
      </c>
      <c r="T6" s="34" t="s">
        <v>404</v>
      </c>
      <c r="U6" s="34" t="s">
        <v>405</v>
      </c>
      <c r="V6" s="34" t="s">
        <v>406</v>
      </c>
      <c r="W6" s="34" t="s">
        <v>407</v>
      </c>
      <c r="X6" s="34" t="s">
        <v>408</v>
      </c>
      <c r="Y6" s="34" t="s">
        <v>409</v>
      </c>
      <c r="Z6" s="34" t="s">
        <v>410</v>
      </c>
      <c r="AA6" s="34" t="s">
        <v>411</v>
      </c>
      <c r="AB6" s="34" t="s">
        <v>412</v>
      </c>
      <c r="AC6" s="34" t="s">
        <v>413</v>
      </c>
      <c r="AD6" s="34" t="s">
        <v>414</v>
      </c>
      <c r="AE6" s="34" t="s">
        <v>415</v>
      </c>
      <c r="AF6" s="34" t="s">
        <v>416</v>
      </c>
      <c r="AG6" s="34" t="s">
        <v>417</v>
      </c>
      <c r="AH6" s="34" t="s">
        <v>418</v>
      </c>
      <c r="AI6" s="34" t="s">
        <v>419</v>
      </c>
      <c r="AJ6" s="34" t="s">
        <v>420</v>
      </c>
      <c r="AK6" s="34" t="s">
        <v>421</v>
      </c>
      <c r="AL6" s="34" t="s">
        <v>422</v>
      </c>
      <c r="AM6" s="34" t="s">
        <v>423</v>
      </c>
      <c r="AN6" s="34" t="s">
        <v>424</v>
      </c>
      <c r="AO6" s="34" t="s">
        <v>425</v>
      </c>
      <c r="AP6" s="34" t="s">
        <v>426</v>
      </c>
      <c r="AQ6" s="34" t="s">
        <v>427</v>
      </c>
      <c r="AR6" s="34" t="s">
        <v>428</v>
      </c>
      <c r="AS6" s="34" t="s">
        <v>429</v>
      </c>
      <c r="AT6" s="34" t="s">
        <v>430</v>
      </c>
      <c r="AU6" s="34" t="s">
        <v>431</v>
      </c>
      <c r="AV6" s="34" t="s">
        <v>432</v>
      </c>
      <c r="AW6" s="34" t="s">
        <v>433</v>
      </c>
      <c r="AX6" s="34" t="s">
        <v>434</v>
      </c>
      <c r="AY6" s="34" t="s">
        <v>435</v>
      </c>
      <c r="AZ6" s="34" t="s">
        <v>436</v>
      </c>
      <c r="BA6" s="34" t="s">
        <v>437</v>
      </c>
      <c r="BB6" s="21" t="n"/>
      <c r="BC6" s="0" t="n"/>
      <c r="BD6" s="0" t="n"/>
      <c r="BE6" s="0" t="n"/>
      <c r="BF6" s="0" t="n"/>
      <c r="BG6" s="0" t="n"/>
      <c r="BH6" s="0" t="n"/>
      <c r="BI6" s="0" t="n"/>
      <c r="BJ6" s="0" t="n"/>
      <c r="BK6" s="34" t="s">
        <v>438</v>
      </c>
      <c r="BL6" s="34" t="s">
        <v>439</v>
      </c>
      <c r="BM6" s="34" t="s">
        <v>440</v>
      </c>
      <c r="BN6" s="34" t="s">
        <v>441</v>
      </c>
      <c r="BO6" s="34" t="s">
        <v>442</v>
      </c>
      <c r="BP6" s="34" t="s">
        <v>443</v>
      </c>
      <c r="BQ6" s="34" t="s">
        <v>444</v>
      </c>
      <c r="BR6" s="34" t="s">
        <v>445</v>
      </c>
      <c r="BS6" s="34" t="s">
        <v>446</v>
      </c>
      <c r="BT6" s="34" t="s">
        <v>447</v>
      </c>
      <c r="BU6" s="34" t="s">
        <v>448</v>
      </c>
      <c r="BV6" s="34" t="s">
        <v>449</v>
      </c>
      <c r="BW6" s="34" t="s">
        <v>450</v>
      </c>
      <c r="BX6" s="34" t="s">
        <v>451</v>
      </c>
      <c r="BY6" s="34" t="s">
        <v>452</v>
      </c>
      <c r="BZ6" s="34" t="s">
        <v>453</v>
      </c>
      <c r="CA6" s="34" t="s">
        <v>454</v>
      </c>
      <c r="CB6" s="34" t="s">
        <v>455</v>
      </c>
      <c r="CC6" s="34" t="s">
        <v>456</v>
      </c>
      <c r="CD6" s="34" t="s">
        <v>457</v>
      </c>
      <c r="CE6" s="34" t="s">
        <v>458</v>
      </c>
      <c r="CF6" s="34" t="s">
        <v>459</v>
      </c>
      <c r="CG6" s="34" t="s">
        <v>460</v>
      </c>
      <c r="CH6" s="34" t="s">
        <v>461</v>
      </c>
      <c r="CI6" s="34" t="s">
        <v>462</v>
      </c>
      <c r="CJ6" s="34" t="s">
        <v>463</v>
      </c>
      <c r="CK6" s="34" t="s">
        <v>464</v>
      </c>
      <c r="CL6" s="34" t="s">
        <v>465</v>
      </c>
      <c r="CM6" s="34" t="s">
        <v>466</v>
      </c>
      <c r="CN6" s="34" t="s">
        <v>467</v>
      </c>
      <c r="CO6" s="34" t="s">
        <v>468</v>
      </c>
      <c r="CP6" s="34" t="s">
        <v>469</v>
      </c>
      <c r="CQ6" s="34" t="s">
        <v>470</v>
      </c>
      <c r="CR6" s="34" t="s">
        <v>471</v>
      </c>
      <c r="CS6" s="34" t="s">
        <v>472</v>
      </c>
      <c r="CT6" s="34" t="s">
        <v>473</v>
      </c>
      <c r="CU6" s="34" t="s">
        <v>474</v>
      </c>
      <c r="CV6" s="34" t="s">
        <v>475</v>
      </c>
      <c r="CW6" s="34" t="s">
        <v>476</v>
      </c>
      <c r="CX6" s="34" t="s">
        <v>477</v>
      </c>
      <c r="CY6" s="34" t="s">
        <v>478</v>
      </c>
      <c r="CZ6" s="34" t="s">
        <v>479</v>
      </c>
      <c r="DA6" s="34" t="s">
        <v>480</v>
      </c>
      <c r="DB6" s="34" t="s">
        <v>481</v>
      </c>
      <c r="DC6" s="34" t="s">
        <v>482</v>
      </c>
      <c r="DD6" s="34" t="s">
        <v>483</v>
      </c>
      <c r="DE6" s="34" t="s">
        <v>484</v>
      </c>
      <c r="DF6" s="34" t="s">
        <v>485</v>
      </c>
      <c r="DG6" s="34" t="s">
        <v>486</v>
      </c>
      <c r="DH6" s="34" t="s">
        <v>487</v>
      </c>
      <c r="DI6" s="34" t="s">
        <v>488</v>
      </c>
      <c r="DJ6" s="34" t="s">
        <v>489</v>
      </c>
      <c r="DK6" s="34" t="s">
        <v>490</v>
      </c>
      <c r="DL6" s="34" t="s">
        <v>491</v>
      </c>
      <c r="DM6" s="34" t="s">
        <v>492</v>
      </c>
      <c r="DN6" s="34" t="s">
        <v>493</v>
      </c>
      <c r="DO6" s="34" t="s">
        <v>494</v>
      </c>
      <c r="DP6" s="34" t="s">
        <v>495</v>
      </c>
      <c r="DQ6" s="34" t="s">
        <v>496</v>
      </c>
      <c r="DR6" s="34" t="s">
        <v>497</v>
      </c>
      <c r="DS6" s="34" t="s">
        <v>498</v>
      </c>
      <c r="DT6" s="34" t="s">
        <v>499</v>
      </c>
      <c r="DU6" s="34" t="s">
        <v>500</v>
      </c>
      <c r="DV6" s="34" t="s">
        <v>501</v>
      </c>
      <c r="DW6" s="34" t="s">
        <v>502</v>
      </c>
      <c r="DX6" s="34" t="s">
        <v>503</v>
      </c>
      <c r="DY6" s="34" t="s">
        <v>504</v>
      </c>
      <c r="DZ6" s="34" t="s">
        <v>505</v>
      </c>
      <c r="EA6" s="34" t="s">
        <v>506</v>
      </c>
      <c r="EB6" s="34" t="s">
        <v>507</v>
      </c>
      <c r="EC6" s="34" t="s">
        <v>508</v>
      </c>
      <c r="ED6" s="34" t="s">
        <v>509</v>
      </c>
      <c r="EE6" s="0" t="n"/>
      <c r="EH6" s="0" t="n"/>
      <c r="EI6" s="0" t="n"/>
      <c r="EJ6" s="0" t="n"/>
      <c r="EK6" s="0" t="n"/>
      <c r="EL6" s="0" t="n"/>
      <c r="EM6" s="0" t="n"/>
      <c r="EN6" s="0" t="n"/>
      <c r="EO6" s="0" t="n"/>
      <c r="EP6" s="0" t="n"/>
      <c r="EQ6" s="0" t="n"/>
      <c r="ER6" s="0" t="n"/>
      <c r="ES6" s="0" t="n"/>
      <c r="ET6" s="0" t="n"/>
      <c r="EU6" s="0" t="n"/>
      <c r="EV6" s="0" t="n"/>
      <c r="EW6" s="0" t="n"/>
      <c r="EX6" s="0" t="n"/>
      <c r="EY6" s="0" t="n"/>
      <c r="EZ6" s="0" t="n"/>
      <c r="FA6" s="0" t="n"/>
      <c r="FB6" s="0" t="n"/>
      <c r="FC6" s="15" t="n"/>
      <c r="FD6" s="15" t="n"/>
      <c r="FE6" s="15" t="n"/>
      <c r="FF6" s="15" t="n"/>
      <c r="FG6" s="15" t="n"/>
      <c r="FH6" s="15" t="n"/>
      <c r="FI6" s="15" t="n"/>
      <c r="FJ6" s="15" t="n"/>
      <c r="FK6" s="15" t="n"/>
      <c r="FL6" s="15" t="n"/>
      <c r="FM6" s="15" t="n"/>
      <c r="FN6" s="15" t="n"/>
      <c r="FO6" s="15" t="n"/>
      <c r="FP6" s="15" t="n"/>
      <c r="FQ6" s="15" t="n"/>
      <c r="FR6" s="15" t="n"/>
      <c r="FS6" s="15" t="n"/>
      <c r="FT6" s="15" t="n"/>
      <c r="FU6" s="15" t="n"/>
      <c r="FV6" s="15" t="n"/>
      <c r="FW6" s="15" t="n"/>
      <c r="FX6" s="15" t="n"/>
      <c r="FY6" s="15" t="n"/>
      <c r="FZ6" s="15" t="n"/>
      <c r="GA6" s="15" t="n"/>
      <c r="GB6" s="15" t="n"/>
      <c r="GC6" s="15" t="n"/>
      <c r="GD6" s="15" t="n"/>
      <c r="GE6" s="15" t="n"/>
      <c r="GF6" s="15" t="n"/>
      <c r="GG6" s="15" t="n"/>
      <c r="GH6" s="15" t="n"/>
      <c r="GI6" s="15" t="n"/>
      <c r="GJ6" s="15" t="n"/>
      <c r="GK6" s="15" t="n"/>
      <c r="GL6" s="15" t="n"/>
      <c r="GM6" s="15" t="n"/>
      <c r="GN6" s="15" t="n"/>
      <c r="GO6" s="15" t="n"/>
      <c r="GP6" s="15" t="n"/>
      <c r="GQ6" s="15" t="n"/>
      <c r="GR6" s="15" t="n"/>
      <c r="GS6" s="15" t="n"/>
      <c r="GT6" s="15" t="n"/>
      <c r="GU6" s="15" t="n"/>
      <c r="GV6" s="15" t="n"/>
      <c r="GW6" s="15" t="n"/>
      <c r="GX6" s="15" t="n"/>
      <c r="GY6" s="15" t="n"/>
      <c r="GZ6" s="15" t="n"/>
      <c r="HA6" s="15" t="n"/>
      <c r="HB6" s="15" t="n"/>
      <c r="HC6" s="15" t="n"/>
      <c r="HD6" s="15" t="n"/>
      <c r="HE6" s="15" t="n"/>
      <c r="HF6" s="15" t="n"/>
      <c r="HG6" s="15" t="n"/>
      <c r="HH6" s="15" t="n"/>
      <c r="HI6" s="15" t="n"/>
      <c r="HJ6" s="15" t="n"/>
      <c r="HK6" s="15" t="n"/>
      <c r="HL6" s="15" t="n"/>
      <c r="HM6" s="15" t="n"/>
      <c r="HN6" s="15" t="n"/>
      <c r="HO6" s="15" t="n"/>
      <c r="HP6" s="15" t="n"/>
      <c r="HQ6" s="15" t="n"/>
      <c r="HR6" s="15" t="n"/>
      <c r="HS6" s="15" t="n"/>
      <c r="HT6" s="15" t="n"/>
      <c r="HU6" s="15" t="n"/>
      <c r="HV6" s="15" t="n"/>
      <c r="HW6" s="15" t="n"/>
      <c r="HX6" s="15" t="n"/>
      <c r="HY6" s="15" t="n"/>
      <c r="HZ6" s="15" t="n"/>
      <c r="IA6" s="15" t="n"/>
      <c r="IB6" s="15" t="n"/>
      <c r="IC6" s="15" t="n"/>
      <c r="ID6" s="15" t="n"/>
      <c r="IE6" s="15" t="n"/>
      <c r="IF6" s="15" t="n"/>
      <c r="IG6" s="15" t="n"/>
      <c r="IH6" s="15" t="n"/>
      <c r="II6" s="15" t="n"/>
      <c r="IJ6" s="15" t="n"/>
      <c r="IK6" s="15" t="n"/>
      <c r="IL6" s="15" t="n"/>
      <c r="IM6" s="15" t="n"/>
      <c r="IN6" s="15" t="n"/>
      <c r="IO6" s="15" t="n"/>
      <c r="IP6" s="15" t="n"/>
      <c r="IQ6" s="15" t="n"/>
      <c r="IR6" s="15" t="n"/>
      <c r="IS6" s="15" t="n"/>
      <c r="IT6" s="15" t="n"/>
      <c r="IU6" s="15" t="n"/>
      <c r="IV6" s="15" t="n"/>
      <c r="IW6" s="15" t="n"/>
      <c r="IX6" s="15" t="n"/>
      <c r="IY6" s="15" t="n"/>
      <c r="IZ6" s="15" t="n"/>
      <c r="JA6" s="15" t="n"/>
      <c r="JB6" s="15" t="n"/>
      <c r="JC6" s="15" t="n"/>
      <c r="JD6" s="15" t="n"/>
      <c r="JE6" s="15" t="n"/>
      <c r="JF6" s="15" t="n"/>
      <c r="JG6" s="15" t="n"/>
      <c r="JH6" s="15" t="n"/>
      <c r="JI6" s="15" t="n"/>
      <c r="JJ6" s="15" t="n"/>
      <c r="JK6" s="15" t="n"/>
      <c r="JL6" s="15" t="n"/>
    </row>
    <row customHeight="1" ht="13.8" r="7" s="59" spans="1:273">
      <c r="A7" s="0" t="n"/>
      <c r="B7" s="22">
        <f>V7</f>
        <v/>
      </c>
      <c r="C7" s="34">
        <f>'Standard Settings'!B2</f>
        <v/>
      </c>
      <c r="D7" s="34">
        <f>'Standard Settings'!H2</f>
        <v/>
      </c>
      <c r="E7" s="23">
        <f>(DH7-CY7)/2048</f>
        <v/>
      </c>
      <c r="F7" s="21">
        <f>((EchelleFPAparam!$S$3/(cpmcfgWLEN!$P7+E$52))*(SIN('Standard Settings'!$F2+0.0005)+SIN('Standard Settings'!$F2+0.0005+EchelleFPAparam!$M$3))-(EchelleFPAparam!$S$3/(cpmcfgWLEN!$P7+E$52))*(SIN('Standard Settings'!$F2-0.0005)+SIN('Standard Settings'!$F2-0.0005+EchelleFPAparam!$M$3)))*1000*EchelleFPAparam!$O$3/180</f>
        <v/>
      </c>
      <c r="G7" s="24">
        <f>'Standard Settings'!C2</f>
        <v/>
      </c>
      <c r="H7" s="0" t="n"/>
      <c r="I7" s="34">
        <f>'Standard Settings'!D2</f>
        <v/>
      </c>
      <c r="J7" s="0" t="n"/>
      <c r="K7" s="14" t="n">
        <v>0</v>
      </c>
      <c r="L7" s="14" t="n">
        <v>0</v>
      </c>
      <c r="N7" s="25">
        <f>'Standard Settings'!$G2</f>
        <v/>
      </c>
      <c r="O7" s="25">
        <f>'Standard Settings'!$I2</f>
        <v/>
      </c>
      <c r="P7" s="26">
        <f>D7-4</f>
        <v/>
      </c>
      <c r="Q7" s="26">
        <f>D7+4</f>
        <v/>
      </c>
      <c r="R7" s="27">
        <f>IF(OR($P7+B$52&lt;$N7,$P7+B$52&gt;$O7),-1,(EchelleFPAparam!$S$3/(cpmcfgWLEN!$P7+B$52))*(SIN('Standard Settings'!$F2)+SIN('Standard Settings'!$F2+EchelleFPAparam!$M$3)))</f>
        <v/>
      </c>
      <c r="S7" s="27">
        <f>IF(OR($P7+C$52&lt;$N7,$P7+C$52&gt;$O7),-1,(EchelleFPAparam!$S$3/(cpmcfgWLEN!$P7+C$52))*(SIN('Standard Settings'!$F2)+SIN('Standard Settings'!$F2+EchelleFPAparam!$M$3)))</f>
        <v/>
      </c>
      <c r="T7" s="27">
        <f>IF(OR($P7+D$52&lt;$N7,$P7+D$52&gt;$O7),-1,(EchelleFPAparam!$S$3/(cpmcfgWLEN!$P7+D$52))*(SIN('Standard Settings'!$F2)+SIN('Standard Settings'!$F2+EchelleFPAparam!$M$3)))</f>
        <v/>
      </c>
      <c r="U7" s="27">
        <f>IF(OR($P7+E$52&lt;$N7,$P7+E$52&gt;$O7),-1,(EchelleFPAparam!$S$3/(cpmcfgWLEN!$P7+E$52))*(SIN('Standard Settings'!$F2)+SIN('Standard Settings'!$F2+EchelleFPAparam!$M$3)))</f>
        <v/>
      </c>
      <c r="V7" s="27">
        <f>IF(OR($P7+F$52&lt;$N7,$P7+F$52&gt;$O7),-1,(EchelleFPAparam!$S$3/(cpmcfgWLEN!$P7+F$52))*(SIN('Standard Settings'!$F2)+SIN('Standard Settings'!$F2+EchelleFPAparam!$M$3)))</f>
        <v/>
      </c>
      <c r="W7" s="27">
        <f>IF(OR($P7+G$52&lt;$N7,$P7+G$52&gt;$O7),-1,(EchelleFPAparam!$S$3/(cpmcfgWLEN!$P7+G$52))*(SIN('Standard Settings'!$F2)+SIN('Standard Settings'!$F2+EchelleFPAparam!$M$3)))</f>
        <v/>
      </c>
      <c r="X7" s="27">
        <f>IF(OR($P7+H$52&lt;$N7,$P7+H$52&gt;$O7),-1,(EchelleFPAparam!$S$3/(cpmcfgWLEN!$P7+H$52))*(SIN('Standard Settings'!$F2)+SIN('Standard Settings'!$F2+EchelleFPAparam!$M$3)))</f>
        <v/>
      </c>
      <c r="Y7" s="27">
        <f>IF(OR($P7+I$52&lt;$N7,$P7+I$52&gt;$O7),-1,(EchelleFPAparam!$S$3/(cpmcfgWLEN!$P7+I$52))*(SIN('Standard Settings'!$F2)+SIN('Standard Settings'!$F2+EchelleFPAparam!$M$3)))</f>
        <v/>
      </c>
      <c r="Z7" s="27">
        <f>IF(OR($P7+J$52&lt;$N7,$P7+J$52&gt;$O7),-1,(EchelleFPAparam!$S$3/(cpmcfgWLEN!$P7+J$52))*(SIN('Standard Settings'!$F2)+SIN('Standard Settings'!$F2+EchelleFPAparam!$M$3)))</f>
        <v/>
      </c>
      <c r="AA7" s="28" t="n"/>
      <c r="AB7" s="28" t="n"/>
      <c r="AC7" s="28" t="n"/>
      <c r="AD7" s="28" t="n"/>
      <c r="AE7" s="28" t="n"/>
      <c r="AF7" s="28" t="n"/>
      <c r="AG7" s="28" t="n"/>
      <c r="AH7" s="28" t="n"/>
      <c r="AI7" s="28" t="n"/>
      <c r="AJ7" s="28" t="n"/>
      <c r="AK7" s="28" t="n"/>
      <c r="AL7" s="28" t="n"/>
      <c r="AM7" s="28" t="n"/>
      <c r="AN7" s="28" t="n"/>
      <c r="AO7" s="28" t="n"/>
      <c r="AP7" s="28" t="n"/>
      <c r="AQ7" s="28" t="n"/>
      <c r="AR7" s="28" t="n"/>
      <c r="AS7" s="28" t="n"/>
      <c r="AT7" s="28" t="n"/>
      <c r="AU7" s="28" t="n"/>
      <c r="AV7" s="28" t="n"/>
      <c r="AW7" s="28" t="n"/>
      <c r="AX7" s="28" t="n"/>
      <c r="AY7" s="28" t="n"/>
      <c r="AZ7" s="28" t="n"/>
      <c r="BA7" s="28" t="n"/>
      <c r="BB7" s="29">
        <f>IF(OR($P7+B$52&lt;'Standard Settings'!$G2,$P7+B$52&gt;'Standard Settings'!$I2),-1,(EchelleFPAparam!$S$3/(cpmcfgWLEN!$P7+B$52))*(SIN(EchelleFPAparam!$T$3-EchelleFPAparam!$M$3/2)+SIN('Standard Settings'!$F2+EchelleFPAparam!$M$3)))</f>
        <v/>
      </c>
      <c r="BC7" s="29">
        <f>IF(OR($P7+C$52&lt;'Standard Settings'!$G2,$P7+C$52&gt;'Standard Settings'!$I2),-1,(EchelleFPAparam!$S$3/(cpmcfgWLEN!$P7+C$52))*(SIN(EchelleFPAparam!$T$3-EchelleFPAparam!$M$3/2)+SIN('Standard Settings'!$F2+EchelleFPAparam!$M$3)))</f>
        <v/>
      </c>
      <c r="BD7" s="29">
        <f>IF(OR($P7+D$52&lt;'Standard Settings'!$G2,$P7+D$52&gt;'Standard Settings'!$I2),-1,(EchelleFPAparam!$S$3/(cpmcfgWLEN!$P7+D$52))*(SIN(EchelleFPAparam!$T$3-EchelleFPAparam!$M$3/2)+SIN('Standard Settings'!$F2+EchelleFPAparam!$M$3)))</f>
        <v/>
      </c>
      <c r="BE7" s="29">
        <f>IF(OR($P7+E$52&lt;'Standard Settings'!$G2,$P7+E$52&gt;'Standard Settings'!$I2),-1,(EchelleFPAparam!$S$3/(cpmcfgWLEN!$P7+E$52))*(SIN(EchelleFPAparam!$T$3-EchelleFPAparam!$M$3/2)+SIN('Standard Settings'!$F2+EchelleFPAparam!$M$3)))</f>
        <v/>
      </c>
      <c r="BF7" s="29">
        <f>IF(OR($P7+F$52&lt;'Standard Settings'!$G2,$P7+F$52&gt;'Standard Settings'!$I2),-1,(EchelleFPAparam!$S$3/(cpmcfgWLEN!$P7+F$52))*(SIN(EchelleFPAparam!$T$3-EchelleFPAparam!$M$3/2)+SIN('Standard Settings'!$F2+EchelleFPAparam!$M$3)))</f>
        <v/>
      </c>
      <c r="BG7" s="29">
        <f>IF(OR($P7+G$52&lt;'Standard Settings'!$G2,$P7+G$52&gt;'Standard Settings'!$I2),-1,(EchelleFPAparam!$S$3/(cpmcfgWLEN!$P7+G$52))*(SIN(EchelleFPAparam!$T$3-EchelleFPAparam!$M$3/2)+SIN('Standard Settings'!$F2+EchelleFPAparam!$M$3)))</f>
        <v/>
      </c>
      <c r="BH7" s="29">
        <f>IF(OR($P7+H$52&lt;'Standard Settings'!$G2,$P7+H$52&gt;'Standard Settings'!$I2),-1,(EchelleFPAparam!$S$3/(cpmcfgWLEN!$P7+H$52))*(SIN(EchelleFPAparam!$T$3-EchelleFPAparam!$M$3/2)+SIN('Standard Settings'!$F2+EchelleFPAparam!$M$3)))</f>
        <v/>
      </c>
      <c r="BI7" s="29">
        <f>IF(OR($P7+I$52&lt;'Standard Settings'!$G2,$P7+I$52&gt;'Standard Settings'!$I2),-1,(EchelleFPAparam!$S$3/(cpmcfgWLEN!$P7+I$52))*(SIN(EchelleFPAparam!$T$3-EchelleFPAparam!$M$3/2)+SIN('Standard Settings'!$F2+EchelleFPAparam!$M$3)))</f>
        <v/>
      </c>
      <c r="BJ7" s="29">
        <f>IF(OR($P7+J$52&lt;'Standard Settings'!$G2,$P7+J$52&gt;'Standard Settings'!$I2),-1,(EchelleFPAparam!$S$3/(cpmcfgWLEN!$P7+J$52))*(SIN(EchelleFPAparam!$T$3-EchelleFPAparam!$M$3/2)+SIN('Standard Settings'!$F2+EchelleFPAparam!$M$3)))</f>
        <v/>
      </c>
      <c r="BK7" s="30">
        <f>IF(OR($P7+B$52&lt;'Standard Settings'!$G2,$P7+B$52&gt;'Standard Settings'!$I2),-1,BB7*(($D7+B$52)/($D7+B$52+0.5)))</f>
        <v/>
      </c>
      <c r="BL7" s="30">
        <f>IF(OR($P7+C$52&lt;'Standard Settings'!$G2,$P7+C$52&gt;'Standard Settings'!$I2),-1,BC7*(($D7+C$52)/($D7+C$52+0.5)))</f>
        <v/>
      </c>
      <c r="BM7" s="30">
        <f>IF(OR($P7+D$52&lt;'Standard Settings'!$G2,$P7+D$52&gt;'Standard Settings'!$I2),-1,BD7*(($D7+D$52)/($D7+D$52+0.5)))</f>
        <v/>
      </c>
      <c r="BN7" s="30">
        <f>IF(OR($P7+E$52&lt;'Standard Settings'!$G2,$P7+E$52&gt;'Standard Settings'!$I2),-1,BE7*(($D7+E$52)/($D7+E$52+0.5)))</f>
        <v/>
      </c>
      <c r="BO7" s="30">
        <f>IF(OR($P7+F$52&lt;'Standard Settings'!$G2,$P7+F$52&gt;'Standard Settings'!$I2),-1,BF7*(($D7+F$52)/($D7+F$52+0.5)))</f>
        <v/>
      </c>
      <c r="BP7" s="30">
        <f>IF(OR($P7+G$52&lt;'Standard Settings'!$G2,$P7+G$52&gt;'Standard Settings'!$I2),-1,BG7*(($D7+G$52)/($D7+G$52+0.5)))</f>
        <v/>
      </c>
      <c r="BQ7" s="30">
        <f>IF(OR($P7+H$52&lt;'Standard Settings'!$G2,$P7+H$52&gt;'Standard Settings'!$I2),-1,BH7*(($D7+H$52)/($D7+H$52+0.5)))</f>
        <v/>
      </c>
      <c r="BR7" s="30">
        <f>IF(OR($P7+I$52&lt;'Standard Settings'!$G2,$P7+I$52&gt;'Standard Settings'!$I2),-1,BI7*(($D7+I$52)/($D7+I$52+0.5)))</f>
        <v/>
      </c>
      <c r="BS7" s="30">
        <f>IF(OR($P7+J$52&lt;'Standard Settings'!$G2,$P7+J$52&gt;'Standard Settings'!$I2),-1,BJ7*(($D7+J$52)/($D7+J$52+0.5)))</f>
        <v/>
      </c>
      <c r="BT7" s="30">
        <f>IF(OR($P7+B$52&lt;'Standard Settings'!$G2,$P7+B$52&gt;'Standard Settings'!$I2),-1,BB7*(($D7+B$52)/($D7+B$52-0.5)))</f>
        <v/>
      </c>
      <c r="BU7" s="30">
        <f>IF(OR($P7+C$52&lt;'Standard Settings'!$G2,$P7+C$52&gt;'Standard Settings'!$I2),-1,BC7*(($D7+C$52)/($D7+C$52-0.5)))</f>
        <v/>
      </c>
      <c r="BV7" s="30">
        <f>IF(OR($P7+D$52&lt;'Standard Settings'!$G2,$P7+D$52&gt;'Standard Settings'!$I2),-1,BD7*(($D7+D$52)/($D7+D$52-0.5)))</f>
        <v/>
      </c>
      <c r="BW7" s="30">
        <f>IF(OR($P7+E$52&lt;'Standard Settings'!$G2,$P7+E$52&gt;'Standard Settings'!$I2),-1,BE7*(($D7+E$52)/($D7+E$52-0.5)))</f>
        <v/>
      </c>
      <c r="BX7" s="30">
        <f>IF(OR($P7+F$52&lt;'Standard Settings'!$G2,$P7+F$52&gt;'Standard Settings'!$I2),-1,BF7*(($D7+F$52)/($D7+F$52-0.5)))</f>
        <v/>
      </c>
      <c r="BY7" s="30">
        <f>IF(OR($P7+G$52&lt;'Standard Settings'!$G2,$P7+G$52&gt;'Standard Settings'!$I2),-1,BG7*(($D7+G$52)/($D7+G$52-0.5)))</f>
        <v/>
      </c>
      <c r="BZ7" s="30">
        <f>IF(OR($P7+H$52&lt;'Standard Settings'!$G2,$P7+H$52&gt;'Standard Settings'!$I2),-1,BH7*(($D7+H$52)/($D7+H$52-0.5)))</f>
        <v/>
      </c>
      <c r="CA7" s="30">
        <f>IF(OR($P7+I$52&lt;'Standard Settings'!$G2,$P7+I$52&gt;'Standard Settings'!$I2),-1,BI7*(($D7+I$52)/($D7+I$52-0.5)))</f>
        <v/>
      </c>
      <c r="CB7" s="30">
        <f>IF(OR($P7+J$52&lt;'Standard Settings'!$G2,$P7+J$52&gt;'Standard Settings'!$I2),-1,BJ7*(($D7+J$52)/($D7+J$52-0.5)))</f>
        <v/>
      </c>
      <c r="CC7" s="31">
        <f>IF(OR($P7+B$52&lt;'Standard Settings'!$G2,$P7+B$52&gt;'Standard Settings'!$I2),-1,(EchelleFPAparam!$S$3/(cpmcfgWLEN!$P7+B$52))*(SIN('Standard Settings'!$F2)+SIN('Standard Settings'!$F2+EchelleFPAparam!$M$3+EchelleFPAparam!$F$3)))</f>
        <v/>
      </c>
      <c r="CD7" s="31">
        <f>IF(OR($P7+C$52&lt;'Standard Settings'!$G2,$P7+C$52&gt;'Standard Settings'!$I2),-1,(EchelleFPAparam!$S$3/(cpmcfgWLEN!$P7+C$52))*(SIN('Standard Settings'!$F2)+SIN('Standard Settings'!$F2+EchelleFPAparam!$M$3+EchelleFPAparam!$F$3)))</f>
        <v/>
      </c>
      <c r="CE7" s="31">
        <f>IF(OR($P7+D$52&lt;'Standard Settings'!$G2,$P7+D$52&gt;'Standard Settings'!$I2),-1,(EchelleFPAparam!$S$3/(cpmcfgWLEN!$P7+D$52))*(SIN('Standard Settings'!$F2)+SIN('Standard Settings'!$F2+EchelleFPAparam!$M$3+EchelleFPAparam!$F$3)))</f>
        <v/>
      </c>
      <c r="CF7" s="31">
        <f>IF(OR($P7+E$52&lt;'Standard Settings'!$G2,$P7+E$52&gt;'Standard Settings'!$I2),-1,(EchelleFPAparam!$S$3/(cpmcfgWLEN!$P7+E$52))*(SIN('Standard Settings'!$F2)+SIN('Standard Settings'!$F2+EchelleFPAparam!$M$3+EchelleFPAparam!$F$3)))</f>
        <v/>
      </c>
      <c r="CG7" s="31">
        <f>IF(OR($P7+F$52&lt;'Standard Settings'!$G2,$P7+F$52&gt;'Standard Settings'!$I2),-1,(EchelleFPAparam!$S$3/(cpmcfgWLEN!$P7+F$52))*(SIN('Standard Settings'!$F2)+SIN('Standard Settings'!$F2+EchelleFPAparam!$M$3+EchelleFPAparam!$F$3)))</f>
        <v/>
      </c>
      <c r="CH7" s="31">
        <f>IF(OR($P7+G$52&lt;'Standard Settings'!$G2,$P7+G$52&gt;'Standard Settings'!$I2),-1,(EchelleFPAparam!$S$3/(cpmcfgWLEN!$P7+G$52))*(SIN('Standard Settings'!$F2)+SIN('Standard Settings'!$F2+EchelleFPAparam!$M$3+EchelleFPAparam!$F$3)))</f>
        <v/>
      </c>
      <c r="CI7" s="31">
        <f>IF(OR($P7+H$52&lt;'Standard Settings'!$G2,$P7+H$52&gt;'Standard Settings'!$I2),-1,(EchelleFPAparam!$S$3/(cpmcfgWLEN!$P7+H$52))*(SIN('Standard Settings'!$F2)+SIN('Standard Settings'!$F2+EchelleFPAparam!$M$3+EchelleFPAparam!$F$3)))</f>
        <v/>
      </c>
      <c r="CJ7" s="31">
        <f>IF(OR($P7+I$52&lt;'Standard Settings'!$G2,$P7+I$52&gt;'Standard Settings'!$I2),-1,(EchelleFPAparam!$S$3/(cpmcfgWLEN!$P7+I$52))*(SIN('Standard Settings'!$F2)+SIN('Standard Settings'!$F2+EchelleFPAparam!$M$3+EchelleFPAparam!$F$3)))</f>
        <v/>
      </c>
      <c r="CK7" s="31">
        <f>IF(OR($P7+J$52&lt;'Standard Settings'!$G2,$P7+J$52&gt;'Standard Settings'!$I2),-1,(EchelleFPAparam!$S$3/(cpmcfgWLEN!$P7+J$52))*(SIN('Standard Settings'!$F2)+SIN('Standard Settings'!$F2+EchelleFPAparam!$M$3+EchelleFPAparam!$F$3)))</f>
        <v/>
      </c>
      <c r="CL7" s="31">
        <f>IF(OR($P7+B$52&lt;'Standard Settings'!$G2,$P7+B$52&gt;'Standard Settings'!$I2),-1,(EchelleFPAparam!$S$3/(cpmcfgWLEN!$P7+B$52))*(SIN('Standard Settings'!$F2)+SIN('Standard Settings'!$F2+EchelleFPAparam!$M$3+EchelleFPAparam!$G$3)))</f>
        <v/>
      </c>
      <c r="CM7" s="31">
        <f>IF(OR($P7+C$52&lt;'Standard Settings'!$G2,$P7+C$52&gt;'Standard Settings'!$I2),-1,(EchelleFPAparam!$S$3/(cpmcfgWLEN!$P7+C$52))*(SIN('Standard Settings'!$F2)+SIN('Standard Settings'!$F2+EchelleFPAparam!$M$3+EchelleFPAparam!$G$3)))</f>
        <v/>
      </c>
      <c r="CN7" s="31">
        <f>IF(OR($P7+D$52&lt;'Standard Settings'!$G2,$P7+D$52&gt;'Standard Settings'!$I2),-1,(EchelleFPAparam!$S$3/(cpmcfgWLEN!$P7+D$52))*(SIN('Standard Settings'!$F2)+SIN('Standard Settings'!$F2+EchelleFPAparam!$M$3+EchelleFPAparam!$G$3)))</f>
        <v/>
      </c>
      <c r="CO7" s="31">
        <f>IF(OR($P7+E$52&lt;'Standard Settings'!$G2,$P7+E$52&gt;'Standard Settings'!$I2),-1,(EchelleFPAparam!$S$3/(cpmcfgWLEN!$P7+E$52))*(SIN('Standard Settings'!$F2)+SIN('Standard Settings'!$F2+EchelleFPAparam!$M$3+EchelleFPAparam!$G$3)))</f>
        <v/>
      </c>
      <c r="CP7" s="31">
        <f>IF(OR($P7+F$52&lt;'Standard Settings'!$G2,$P7+F$52&gt;'Standard Settings'!$I2),-1,(EchelleFPAparam!$S$3/(cpmcfgWLEN!$P7+F$52))*(SIN('Standard Settings'!$F2)+SIN('Standard Settings'!$F2+EchelleFPAparam!$M$3+EchelleFPAparam!$G$3)))</f>
        <v/>
      </c>
      <c r="CQ7" s="31">
        <f>IF(OR($P7+G$52&lt;'Standard Settings'!$G2,$P7+G$52&gt;'Standard Settings'!$I2),-1,(EchelleFPAparam!$S$3/(cpmcfgWLEN!$P7+G$52))*(SIN('Standard Settings'!$F2)+SIN('Standard Settings'!$F2+EchelleFPAparam!$M$3+EchelleFPAparam!$G$3)))</f>
        <v/>
      </c>
      <c r="CR7" s="31">
        <f>IF(OR($P7+H$52&lt;'Standard Settings'!$G2,$P7+H$52&gt;'Standard Settings'!$I2),-1,(EchelleFPAparam!$S$3/(cpmcfgWLEN!$P7+H$52))*(SIN('Standard Settings'!$F2)+SIN('Standard Settings'!$F2+EchelleFPAparam!$M$3+EchelleFPAparam!$G$3)))</f>
        <v/>
      </c>
      <c r="CS7" s="31">
        <f>IF(OR($P7+I$52&lt;'Standard Settings'!$G2,$P7+I$52&gt;'Standard Settings'!$I2),-1,(EchelleFPAparam!$S$3/(cpmcfgWLEN!$P7+I$52))*(SIN('Standard Settings'!$F2)+SIN('Standard Settings'!$F2+EchelleFPAparam!$M$3+EchelleFPAparam!$G$3)))</f>
        <v/>
      </c>
      <c r="CT7" s="31">
        <f>IF(OR($P7+J$52&lt;'Standard Settings'!$G2,$P7+J$52&gt;'Standard Settings'!$I2),-1,(EchelleFPAparam!$S$3/(cpmcfgWLEN!$P7+J$52))*(SIN('Standard Settings'!$F2)+SIN('Standard Settings'!$F2+EchelleFPAparam!$M$3+EchelleFPAparam!$G$3)))</f>
        <v/>
      </c>
      <c r="CU7" s="31">
        <f>IF(OR($P7+B$52&lt;'Standard Settings'!$G2,$P7+B$52&gt;'Standard Settings'!$I2),-1,(EchelleFPAparam!$S$3/(cpmcfgWLEN!$P7+B$52))*(SIN('Standard Settings'!$F2)+SIN('Standard Settings'!$F2+EchelleFPAparam!$M$3+EchelleFPAparam!$H$3)))</f>
        <v/>
      </c>
      <c r="CV7" s="31">
        <f>IF(OR($P7+C$52&lt;'Standard Settings'!$G2,$P7+C$52&gt;'Standard Settings'!$I2),-1,(EchelleFPAparam!$S$3/(cpmcfgWLEN!$P7+C$52))*(SIN('Standard Settings'!$F2)+SIN('Standard Settings'!$F2+EchelleFPAparam!$M$3+EchelleFPAparam!$H$3)))</f>
        <v/>
      </c>
      <c r="CW7" s="31">
        <f>IF(OR($P7+D$52&lt;'Standard Settings'!$G2,$P7+D$52&gt;'Standard Settings'!$I2),-1,(EchelleFPAparam!$S$3/(cpmcfgWLEN!$P7+D$52))*(SIN('Standard Settings'!$F2)+SIN('Standard Settings'!$F2+EchelleFPAparam!$M$3+EchelleFPAparam!$H$3)))</f>
        <v/>
      </c>
      <c r="CX7" s="31">
        <f>IF(OR($P7+E$52&lt;'Standard Settings'!$G2,$P7+E$52&gt;'Standard Settings'!$I2),-1,(EchelleFPAparam!$S$3/(cpmcfgWLEN!$P7+E$52))*(SIN('Standard Settings'!$F2)+SIN('Standard Settings'!$F2+EchelleFPAparam!$M$3+EchelleFPAparam!$H$3)))</f>
        <v/>
      </c>
      <c r="CY7" s="31">
        <f>IF(OR($P7+F$52&lt;'Standard Settings'!$G2,$P7+F$52&gt;'Standard Settings'!$I2),-1,(EchelleFPAparam!$S$3/(cpmcfgWLEN!$P7+F$52))*(SIN('Standard Settings'!$F2)+SIN('Standard Settings'!$F2+EchelleFPAparam!$M$3+EchelleFPAparam!$H$3)))</f>
        <v/>
      </c>
      <c r="CZ7" s="31">
        <f>IF(OR($P7+G$52&lt;'Standard Settings'!$G2,$P7+G$52&gt;'Standard Settings'!$I2),-1,(EchelleFPAparam!$S$3/(cpmcfgWLEN!$P7+G$52))*(SIN('Standard Settings'!$F2)+SIN('Standard Settings'!$F2+EchelleFPAparam!$M$3+EchelleFPAparam!$H$3)))</f>
        <v/>
      </c>
      <c r="DA7" s="31">
        <f>IF(OR($P7+H$52&lt;'Standard Settings'!$G2,$P7+H$52&gt;'Standard Settings'!$I2),-1,(EchelleFPAparam!$S$3/(cpmcfgWLEN!$P7+H$52))*(SIN('Standard Settings'!$F2)+SIN('Standard Settings'!$F2+EchelleFPAparam!$M$3+EchelleFPAparam!$H$3)))</f>
        <v/>
      </c>
      <c r="DB7" s="31">
        <f>IF(OR($P7+I$52&lt;'Standard Settings'!$G2,$P7+I$52&gt;'Standard Settings'!$I2),-1,(EchelleFPAparam!$S$3/(cpmcfgWLEN!$P7+I$52))*(SIN('Standard Settings'!$F2)+SIN('Standard Settings'!$F2+EchelleFPAparam!$M$3+EchelleFPAparam!$H$3)))</f>
        <v/>
      </c>
      <c r="DC7" s="31">
        <f>IF(OR($P7+J$52&lt;'Standard Settings'!$G2,$P7+J$52&gt;'Standard Settings'!$I2),-1,(EchelleFPAparam!$S$3/(cpmcfgWLEN!$P7+J$52))*(SIN('Standard Settings'!$F2)+SIN('Standard Settings'!$F2+EchelleFPAparam!$M$3+EchelleFPAparam!$H$3)))</f>
        <v/>
      </c>
      <c r="DD7" s="31">
        <f>IF(OR($P7+B$52&lt;'Standard Settings'!$G2,$P7+B$52&gt;'Standard Settings'!$I2),-1,(EchelleFPAparam!$S$3/(cpmcfgWLEN!$P7+B$52))*(SIN('Standard Settings'!$F2)+SIN('Standard Settings'!$F2+EchelleFPAparam!$M$3+EchelleFPAparam!$I$3)))</f>
        <v/>
      </c>
      <c r="DE7" s="31">
        <f>IF(OR($P7+C$52&lt;'Standard Settings'!$G2,$P7+C$52&gt;'Standard Settings'!$I2),-1,(EchelleFPAparam!$S$3/(cpmcfgWLEN!$P7+C$52))*(SIN('Standard Settings'!$F2)+SIN('Standard Settings'!$F2+EchelleFPAparam!$M$3+EchelleFPAparam!$I$3)))</f>
        <v/>
      </c>
      <c r="DF7" s="31">
        <f>IF(OR($P7+D$52&lt;'Standard Settings'!$G2,$P7+D$52&gt;'Standard Settings'!$I2),-1,(EchelleFPAparam!$S$3/(cpmcfgWLEN!$P7+D$52))*(SIN('Standard Settings'!$F2)+SIN('Standard Settings'!$F2+EchelleFPAparam!$M$3+EchelleFPAparam!$I$3)))</f>
        <v/>
      </c>
      <c r="DG7" s="31">
        <f>IF(OR($P7+E$52&lt;'Standard Settings'!$G2,$P7+E$52&gt;'Standard Settings'!$I2),-1,(EchelleFPAparam!$S$3/(cpmcfgWLEN!$P7+E$52))*(SIN('Standard Settings'!$F2)+SIN('Standard Settings'!$F2+EchelleFPAparam!$M$3+EchelleFPAparam!$I$3)))</f>
        <v/>
      </c>
      <c r="DH7" s="31">
        <f>IF(OR($P7+F$52&lt;'Standard Settings'!$G2,$P7+F$52&gt;'Standard Settings'!$I2),-1,(EchelleFPAparam!$S$3/(cpmcfgWLEN!$P7+F$52))*(SIN('Standard Settings'!$F2)+SIN('Standard Settings'!$F2+EchelleFPAparam!$M$3+EchelleFPAparam!$I$3)))</f>
        <v/>
      </c>
      <c r="DI7" s="31">
        <f>IF(OR($P7+G$52&lt;'Standard Settings'!$G2,$P7+G$52&gt;'Standard Settings'!$I2),-1,(EchelleFPAparam!$S$3/(cpmcfgWLEN!$P7+G$52))*(SIN('Standard Settings'!$F2)+SIN('Standard Settings'!$F2+EchelleFPAparam!$M$3+EchelleFPAparam!$I$3)))</f>
        <v/>
      </c>
      <c r="DJ7" s="31">
        <f>IF(OR($P7+H$52&lt;'Standard Settings'!$G2,$P7+H$52&gt;'Standard Settings'!$I2),-1,(EchelleFPAparam!$S$3/(cpmcfgWLEN!$P7+H$52))*(SIN('Standard Settings'!$F2)+SIN('Standard Settings'!$F2+EchelleFPAparam!$M$3+EchelleFPAparam!$I$3)))</f>
        <v/>
      </c>
      <c r="DK7" s="31">
        <f>IF(OR($P7+I$52&lt;'Standard Settings'!$G2,$P7+I$52&gt;'Standard Settings'!$I2),-1,(EchelleFPAparam!$S$3/(cpmcfgWLEN!$P7+I$52))*(SIN('Standard Settings'!$F2)+SIN('Standard Settings'!$F2+EchelleFPAparam!$M$3+EchelleFPAparam!$I$3)))</f>
        <v/>
      </c>
      <c r="DL7" s="31">
        <f>IF(OR($P7+J$52&lt;'Standard Settings'!$G2,$P7+J$52&gt;'Standard Settings'!$I2),-1,(EchelleFPAparam!$S$3/(cpmcfgWLEN!$P7+J$52))*(SIN('Standard Settings'!$F2)+SIN('Standard Settings'!$F2+EchelleFPAparam!$M$3+EchelleFPAparam!$I$3)))</f>
        <v/>
      </c>
      <c r="DM7" s="31">
        <f>IF(OR($P7+B$52&lt;'Standard Settings'!$G2,$P7+B$52&gt;'Standard Settings'!$I2),-1,(EchelleFPAparam!$S$3/(cpmcfgWLEN!$P7+B$52))*(SIN('Standard Settings'!$F2)+SIN('Standard Settings'!$F2+EchelleFPAparam!$M$3+EchelleFPAparam!$J$3)))</f>
        <v/>
      </c>
      <c r="DN7" s="31">
        <f>IF(OR($P7+C$52&lt;'Standard Settings'!$G2,$P7+C$52&gt;'Standard Settings'!$I2),-1,(EchelleFPAparam!$S$3/(cpmcfgWLEN!$P7+C$52))*(SIN('Standard Settings'!$F2)+SIN('Standard Settings'!$F2+EchelleFPAparam!$M$3+EchelleFPAparam!$J$3)))</f>
        <v/>
      </c>
      <c r="DO7" s="31">
        <f>IF(OR($P7+D$52&lt;'Standard Settings'!$G2,$P7+D$52&gt;'Standard Settings'!$I2),-1,(EchelleFPAparam!$S$3/(cpmcfgWLEN!$P7+D$52))*(SIN('Standard Settings'!$F2)+SIN('Standard Settings'!$F2+EchelleFPAparam!$M$3+EchelleFPAparam!$J$3)))</f>
        <v/>
      </c>
      <c r="DP7" s="31">
        <f>IF(OR($P7+E$52&lt;'Standard Settings'!$G2,$P7+E$52&gt;'Standard Settings'!$I2),-1,(EchelleFPAparam!$S$3/(cpmcfgWLEN!$P7+E$52))*(SIN('Standard Settings'!$F2)+SIN('Standard Settings'!$F2+EchelleFPAparam!$M$3+EchelleFPAparam!$J$3)))</f>
        <v/>
      </c>
      <c r="DQ7" s="31">
        <f>IF(OR($P7+F$52&lt;'Standard Settings'!$G2,$P7+F$52&gt;'Standard Settings'!$I2),-1,(EchelleFPAparam!$S$3/(cpmcfgWLEN!$P7+F$52))*(SIN('Standard Settings'!$F2)+SIN('Standard Settings'!$F2+EchelleFPAparam!$M$3+EchelleFPAparam!$J$3)))</f>
        <v/>
      </c>
      <c r="DR7" s="31">
        <f>IF(OR($P7+G$52&lt;'Standard Settings'!$G2,$P7+G$52&gt;'Standard Settings'!$I2),-1,(EchelleFPAparam!$S$3/(cpmcfgWLEN!$P7+G$52))*(SIN('Standard Settings'!$F2)+SIN('Standard Settings'!$F2+EchelleFPAparam!$M$3+EchelleFPAparam!$J$3)))</f>
        <v/>
      </c>
      <c r="DS7" s="31">
        <f>IF(OR($P7+H$52&lt;'Standard Settings'!$G2,$P7+H$52&gt;'Standard Settings'!$I2),-1,(EchelleFPAparam!$S$3/(cpmcfgWLEN!$P7+H$52))*(SIN('Standard Settings'!$F2)+SIN('Standard Settings'!$F2+EchelleFPAparam!$M$3+EchelleFPAparam!$J$3)))</f>
        <v/>
      </c>
      <c r="DT7" s="31">
        <f>IF(OR($P7+I$52&lt;'Standard Settings'!$G2,$P7+I$52&gt;'Standard Settings'!$I2),-1,(EchelleFPAparam!$S$3/(cpmcfgWLEN!$P7+I$52))*(SIN('Standard Settings'!$F2)+SIN('Standard Settings'!$F2+EchelleFPAparam!$M$3+EchelleFPAparam!$J$3)))</f>
        <v/>
      </c>
      <c r="DU7" s="31">
        <f>IF(OR($P7+J$52&lt;'Standard Settings'!$G2,$P7+J$52&gt;'Standard Settings'!$I2),-1,(EchelleFPAparam!$S$3/(cpmcfgWLEN!$P7+J$52))*(SIN('Standard Settings'!$F2)+SIN('Standard Settings'!$F2+EchelleFPAparam!$M$3+EchelleFPAparam!$J$3)))</f>
        <v/>
      </c>
      <c r="DV7" s="31">
        <f>IF(OR($P7+B$52&lt;$N7,$P7+B$52&gt;$O7),-1,(EchelleFPAparam!$S$3/(cpmcfgWLEN!$P7+B$52))*(SIN('Standard Settings'!$F2)+SIN('Standard Settings'!$F2+EchelleFPAparam!$M$3+EchelleFPAparam!$K$3)))</f>
        <v/>
      </c>
      <c r="DW7" s="31">
        <f>IF(OR($P7+C$52&lt;$N7,$P7+C$52&gt;$O7),-1,(EchelleFPAparam!$S$3/(cpmcfgWLEN!$P7+C$52))*(SIN('Standard Settings'!$F2)+SIN('Standard Settings'!$F2+EchelleFPAparam!$M$3+EchelleFPAparam!$K$3)))</f>
        <v/>
      </c>
      <c r="DX7" s="31">
        <f>IF(OR($P7+D$52&lt;$N7,$P7+D$52&gt;$O7),-1,(EchelleFPAparam!$S$3/(cpmcfgWLEN!$P7+D$52))*(SIN('Standard Settings'!$F2)+SIN('Standard Settings'!$F2+EchelleFPAparam!$M$3+EchelleFPAparam!$K$3)))</f>
        <v/>
      </c>
      <c r="DY7" s="31">
        <f>IF(OR($P7+E$52&lt;$N7,$P7+E$52&gt;$O7),-1,(EchelleFPAparam!$S$3/(cpmcfgWLEN!$P7+E$52))*(SIN('Standard Settings'!$F2)+SIN('Standard Settings'!$F2+EchelleFPAparam!$M$3+EchelleFPAparam!$K$3)))</f>
        <v/>
      </c>
      <c r="DZ7" s="31">
        <f>IF(OR($P7+F$52&lt;$N7,$P7+F$52&gt;$O7),-1,(EchelleFPAparam!$S$3/(cpmcfgWLEN!$P7+F$52))*(SIN('Standard Settings'!$F2)+SIN('Standard Settings'!$F2+EchelleFPAparam!$M$3+EchelleFPAparam!$K$3)))</f>
        <v/>
      </c>
      <c r="EA7" s="31">
        <f>IF(OR($P7+G$52&lt;$N7,$P7+G$52&gt;$O7),-1,(EchelleFPAparam!$S$3/(cpmcfgWLEN!$P7+G$52))*(SIN('Standard Settings'!$F2)+SIN('Standard Settings'!$F2+EchelleFPAparam!$M$3+EchelleFPAparam!$K$3)))</f>
        <v/>
      </c>
      <c r="EB7" s="31">
        <f>IF(OR($P7+H$52&lt;$N7,$P7+H$52&gt;$O7),-1,(EchelleFPAparam!$S$3/(cpmcfgWLEN!$P7+H$52))*(SIN('Standard Settings'!$F2)+SIN('Standard Settings'!$F2+EchelleFPAparam!$M$3+EchelleFPAparam!$K$3)))</f>
        <v/>
      </c>
      <c r="EC7" s="31">
        <f>IF(OR($P7+I$52&lt;$N7,$P7+I$52&gt;$O7),-1,(EchelleFPAparam!$S$3/(cpmcfgWLEN!$P7+I$52))*(SIN('Standard Settings'!$F2)+SIN('Standard Settings'!$F2+EchelleFPAparam!$M$3+EchelleFPAparam!$K$3)))</f>
        <v/>
      </c>
      <c r="ED7" s="31">
        <f>IF(OR($P7+J$52&lt;$N7,$P7+J$52&gt;$O7),-1,(EchelleFPAparam!$S$3/(cpmcfgWLEN!$P7+J$52))*(SIN('Standard Settings'!$F2)+SIN('Standard Settings'!$F2+EchelleFPAparam!$M$3+EchelleFPAparam!$K$3)))</f>
        <v/>
      </c>
      <c r="EE7" s="34">
        <f>'Standard Settings'!E2</f>
        <v/>
      </c>
      <c r="EH7" s="32" t="n"/>
      <c r="EI7" s="32" t="n"/>
      <c r="EJ7" s="32" t="n"/>
      <c r="EK7" s="32" t="n"/>
      <c r="EL7" s="32" t="n"/>
      <c r="EM7" s="32" t="n"/>
      <c r="EN7" s="32" t="n"/>
      <c r="EO7" s="32" t="n"/>
      <c r="EP7" s="32" t="n"/>
      <c r="EQ7" s="32" t="n"/>
      <c r="ER7" s="32" t="n"/>
      <c r="ES7" s="32" t="n"/>
      <c r="ET7" s="32" t="n"/>
      <c r="EU7" s="32" t="n"/>
      <c r="EV7" s="32" t="n"/>
      <c r="EW7" s="32" t="n"/>
      <c r="EX7" s="32" t="n"/>
      <c r="EY7" s="32" t="n"/>
      <c r="EZ7" s="32" t="n"/>
      <c r="FA7" s="32" t="n"/>
      <c r="FB7" s="32" t="n"/>
      <c r="FC7" s="15" t="n"/>
      <c r="FD7" s="33">
        <f>1/(F7*EchelleFPAparam!$Q$3)</f>
        <v/>
      </c>
      <c r="FE7" s="33">
        <f>E7*FD7</f>
        <v/>
      </c>
      <c r="FF7" s="15" t="n"/>
      <c r="FG7" s="15" t="n"/>
      <c r="FH7" s="15" t="n"/>
      <c r="FI7" s="15" t="n"/>
      <c r="FJ7" s="15" t="n"/>
      <c r="FK7" s="15" t="n"/>
      <c r="FL7" s="15" t="n"/>
      <c r="FM7" s="15" t="n"/>
      <c r="FN7" s="15" t="n"/>
      <c r="FO7" s="15" t="n"/>
      <c r="FP7" s="15" t="n"/>
      <c r="FQ7" s="15" t="n"/>
      <c r="FR7" s="15" t="n"/>
      <c r="FS7" s="15" t="n"/>
      <c r="FT7" s="15" t="n"/>
      <c r="FU7" s="15" t="n"/>
      <c r="FV7" s="15" t="n"/>
      <c r="FW7" s="15" t="n"/>
      <c r="FX7" s="15" t="n"/>
      <c r="FY7" s="15" t="n"/>
      <c r="FZ7" s="15" t="n"/>
      <c r="GA7" s="15" t="n"/>
      <c r="GB7" s="15" t="n"/>
      <c r="GC7" s="15" t="n"/>
      <c r="GD7" s="15" t="n"/>
      <c r="GE7" s="15" t="n"/>
      <c r="GF7" s="15" t="n"/>
      <c r="GG7" s="15" t="n"/>
      <c r="GH7" s="15" t="n"/>
      <c r="GI7" s="15" t="n"/>
      <c r="GJ7" s="15" t="n"/>
      <c r="GK7" s="15" t="n"/>
      <c r="GL7" s="15" t="n"/>
      <c r="GM7" s="15" t="n"/>
      <c r="GN7" s="15" t="n"/>
      <c r="GO7" s="15" t="n"/>
      <c r="GP7" s="15" t="n"/>
      <c r="GQ7" s="15" t="n"/>
      <c r="GR7" s="15" t="n"/>
      <c r="GS7" s="15" t="n"/>
      <c r="GT7" s="15" t="n"/>
      <c r="GU7" s="15" t="n"/>
      <c r="GV7" s="15" t="n"/>
      <c r="GW7" s="15" t="n"/>
      <c r="GX7" s="15" t="n"/>
      <c r="GY7" s="15" t="n"/>
      <c r="GZ7" s="15" t="n"/>
      <c r="HA7" s="15" t="n"/>
      <c r="HB7" s="15" t="n"/>
      <c r="HC7" s="15" t="n"/>
      <c r="HD7" s="15" t="n"/>
      <c r="HE7" s="15" t="n"/>
      <c r="HF7" s="15" t="n"/>
      <c r="HG7" s="15" t="n"/>
      <c r="HH7" s="15" t="n"/>
      <c r="HI7" s="15" t="n"/>
      <c r="HJ7" s="15" t="n"/>
      <c r="HK7" s="15" t="n"/>
      <c r="HL7" s="15" t="n"/>
      <c r="HM7" s="15" t="n"/>
      <c r="HN7" s="15" t="n"/>
      <c r="HO7" s="15" t="n"/>
      <c r="HP7" s="15" t="n"/>
      <c r="HQ7" s="15" t="n"/>
      <c r="HR7" s="15" t="n"/>
      <c r="HS7" s="15" t="n"/>
      <c r="HT7" s="15" t="n"/>
      <c r="HU7" s="15" t="n"/>
      <c r="HV7" s="15" t="n"/>
      <c r="HW7" s="15" t="n"/>
      <c r="HX7" s="15" t="n"/>
      <c r="HY7" s="15" t="n"/>
      <c r="HZ7" s="15" t="n"/>
      <c r="IA7" s="15" t="n"/>
      <c r="IB7" s="15" t="n"/>
      <c r="IC7" s="15" t="n"/>
      <c r="ID7" s="15" t="n"/>
      <c r="IE7" s="15" t="n"/>
      <c r="IF7" s="15" t="n"/>
      <c r="IG7" s="15" t="n"/>
      <c r="IH7" s="15" t="n"/>
      <c r="II7" s="15" t="n"/>
      <c r="IJ7" s="15" t="n"/>
      <c r="IK7" s="15" t="n"/>
      <c r="IL7" s="15" t="n"/>
      <c r="IM7" s="15" t="n"/>
      <c r="IN7" s="15" t="n"/>
      <c r="IO7" s="15" t="n"/>
      <c r="IP7" s="15" t="n"/>
      <c r="IQ7" s="15" t="n"/>
      <c r="IR7" s="15" t="n"/>
      <c r="IS7" s="15" t="n"/>
      <c r="IT7" s="15" t="n"/>
      <c r="IU7" s="15" t="n"/>
      <c r="IV7" s="15" t="n"/>
      <c r="IW7" s="15" t="n"/>
      <c r="IX7" s="15" t="n"/>
      <c r="IY7" s="15" t="n"/>
      <c r="IZ7" s="15" t="n"/>
      <c r="JA7" s="15" t="n"/>
      <c r="JB7" s="15" t="n"/>
      <c r="JC7" s="15" t="n"/>
      <c r="JD7" s="15" t="n"/>
      <c r="JE7" s="15" t="n"/>
      <c r="JF7" s="15" t="n"/>
      <c r="JG7" s="15" t="n"/>
      <c r="JH7" s="15" t="n"/>
      <c r="JI7" s="15" t="n"/>
      <c r="JJ7" s="15" t="n"/>
      <c r="JK7" s="15" t="n"/>
      <c r="JL7" s="15" t="n"/>
    </row>
    <row customHeight="1" ht="13.8" r="8" s="59" spans="1:273">
      <c r="A8" s="0" t="n"/>
      <c r="B8" s="22">
        <f>V8</f>
        <v/>
      </c>
      <c r="C8" s="34">
        <f>'Standard Settings'!B3</f>
        <v/>
      </c>
      <c r="D8" s="34">
        <f>'Standard Settings'!H3</f>
        <v/>
      </c>
      <c r="E8" s="23">
        <f>(DH8-CY8)/2048</f>
        <v/>
      </c>
      <c r="F8" s="21">
        <f>((EchelleFPAparam!$S$3/(cpmcfgWLEN!$P8+E$52))*(SIN('Standard Settings'!$F3+0.0005)+SIN('Standard Settings'!$F3+0.0005+EchelleFPAparam!$M$3))-(EchelleFPAparam!$S$3/(cpmcfgWLEN!$P8+E$52))*(SIN('Standard Settings'!$F3-0.0005)+SIN('Standard Settings'!$F3-0.0005+EchelleFPAparam!$M$3)))*1000*EchelleFPAparam!$O$3/180</f>
        <v/>
      </c>
      <c r="G8" s="24">
        <f>'Standard Settings'!C3</f>
        <v/>
      </c>
      <c r="H8" s="0" t="n"/>
      <c r="I8" s="34">
        <f>'Standard Settings'!D3</f>
        <v/>
      </c>
      <c r="J8" s="0" t="n"/>
      <c r="K8" s="14" t="n">
        <v>0</v>
      </c>
      <c r="L8" s="14" t="n">
        <v>0</v>
      </c>
      <c r="N8" s="25">
        <f>'Standard Settings'!$G3</f>
        <v/>
      </c>
      <c r="O8" s="25">
        <f>'Standard Settings'!$I3</f>
        <v/>
      </c>
      <c r="P8" s="26">
        <f>D8-4</f>
        <v/>
      </c>
      <c r="Q8" s="26">
        <f>D8+4</f>
        <v/>
      </c>
      <c r="R8" s="27">
        <f>IF(OR($P8+B$52&lt;$N8,$P8+B$52&gt;$O8),-1,(EchelleFPAparam!$S$3/(cpmcfgWLEN!$P8+B$52))*(SIN('Standard Settings'!$F3)+SIN('Standard Settings'!$F3+EchelleFPAparam!$M$3)))</f>
        <v/>
      </c>
      <c r="S8" s="27">
        <f>IF(OR($P8+C$52&lt;$N8,$P8+C$52&gt;$O8),-1,(EchelleFPAparam!$S$3/(cpmcfgWLEN!$P8+C$52))*(SIN('Standard Settings'!$F3)+SIN('Standard Settings'!$F3+EchelleFPAparam!$M$3)))</f>
        <v/>
      </c>
      <c r="T8" s="27">
        <f>IF(OR($P8+D$52&lt;$N8,$P8+D$52&gt;$O8),-1,(EchelleFPAparam!$S$3/(cpmcfgWLEN!$P8+D$52))*(SIN('Standard Settings'!$F3)+SIN('Standard Settings'!$F3+EchelleFPAparam!$M$3)))</f>
        <v/>
      </c>
      <c r="U8" s="27">
        <f>IF(OR($P8+E$52&lt;$N8,$P8+E$52&gt;$O8),-1,(EchelleFPAparam!$S$3/(cpmcfgWLEN!$P8+E$52))*(SIN('Standard Settings'!$F3)+SIN('Standard Settings'!$F3+EchelleFPAparam!$M$3)))</f>
        <v/>
      </c>
      <c r="V8" s="27">
        <f>IF(OR($P8+F$52&lt;$N8,$P8+F$52&gt;$O8),-1,(EchelleFPAparam!$S$3/(cpmcfgWLEN!$P8+F$52))*(SIN('Standard Settings'!$F3)+SIN('Standard Settings'!$F3+EchelleFPAparam!$M$3)))</f>
        <v/>
      </c>
      <c r="W8" s="27">
        <f>IF(OR($P8+G$52&lt;$N8,$P8+G$52&gt;$O8),-1,(EchelleFPAparam!$S$3/(cpmcfgWLEN!$P8+G$52))*(SIN('Standard Settings'!$F3)+SIN('Standard Settings'!$F3+EchelleFPAparam!$M$3)))</f>
        <v/>
      </c>
      <c r="X8" s="27">
        <f>IF(OR($P8+H$52&lt;$N8,$P8+H$52&gt;$O8),-1,(EchelleFPAparam!$S$3/(cpmcfgWLEN!$P8+H$52))*(SIN('Standard Settings'!$F3)+SIN('Standard Settings'!$F3+EchelleFPAparam!$M$3)))</f>
        <v/>
      </c>
      <c r="Y8" s="27">
        <f>IF(OR($P8+I$52&lt;$N8,$P8+I$52&gt;$O8),-1,(EchelleFPAparam!$S$3/(cpmcfgWLEN!$P8+I$52))*(SIN('Standard Settings'!$F3)+SIN('Standard Settings'!$F3+EchelleFPAparam!$M$3)))</f>
        <v/>
      </c>
      <c r="Z8" s="27">
        <f>IF(OR($P8+J$52&lt;$N8,$P8+J$52&gt;$O8),-1,(EchelleFPAparam!$S$3/(cpmcfgWLEN!$P8+J$52))*(SIN('Standard Settings'!$F3)+SIN('Standard Settings'!$F3+EchelleFPAparam!$M$3)))</f>
        <v/>
      </c>
      <c r="AA8" s="28" t="n"/>
      <c r="AB8" s="28" t="n"/>
      <c r="AC8" s="28" t="n"/>
      <c r="AD8" s="28" t="n"/>
      <c r="AE8" s="28" t="n"/>
      <c r="AF8" s="28" t="n"/>
      <c r="AG8" s="28" t="n"/>
      <c r="AH8" s="28" t="n"/>
      <c r="AI8" s="28" t="n"/>
      <c r="AJ8" s="28" t="n"/>
      <c r="AK8" s="28" t="n"/>
      <c r="AL8" s="28" t="n"/>
      <c r="AM8" s="28" t="n"/>
      <c r="AN8" s="28" t="n"/>
      <c r="AO8" s="28" t="n"/>
      <c r="AP8" s="28" t="n"/>
      <c r="AQ8" s="28" t="n"/>
      <c r="AR8" s="28" t="n"/>
      <c r="AS8" s="28" t="n"/>
      <c r="AT8" s="28" t="n"/>
      <c r="AU8" s="28" t="n"/>
      <c r="AV8" s="28" t="n"/>
      <c r="AW8" s="28" t="n"/>
      <c r="AX8" s="28" t="n"/>
      <c r="AY8" s="28" t="n"/>
      <c r="AZ8" s="28" t="n"/>
      <c r="BA8" s="28" t="n"/>
      <c r="BB8" s="29">
        <f>IF(OR($P8+B$52&lt;'Standard Settings'!$G3,$P8+B$52&gt;'Standard Settings'!$I3),-1,(EchelleFPAparam!$S$3/(cpmcfgWLEN!$P8+B$52))*(SIN(EchelleFPAparam!$T$3-EchelleFPAparam!$M$3/2)+SIN('Standard Settings'!$F3+EchelleFPAparam!$M$3)))</f>
        <v/>
      </c>
      <c r="BC8" s="29">
        <f>IF(OR($P8+C$52&lt;'Standard Settings'!$G3,$P8+C$52&gt;'Standard Settings'!$I3),-1,(EchelleFPAparam!$S$3/(cpmcfgWLEN!$P8+C$52))*(SIN(EchelleFPAparam!$T$3-EchelleFPAparam!$M$3/2)+SIN('Standard Settings'!$F3+EchelleFPAparam!$M$3)))</f>
        <v/>
      </c>
      <c r="BD8" s="29">
        <f>IF(OR($P8+D$52&lt;'Standard Settings'!$G3,$P8+D$52&gt;'Standard Settings'!$I3),-1,(EchelleFPAparam!$S$3/(cpmcfgWLEN!$P8+D$52))*(SIN(EchelleFPAparam!$T$3-EchelleFPAparam!$M$3/2)+SIN('Standard Settings'!$F3+EchelleFPAparam!$M$3)))</f>
        <v/>
      </c>
      <c r="BE8" s="29">
        <f>IF(OR($P8+E$52&lt;'Standard Settings'!$G3,$P8+E$52&gt;'Standard Settings'!$I3),-1,(EchelleFPAparam!$S$3/(cpmcfgWLEN!$P8+E$52))*(SIN(EchelleFPAparam!$T$3-EchelleFPAparam!$M$3/2)+SIN('Standard Settings'!$F3+EchelleFPAparam!$M$3)))</f>
        <v/>
      </c>
      <c r="BF8" s="29">
        <f>IF(OR($P8+F$52&lt;'Standard Settings'!$G3,$P8+F$52&gt;'Standard Settings'!$I3),-1,(EchelleFPAparam!$S$3/(cpmcfgWLEN!$P8+F$52))*(SIN(EchelleFPAparam!$T$3-EchelleFPAparam!$M$3/2)+SIN('Standard Settings'!$F3+EchelleFPAparam!$M$3)))</f>
        <v/>
      </c>
      <c r="BG8" s="29">
        <f>IF(OR($P8+G$52&lt;'Standard Settings'!$G3,$P8+G$52&gt;'Standard Settings'!$I3),-1,(EchelleFPAparam!$S$3/(cpmcfgWLEN!$P8+G$52))*(SIN(EchelleFPAparam!$T$3-EchelleFPAparam!$M$3/2)+SIN('Standard Settings'!$F3+EchelleFPAparam!$M$3)))</f>
        <v/>
      </c>
      <c r="BH8" s="29">
        <f>IF(OR($P8+H$52&lt;'Standard Settings'!$G3,$P8+H$52&gt;'Standard Settings'!$I3),-1,(EchelleFPAparam!$S$3/(cpmcfgWLEN!$P8+H$52))*(SIN(EchelleFPAparam!$T$3-EchelleFPAparam!$M$3/2)+SIN('Standard Settings'!$F3+EchelleFPAparam!$M$3)))</f>
        <v/>
      </c>
      <c r="BI8" s="29">
        <f>IF(OR($P8+I$52&lt;'Standard Settings'!$G3,$P8+I$52&gt;'Standard Settings'!$I3),-1,(EchelleFPAparam!$S$3/(cpmcfgWLEN!$P8+I$52))*(SIN(EchelleFPAparam!$T$3-EchelleFPAparam!$M$3/2)+SIN('Standard Settings'!$F3+EchelleFPAparam!$M$3)))</f>
        <v/>
      </c>
      <c r="BJ8" s="29">
        <f>IF(OR($P8+J$52&lt;'Standard Settings'!$G3,$P8+J$52&gt;'Standard Settings'!$I3),-1,(EchelleFPAparam!$S$3/(cpmcfgWLEN!$P8+J$52))*(SIN(EchelleFPAparam!$T$3-EchelleFPAparam!$M$3/2)+SIN('Standard Settings'!$F3+EchelleFPAparam!$M$3)))</f>
        <v/>
      </c>
      <c r="BK8" s="30">
        <f>IF(OR($P8+B$52&lt;'Standard Settings'!$G3,$P8+B$52&gt;'Standard Settings'!$I3),-1,BB8*(($D8+B$52)/($D8+B$52+0.5)))</f>
        <v/>
      </c>
      <c r="BL8" s="30">
        <f>IF(OR($P8+C$52&lt;'Standard Settings'!$G3,$P8+C$52&gt;'Standard Settings'!$I3),-1,BC8*(($D8+C$52)/($D8+C$52+0.5)))</f>
        <v/>
      </c>
      <c r="BM8" s="30">
        <f>IF(OR($P8+D$52&lt;'Standard Settings'!$G3,$P8+D$52&gt;'Standard Settings'!$I3),-1,BD8*(($D8+D$52)/($D8+D$52+0.5)))</f>
        <v/>
      </c>
      <c r="BN8" s="30">
        <f>IF(OR($P8+E$52&lt;'Standard Settings'!$G3,$P8+E$52&gt;'Standard Settings'!$I3),-1,BE8*(($D8+E$52)/($D8+E$52+0.5)))</f>
        <v/>
      </c>
      <c r="BO8" s="30">
        <f>IF(OR($P8+F$52&lt;'Standard Settings'!$G3,$P8+F$52&gt;'Standard Settings'!$I3),-1,BF8*(($D8+F$52)/($D8+F$52+0.5)))</f>
        <v/>
      </c>
      <c r="BP8" s="30">
        <f>IF(OR($P8+G$52&lt;'Standard Settings'!$G3,$P8+G$52&gt;'Standard Settings'!$I3),-1,BG8*(($D8+G$52)/($D8+G$52+0.5)))</f>
        <v/>
      </c>
      <c r="BQ8" s="30">
        <f>IF(OR($P8+H$52&lt;'Standard Settings'!$G3,$P8+H$52&gt;'Standard Settings'!$I3),-1,BH8*(($D8+H$52)/($D8+H$52+0.5)))</f>
        <v/>
      </c>
      <c r="BR8" s="30">
        <f>IF(OR($P8+I$52&lt;'Standard Settings'!$G3,$P8+I$52&gt;'Standard Settings'!$I3),-1,BI8*(($D8+I$52)/($D8+I$52+0.5)))</f>
        <v/>
      </c>
      <c r="BS8" s="30">
        <f>IF(OR($P8+J$52&lt;'Standard Settings'!$G3,$P8+J$52&gt;'Standard Settings'!$I3),-1,BJ8*(($D8+J$52)/($D8+J$52+0.5)))</f>
        <v/>
      </c>
      <c r="BT8" s="30">
        <f>IF(OR($P8+B$52&lt;'Standard Settings'!$G3,$P8+B$52&gt;'Standard Settings'!$I3),-1,BB8*(($D8+B$52)/($D8+B$52-0.5)))</f>
        <v/>
      </c>
      <c r="BU8" s="30">
        <f>IF(OR($P8+C$52&lt;'Standard Settings'!$G3,$P8+C$52&gt;'Standard Settings'!$I3),-1,BC8*(($D8+C$52)/($D8+C$52-0.5)))</f>
        <v/>
      </c>
      <c r="BV8" s="30">
        <f>IF(OR($P8+D$52&lt;'Standard Settings'!$G3,$P8+D$52&gt;'Standard Settings'!$I3),-1,BD8*(($D8+D$52)/($D8+D$52-0.5)))</f>
        <v/>
      </c>
      <c r="BW8" s="30">
        <f>IF(OR($P8+E$52&lt;'Standard Settings'!$G3,$P8+E$52&gt;'Standard Settings'!$I3),-1,BE8*(($D8+E$52)/($D8+E$52-0.5)))</f>
        <v/>
      </c>
      <c r="BX8" s="30">
        <f>IF(OR($P8+F$52&lt;'Standard Settings'!$G3,$P8+F$52&gt;'Standard Settings'!$I3),-1,BF8*(($D8+F$52)/($D8+F$52-0.5)))</f>
        <v/>
      </c>
      <c r="BY8" s="30">
        <f>IF(OR($P8+G$52&lt;'Standard Settings'!$G3,$P8+G$52&gt;'Standard Settings'!$I3),-1,BG8*(($D8+G$52)/($D8+G$52-0.5)))</f>
        <v/>
      </c>
      <c r="BZ8" s="30">
        <f>IF(OR($P8+H$52&lt;'Standard Settings'!$G3,$P8+H$52&gt;'Standard Settings'!$I3),-1,BH8*(($D8+H$52)/($D8+H$52-0.5)))</f>
        <v/>
      </c>
      <c r="CA8" s="30">
        <f>IF(OR($P8+I$52&lt;'Standard Settings'!$G3,$P8+I$52&gt;'Standard Settings'!$I3),-1,BI8*(($D8+I$52)/($D8+I$52-0.5)))</f>
        <v/>
      </c>
      <c r="CB8" s="30">
        <f>IF(OR($P8+J$52&lt;'Standard Settings'!$G3,$P8+J$52&gt;'Standard Settings'!$I3),-1,BJ8*(($D8+J$52)/($D8+J$52-0.5)))</f>
        <v/>
      </c>
      <c r="CC8" s="31">
        <f>IF(OR($P8+B$52&lt;'Standard Settings'!$G3,$P8+B$52&gt;'Standard Settings'!$I3),-1,(EchelleFPAparam!$S$3/(cpmcfgWLEN!$P8+B$52))*(SIN('Standard Settings'!$F3)+SIN('Standard Settings'!$F3+EchelleFPAparam!$M$3+EchelleFPAparam!$F$3)))</f>
        <v/>
      </c>
      <c r="CD8" s="31">
        <f>IF(OR($P8+C$52&lt;'Standard Settings'!$G3,$P8+C$52&gt;'Standard Settings'!$I3),-1,(EchelleFPAparam!$S$3/(cpmcfgWLEN!$P8+C$52))*(SIN('Standard Settings'!$F3)+SIN('Standard Settings'!$F3+EchelleFPAparam!$M$3+EchelleFPAparam!$F$3)))</f>
        <v/>
      </c>
      <c r="CE8" s="31">
        <f>IF(OR($P8+D$52&lt;'Standard Settings'!$G3,$P8+D$52&gt;'Standard Settings'!$I3),-1,(EchelleFPAparam!$S$3/(cpmcfgWLEN!$P8+D$52))*(SIN('Standard Settings'!$F3)+SIN('Standard Settings'!$F3+EchelleFPAparam!$M$3+EchelleFPAparam!$F$3)))</f>
        <v/>
      </c>
      <c r="CF8" s="31">
        <f>IF(OR($P8+E$52&lt;'Standard Settings'!$G3,$P8+E$52&gt;'Standard Settings'!$I3),-1,(EchelleFPAparam!$S$3/(cpmcfgWLEN!$P8+E$52))*(SIN('Standard Settings'!$F3)+SIN('Standard Settings'!$F3+EchelleFPAparam!$M$3+EchelleFPAparam!$F$3)))</f>
        <v/>
      </c>
      <c r="CG8" s="31">
        <f>IF(OR($P8+F$52&lt;'Standard Settings'!$G3,$P8+F$52&gt;'Standard Settings'!$I3),-1,(EchelleFPAparam!$S$3/(cpmcfgWLEN!$P8+F$52))*(SIN('Standard Settings'!$F3)+SIN('Standard Settings'!$F3+EchelleFPAparam!$M$3+EchelleFPAparam!$F$3)))</f>
        <v/>
      </c>
      <c r="CH8" s="31">
        <f>IF(OR($P8+G$52&lt;'Standard Settings'!$G3,$P8+G$52&gt;'Standard Settings'!$I3),-1,(EchelleFPAparam!$S$3/(cpmcfgWLEN!$P8+G$52))*(SIN('Standard Settings'!$F3)+SIN('Standard Settings'!$F3+EchelleFPAparam!$M$3+EchelleFPAparam!$F$3)))</f>
        <v/>
      </c>
      <c r="CI8" s="31">
        <f>IF(OR($P8+H$52&lt;'Standard Settings'!$G3,$P8+H$52&gt;'Standard Settings'!$I3),-1,(EchelleFPAparam!$S$3/(cpmcfgWLEN!$P8+H$52))*(SIN('Standard Settings'!$F3)+SIN('Standard Settings'!$F3+EchelleFPAparam!$M$3+EchelleFPAparam!$F$3)))</f>
        <v/>
      </c>
      <c r="CJ8" s="31">
        <f>IF(OR($P8+I$52&lt;'Standard Settings'!$G3,$P8+I$52&gt;'Standard Settings'!$I3),-1,(EchelleFPAparam!$S$3/(cpmcfgWLEN!$P8+I$52))*(SIN('Standard Settings'!$F3)+SIN('Standard Settings'!$F3+EchelleFPAparam!$M$3+EchelleFPAparam!$F$3)))</f>
        <v/>
      </c>
      <c r="CK8" s="31">
        <f>IF(OR($P8+J$52&lt;'Standard Settings'!$G3,$P8+J$52&gt;'Standard Settings'!$I3),-1,(EchelleFPAparam!$S$3/(cpmcfgWLEN!$P8+J$52))*(SIN('Standard Settings'!$F3)+SIN('Standard Settings'!$F3+EchelleFPAparam!$M$3+EchelleFPAparam!$F$3)))</f>
        <v/>
      </c>
      <c r="CL8" s="31">
        <f>IF(OR($P8+B$52&lt;'Standard Settings'!$G3,$P8+B$52&gt;'Standard Settings'!$I3),-1,(EchelleFPAparam!$S$3/(cpmcfgWLEN!$P8+B$52))*(SIN('Standard Settings'!$F3)+SIN('Standard Settings'!$F3+EchelleFPAparam!$M$3+EchelleFPAparam!$G$3)))</f>
        <v/>
      </c>
      <c r="CM8" s="31">
        <f>IF(OR($P8+C$52&lt;'Standard Settings'!$G3,$P8+C$52&gt;'Standard Settings'!$I3),-1,(EchelleFPAparam!$S$3/(cpmcfgWLEN!$P8+C$52))*(SIN('Standard Settings'!$F3)+SIN('Standard Settings'!$F3+EchelleFPAparam!$M$3+EchelleFPAparam!$G$3)))</f>
        <v/>
      </c>
      <c r="CN8" s="31">
        <f>IF(OR($P8+D$52&lt;'Standard Settings'!$G3,$P8+D$52&gt;'Standard Settings'!$I3),-1,(EchelleFPAparam!$S$3/(cpmcfgWLEN!$P8+D$52))*(SIN('Standard Settings'!$F3)+SIN('Standard Settings'!$F3+EchelleFPAparam!$M$3+EchelleFPAparam!$G$3)))</f>
        <v/>
      </c>
      <c r="CO8" s="31">
        <f>IF(OR($P8+E$52&lt;'Standard Settings'!$G3,$P8+E$52&gt;'Standard Settings'!$I3),-1,(EchelleFPAparam!$S$3/(cpmcfgWLEN!$P8+E$52))*(SIN('Standard Settings'!$F3)+SIN('Standard Settings'!$F3+EchelleFPAparam!$M$3+EchelleFPAparam!$G$3)))</f>
        <v/>
      </c>
      <c r="CP8" s="31">
        <f>IF(OR($P8+F$52&lt;'Standard Settings'!$G3,$P8+F$52&gt;'Standard Settings'!$I3),-1,(EchelleFPAparam!$S$3/(cpmcfgWLEN!$P8+F$52))*(SIN('Standard Settings'!$F3)+SIN('Standard Settings'!$F3+EchelleFPAparam!$M$3+EchelleFPAparam!$G$3)))</f>
        <v/>
      </c>
      <c r="CQ8" s="31">
        <f>IF(OR($P8+G$52&lt;'Standard Settings'!$G3,$P8+G$52&gt;'Standard Settings'!$I3),-1,(EchelleFPAparam!$S$3/(cpmcfgWLEN!$P8+G$52))*(SIN('Standard Settings'!$F3)+SIN('Standard Settings'!$F3+EchelleFPAparam!$M$3+EchelleFPAparam!$G$3)))</f>
        <v/>
      </c>
      <c r="CR8" s="31">
        <f>IF(OR($P8+H$52&lt;'Standard Settings'!$G3,$P8+H$52&gt;'Standard Settings'!$I3),-1,(EchelleFPAparam!$S$3/(cpmcfgWLEN!$P8+H$52))*(SIN('Standard Settings'!$F3)+SIN('Standard Settings'!$F3+EchelleFPAparam!$M$3+EchelleFPAparam!$G$3)))</f>
        <v/>
      </c>
      <c r="CS8" s="31">
        <f>IF(OR($P8+I$52&lt;'Standard Settings'!$G3,$P8+I$52&gt;'Standard Settings'!$I3),-1,(EchelleFPAparam!$S$3/(cpmcfgWLEN!$P8+I$52))*(SIN('Standard Settings'!$F3)+SIN('Standard Settings'!$F3+EchelleFPAparam!$M$3+EchelleFPAparam!$G$3)))</f>
        <v/>
      </c>
      <c r="CT8" s="31">
        <f>IF(OR($P8+J$52&lt;'Standard Settings'!$G3,$P8+J$52&gt;'Standard Settings'!$I3),-1,(EchelleFPAparam!$S$3/(cpmcfgWLEN!$P8+J$52))*(SIN('Standard Settings'!$F3)+SIN('Standard Settings'!$F3+EchelleFPAparam!$M$3+EchelleFPAparam!$G$3)))</f>
        <v/>
      </c>
      <c r="CU8" s="31">
        <f>IF(OR($P8+B$52&lt;'Standard Settings'!$G3,$P8+B$52&gt;'Standard Settings'!$I3),-1,(EchelleFPAparam!$S$3/(cpmcfgWLEN!$P8+B$52))*(SIN('Standard Settings'!$F3)+SIN('Standard Settings'!$F3+EchelleFPAparam!$M$3+EchelleFPAparam!$H$3)))</f>
        <v/>
      </c>
      <c r="CV8" s="31">
        <f>IF(OR($P8+C$52&lt;'Standard Settings'!$G3,$P8+C$52&gt;'Standard Settings'!$I3),-1,(EchelleFPAparam!$S$3/(cpmcfgWLEN!$P8+C$52))*(SIN('Standard Settings'!$F3)+SIN('Standard Settings'!$F3+EchelleFPAparam!$M$3+EchelleFPAparam!$H$3)))</f>
        <v/>
      </c>
      <c r="CW8" s="31">
        <f>IF(OR($P8+D$52&lt;'Standard Settings'!$G3,$P8+D$52&gt;'Standard Settings'!$I3),-1,(EchelleFPAparam!$S$3/(cpmcfgWLEN!$P8+D$52))*(SIN('Standard Settings'!$F3)+SIN('Standard Settings'!$F3+EchelleFPAparam!$M$3+EchelleFPAparam!$H$3)))</f>
        <v/>
      </c>
      <c r="CX8" s="31">
        <f>IF(OR($P8+E$52&lt;'Standard Settings'!$G3,$P8+E$52&gt;'Standard Settings'!$I3),-1,(EchelleFPAparam!$S$3/(cpmcfgWLEN!$P8+E$52))*(SIN('Standard Settings'!$F3)+SIN('Standard Settings'!$F3+EchelleFPAparam!$M$3+EchelleFPAparam!$H$3)))</f>
        <v/>
      </c>
      <c r="CY8" s="31">
        <f>IF(OR($P8+F$52&lt;'Standard Settings'!$G3,$P8+F$52&gt;'Standard Settings'!$I3),-1,(EchelleFPAparam!$S$3/(cpmcfgWLEN!$P8+F$52))*(SIN('Standard Settings'!$F3)+SIN('Standard Settings'!$F3+EchelleFPAparam!$M$3+EchelleFPAparam!$H$3)))</f>
        <v/>
      </c>
      <c r="CZ8" s="31">
        <f>IF(OR($P8+G$52&lt;'Standard Settings'!$G3,$P8+G$52&gt;'Standard Settings'!$I3),-1,(EchelleFPAparam!$S$3/(cpmcfgWLEN!$P8+G$52))*(SIN('Standard Settings'!$F3)+SIN('Standard Settings'!$F3+EchelleFPAparam!$M$3+EchelleFPAparam!$H$3)))</f>
        <v/>
      </c>
      <c r="DA8" s="31">
        <f>IF(OR($P8+H$52&lt;'Standard Settings'!$G3,$P8+H$52&gt;'Standard Settings'!$I3),-1,(EchelleFPAparam!$S$3/(cpmcfgWLEN!$P8+H$52))*(SIN('Standard Settings'!$F3)+SIN('Standard Settings'!$F3+EchelleFPAparam!$M$3+EchelleFPAparam!$H$3)))</f>
        <v/>
      </c>
      <c r="DB8" s="31">
        <f>IF(OR($P8+I$52&lt;'Standard Settings'!$G3,$P8+I$52&gt;'Standard Settings'!$I3),-1,(EchelleFPAparam!$S$3/(cpmcfgWLEN!$P8+I$52))*(SIN('Standard Settings'!$F3)+SIN('Standard Settings'!$F3+EchelleFPAparam!$M$3+EchelleFPAparam!$H$3)))</f>
        <v/>
      </c>
      <c r="DC8" s="31">
        <f>IF(OR($P8+J$52&lt;'Standard Settings'!$G3,$P8+J$52&gt;'Standard Settings'!$I3),-1,(EchelleFPAparam!$S$3/(cpmcfgWLEN!$P8+J$52))*(SIN('Standard Settings'!$F3)+SIN('Standard Settings'!$F3+EchelleFPAparam!$M$3+EchelleFPAparam!$H$3)))</f>
        <v/>
      </c>
      <c r="DD8" s="31">
        <f>IF(OR($P8+B$52&lt;'Standard Settings'!$G3,$P8+B$52&gt;'Standard Settings'!$I3),-1,(EchelleFPAparam!$S$3/(cpmcfgWLEN!$P8+B$52))*(SIN('Standard Settings'!$F3)+SIN('Standard Settings'!$F3+EchelleFPAparam!$M$3+EchelleFPAparam!$I$3)))</f>
        <v/>
      </c>
      <c r="DE8" s="31">
        <f>IF(OR($P8+C$52&lt;'Standard Settings'!$G3,$P8+C$52&gt;'Standard Settings'!$I3),-1,(EchelleFPAparam!$S$3/(cpmcfgWLEN!$P8+C$52))*(SIN('Standard Settings'!$F3)+SIN('Standard Settings'!$F3+EchelleFPAparam!$M$3+EchelleFPAparam!$I$3)))</f>
        <v/>
      </c>
      <c r="DF8" s="31">
        <f>IF(OR($P8+D$52&lt;'Standard Settings'!$G3,$P8+D$52&gt;'Standard Settings'!$I3),-1,(EchelleFPAparam!$S$3/(cpmcfgWLEN!$P8+D$52))*(SIN('Standard Settings'!$F3)+SIN('Standard Settings'!$F3+EchelleFPAparam!$M$3+EchelleFPAparam!$I$3)))</f>
        <v/>
      </c>
      <c r="DG8" s="31">
        <f>IF(OR($P8+E$52&lt;'Standard Settings'!$G3,$P8+E$52&gt;'Standard Settings'!$I3),-1,(EchelleFPAparam!$S$3/(cpmcfgWLEN!$P8+E$52))*(SIN('Standard Settings'!$F3)+SIN('Standard Settings'!$F3+EchelleFPAparam!$M$3+EchelleFPAparam!$I$3)))</f>
        <v/>
      </c>
      <c r="DH8" s="31">
        <f>IF(OR($P8+F$52&lt;'Standard Settings'!$G3,$P8+F$52&gt;'Standard Settings'!$I3),-1,(EchelleFPAparam!$S$3/(cpmcfgWLEN!$P8+F$52))*(SIN('Standard Settings'!$F3)+SIN('Standard Settings'!$F3+EchelleFPAparam!$M$3+EchelleFPAparam!$I$3)))</f>
        <v/>
      </c>
      <c r="DI8" s="31">
        <f>IF(OR($P8+G$52&lt;'Standard Settings'!$G3,$P8+G$52&gt;'Standard Settings'!$I3),-1,(EchelleFPAparam!$S$3/(cpmcfgWLEN!$P8+G$52))*(SIN('Standard Settings'!$F3)+SIN('Standard Settings'!$F3+EchelleFPAparam!$M$3+EchelleFPAparam!$I$3)))</f>
        <v/>
      </c>
      <c r="DJ8" s="31">
        <f>IF(OR($P8+H$52&lt;'Standard Settings'!$G3,$P8+H$52&gt;'Standard Settings'!$I3),-1,(EchelleFPAparam!$S$3/(cpmcfgWLEN!$P8+H$52))*(SIN('Standard Settings'!$F3)+SIN('Standard Settings'!$F3+EchelleFPAparam!$M$3+EchelleFPAparam!$I$3)))</f>
        <v/>
      </c>
      <c r="DK8" s="31">
        <f>IF(OR($P8+I$52&lt;'Standard Settings'!$G3,$P8+I$52&gt;'Standard Settings'!$I3),-1,(EchelleFPAparam!$S$3/(cpmcfgWLEN!$P8+I$52))*(SIN('Standard Settings'!$F3)+SIN('Standard Settings'!$F3+EchelleFPAparam!$M$3+EchelleFPAparam!$I$3)))</f>
        <v/>
      </c>
      <c r="DL8" s="31">
        <f>IF(OR($P8+J$52&lt;'Standard Settings'!$G3,$P8+J$52&gt;'Standard Settings'!$I3),-1,(EchelleFPAparam!$S$3/(cpmcfgWLEN!$P8+J$52))*(SIN('Standard Settings'!$F3)+SIN('Standard Settings'!$F3+EchelleFPAparam!$M$3+EchelleFPAparam!$I$3)))</f>
        <v/>
      </c>
      <c r="DM8" s="31">
        <f>IF(OR($P8+B$52&lt;'Standard Settings'!$G3,$P8+B$52&gt;'Standard Settings'!$I3),-1,(EchelleFPAparam!$S$3/(cpmcfgWLEN!$P8+B$52))*(SIN('Standard Settings'!$F3)+SIN('Standard Settings'!$F3+EchelleFPAparam!$M$3+EchelleFPAparam!$J$3)))</f>
        <v/>
      </c>
      <c r="DN8" s="31">
        <f>IF(OR($P8+C$52&lt;'Standard Settings'!$G3,$P8+C$52&gt;'Standard Settings'!$I3),-1,(EchelleFPAparam!$S$3/(cpmcfgWLEN!$P8+C$52))*(SIN('Standard Settings'!$F3)+SIN('Standard Settings'!$F3+EchelleFPAparam!$M$3+EchelleFPAparam!$J$3)))</f>
        <v/>
      </c>
      <c r="DO8" s="31">
        <f>IF(OR($P8+D$52&lt;'Standard Settings'!$G3,$P8+D$52&gt;'Standard Settings'!$I3),-1,(EchelleFPAparam!$S$3/(cpmcfgWLEN!$P8+D$52))*(SIN('Standard Settings'!$F3)+SIN('Standard Settings'!$F3+EchelleFPAparam!$M$3+EchelleFPAparam!$J$3)))</f>
        <v/>
      </c>
      <c r="DP8" s="31">
        <f>IF(OR($P8+E$52&lt;'Standard Settings'!$G3,$P8+E$52&gt;'Standard Settings'!$I3),-1,(EchelleFPAparam!$S$3/(cpmcfgWLEN!$P8+E$52))*(SIN('Standard Settings'!$F3)+SIN('Standard Settings'!$F3+EchelleFPAparam!$M$3+EchelleFPAparam!$J$3)))</f>
        <v/>
      </c>
      <c r="DQ8" s="31">
        <f>IF(OR($P8+F$52&lt;'Standard Settings'!$G3,$P8+F$52&gt;'Standard Settings'!$I3),-1,(EchelleFPAparam!$S$3/(cpmcfgWLEN!$P8+F$52))*(SIN('Standard Settings'!$F3)+SIN('Standard Settings'!$F3+EchelleFPAparam!$M$3+EchelleFPAparam!$J$3)))</f>
        <v/>
      </c>
      <c r="DR8" s="31">
        <f>IF(OR($P8+G$52&lt;'Standard Settings'!$G3,$P8+G$52&gt;'Standard Settings'!$I3),-1,(EchelleFPAparam!$S$3/(cpmcfgWLEN!$P8+G$52))*(SIN('Standard Settings'!$F3)+SIN('Standard Settings'!$F3+EchelleFPAparam!$M$3+EchelleFPAparam!$J$3)))</f>
        <v/>
      </c>
      <c r="DS8" s="31">
        <f>IF(OR($P8+H$52&lt;'Standard Settings'!$G3,$P8+H$52&gt;'Standard Settings'!$I3),-1,(EchelleFPAparam!$S$3/(cpmcfgWLEN!$P8+H$52))*(SIN('Standard Settings'!$F3)+SIN('Standard Settings'!$F3+EchelleFPAparam!$M$3+EchelleFPAparam!$J$3)))</f>
        <v/>
      </c>
      <c r="DT8" s="31">
        <f>IF(OR($P8+I$52&lt;'Standard Settings'!$G3,$P8+I$52&gt;'Standard Settings'!$I3),-1,(EchelleFPAparam!$S$3/(cpmcfgWLEN!$P8+I$52))*(SIN('Standard Settings'!$F3)+SIN('Standard Settings'!$F3+EchelleFPAparam!$M$3+EchelleFPAparam!$J$3)))</f>
        <v/>
      </c>
      <c r="DU8" s="31">
        <f>IF(OR($P8+J$52&lt;'Standard Settings'!$G3,$P8+J$52&gt;'Standard Settings'!$I3),-1,(EchelleFPAparam!$S$3/(cpmcfgWLEN!$P8+J$52))*(SIN('Standard Settings'!$F3)+SIN('Standard Settings'!$F3+EchelleFPAparam!$M$3+EchelleFPAparam!$J$3)))</f>
        <v/>
      </c>
      <c r="DV8" s="31">
        <f>IF(OR($P8+B$52&lt;$N8,$P8+B$52&gt;$O8),-1,(EchelleFPAparam!$S$3/(cpmcfgWLEN!$P8+B$52))*(SIN('Standard Settings'!$F3)+SIN('Standard Settings'!$F3+EchelleFPAparam!$M$3+EchelleFPAparam!$K$3)))</f>
        <v/>
      </c>
      <c r="DW8" s="31">
        <f>IF(OR($P8+C$52&lt;$N8,$P8+C$52&gt;$O8),-1,(EchelleFPAparam!$S$3/(cpmcfgWLEN!$P8+C$52))*(SIN('Standard Settings'!$F3)+SIN('Standard Settings'!$F3+EchelleFPAparam!$M$3+EchelleFPAparam!$K$3)))</f>
        <v/>
      </c>
      <c r="DX8" s="31">
        <f>IF(OR($P8+D$52&lt;$N8,$P8+D$52&gt;$O8),-1,(EchelleFPAparam!$S$3/(cpmcfgWLEN!$P8+D$52))*(SIN('Standard Settings'!$F3)+SIN('Standard Settings'!$F3+EchelleFPAparam!$M$3+EchelleFPAparam!$K$3)))</f>
        <v/>
      </c>
      <c r="DY8" s="31">
        <f>IF(OR($P8+E$52&lt;$N8,$P8+E$52&gt;$O8),-1,(EchelleFPAparam!$S$3/(cpmcfgWLEN!$P8+E$52))*(SIN('Standard Settings'!$F3)+SIN('Standard Settings'!$F3+EchelleFPAparam!$M$3+EchelleFPAparam!$K$3)))</f>
        <v/>
      </c>
      <c r="DZ8" s="31">
        <f>IF(OR($P8+F$52&lt;$N8,$P8+F$52&gt;$O8),-1,(EchelleFPAparam!$S$3/(cpmcfgWLEN!$P8+F$52))*(SIN('Standard Settings'!$F3)+SIN('Standard Settings'!$F3+EchelleFPAparam!$M$3+EchelleFPAparam!$K$3)))</f>
        <v/>
      </c>
      <c r="EA8" s="31">
        <f>IF(OR($P8+G$52&lt;$N8,$P8+G$52&gt;$O8),-1,(EchelleFPAparam!$S$3/(cpmcfgWLEN!$P8+G$52))*(SIN('Standard Settings'!$F3)+SIN('Standard Settings'!$F3+EchelleFPAparam!$M$3+EchelleFPAparam!$K$3)))</f>
        <v/>
      </c>
      <c r="EB8" s="31">
        <f>IF(OR($P8+H$52&lt;$N8,$P8+H$52&gt;$O8),-1,(EchelleFPAparam!$S$3/(cpmcfgWLEN!$P8+H$52))*(SIN('Standard Settings'!$F3)+SIN('Standard Settings'!$F3+EchelleFPAparam!$M$3+EchelleFPAparam!$K$3)))</f>
        <v/>
      </c>
      <c r="EC8" s="31">
        <f>IF(OR($P8+I$52&lt;$N8,$P8+I$52&gt;$O8),-1,(EchelleFPAparam!$S$3/(cpmcfgWLEN!$P8+I$52))*(SIN('Standard Settings'!$F3)+SIN('Standard Settings'!$F3+EchelleFPAparam!$M$3+EchelleFPAparam!$K$3)))</f>
        <v/>
      </c>
      <c r="ED8" s="31">
        <f>IF(OR($P8+J$52&lt;$N8,$P8+J$52&gt;$O8),-1,(EchelleFPAparam!$S$3/(cpmcfgWLEN!$P8+J$52))*(SIN('Standard Settings'!$F3)+SIN('Standard Settings'!$F3+EchelleFPAparam!$M$3+EchelleFPAparam!$K$3)))</f>
        <v/>
      </c>
      <c r="EE8" s="34">
        <f>'Standard Settings'!E3</f>
        <v/>
      </c>
      <c r="EH8" s="32" t="n"/>
      <c r="EI8" s="32" t="n"/>
      <c r="EJ8" s="32" t="n"/>
      <c r="EK8" s="32" t="n"/>
      <c r="EL8" s="32" t="n"/>
      <c r="EM8" s="32" t="n"/>
      <c r="EN8" s="32" t="n"/>
      <c r="EO8" s="32" t="n"/>
      <c r="EP8" s="32" t="n"/>
      <c r="EQ8" s="32" t="n"/>
      <c r="ER8" s="32" t="n"/>
      <c r="ES8" s="32" t="n"/>
      <c r="ET8" s="32" t="n"/>
      <c r="EU8" s="32" t="n"/>
      <c r="EV8" s="32" t="n"/>
      <c r="EW8" s="32" t="n"/>
      <c r="EX8" s="32" t="n"/>
      <c r="EY8" s="32" t="n"/>
      <c r="EZ8" s="32" t="n"/>
      <c r="FA8" s="32" t="n"/>
      <c r="FB8" s="32" t="n"/>
      <c r="FC8" s="15" t="n"/>
      <c r="FD8" s="33">
        <f>1/(F8*EchelleFPAparam!$Q$3)</f>
        <v/>
      </c>
      <c r="FE8" s="33">
        <f>E8*FD8</f>
        <v/>
      </c>
      <c r="FF8" s="15" t="n"/>
      <c r="FG8" s="15" t="n"/>
      <c r="FH8" s="15" t="n"/>
      <c r="FI8" s="15" t="n"/>
      <c r="FJ8" s="15" t="n"/>
      <c r="FK8" s="15" t="n"/>
      <c r="FL8" s="15" t="n"/>
      <c r="FM8" s="15" t="n"/>
      <c r="FN8" s="15" t="n"/>
      <c r="FO8" s="15" t="n"/>
      <c r="FP8" s="15" t="n"/>
      <c r="FQ8" s="15" t="n"/>
      <c r="FR8" s="15" t="n"/>
      <c r="FS8" s="15" t="n"/>
      <c r="FT8" s="15" t="n"/>
      <c r="FU8" s="15" t="n"/>
      <c r="FV8" s="15" t="n"/>
      <c r="FW8" s="15" t="n"/>
      <c r="FX8" s="15" t="n"/>
      <c r="FY8" s="15" t="n"/>
      <c r="FZ8" s="15" t="n"/>
      <c r="GA8" s="15" t="n"/>
      <c r="GB8" s="15" t="n"/>
      <c r="GC8" s="15" t="n"/>
      <c r="GD8" s="15" t="n"/>
      <c r="GE8" s="15" t="n"/>
      <c r="GF8" s="15" t="n"/>
      <c r="GG8" s="15" t="n"/>
      <c r="GH8" s="15" t="n"/>
      <c r="GI8" s="15" t="n"/>
      <c r="GJ8" s="15" t="n"/>
      <c r="GK8" s="15" t="n"/>
      <c r="GL8" s="15" t="n"/>
      <c r="GM8" s="15" t="n"/>
      <c r="GN8" s="15" t="n"/>
      <c r="GO8" s="15" t="n"/>
      <c r="GP8" s="15" t="n"/>
      <c r="GQ8" s="15" t="n"/>
      <c r="GR8" s="15" t="n"/>
      <c r="GS8" s="15" t="n"/>
      <c r="GT8" s="15" t="n"/>
      <c r="GU8" s="15" t="n"/>
      <c r="GV8" s="15" t="n"/>
      <c r="GW8" s="15" t="n"/>
      <c r="GX8" s="15" t="n"/>
      <c r="GY8" s="15" t="n"/>
      <c r="GZ8" s="15" t="n"/>
      <c r="HA8" s="15" t="n"/>
      <c r="HB8" s="15" t="n"/>
      <c r="HC8" s="15" t="n"/>
      <c r="HD8" s="15" t="n"/>
      <c r="HE8" s="15" t="n"/>
      <c r="HF8" s="15" t="n"/>
      <c r="HG8" s="15" t="n"/>
      <c r="HH8" s="15" t="n"/>
      <c r="HI8" s="15" t="n"/>
      <c r="HJ8" s="15" t="n"/>
      <c r="HK8" s="15" t="n"/>
      <c r="HL8" s="15" t="n"/>
      <c r="HM8" s="15" t="n"/>
      <c r="HN8" s="15" t="n"/>
      <c r="HO8" s="15" t="n"/>
      <c r="HP8" s="15" t="n"/>
      <c r="HQ8" s="15" t="n"/>
      <c r="HR8" s="15" t="n"/>
      <c r="HS8" s="15" t="n"/>
      <c r="HT8" s="15" t="n"/>
      <c r="HU8" s="15" t="n"/>
      <c r="HV8" s="15" t="n"/>
      <c r="HW8" s="15" t="n"/>
      <c r="HX8" s="15" t="n"/>
      <c r="HY8" s="15" t="n"/>
      <c r="HZ8" s="15" t="n"/>
      <c r="IA8" s="15" t="n"/>
      <c r="IB8" s="15" t="n"/>
      <c r="IC8" s="15" t="n"/>
      <c r="ID8" s="15" t="n"/>
      <c r="IE8" s="15" t="n"/>
      <c r="IF8" s="15" t="n"/>
      <c r="IG8" s="15" t="n"/>
      <c r="IH8" s="15" t="n"/>
      <c r="II8" s="15" t="n"/>
      <c r="IJ8" s="15" t="n"/>
      <c r="IK8" s="15" t="n"/>
      <c r="IL8" s="15" t="n"/>
      <c r="IM8" s="15" t="n"/>
      <c r="IN8" s="15" t="n"/>
      <c r="IO8" s="15" t="n"/>
      <c r="IP8" s="15" t="n"/>
      <c r="IQ8" s="15" t="n"/>
      <c r="IR8" s="15" t="n"/>
      <c r="IS8" s="15" t="n"/>
      <c r="IT8" s="15" t="n"/>
      <c r="IU8" s="15" t="n"/>
      <c r="IV8" s="15" t="n"/>
      <c r="IW8" s="15" t="n"/>
      <c r="IX8" s="15" t="n"/>
      <c r="IY8" s="15" t="n"/>
      <c r="IZ8" s="15" t="n"/>
      <c r="JA8" s="15" t="n"/>
      <c r="JB8" s="15" t="n"/>
      <c r="JC8" s="15" t="n"/>
      <c r="JD8" s="15" t="n"/>
      <c r="JE8" s="15" t="n"/>
      <c r="JF8" s="15" t="n"/>
      <c r="JG8" s="15" t="n"/>
      <c r="JH8" s="15" t="n"/>
      <c r="JI8" s="15" t="n"/>
      <c r="JJ8" s="15" t="n"/>
      <c r="JK8" s="15" t="n"/>
      <c r="JL8" s="15" t="n"/>
    </row>
    <row customHeight="1" ht="15" r="9" s="59" spans="1:273">
      <c r="A9" s="0" t="n"/>
      <c r="B9" s="22">
        <f>V9</f>
        <v/>
      </c>
      <c r="C9" s="34">
        <f>'Standard Settings'!B4</f>
        <v/>
      </c>
      <c r="D9" s="34">
        <f>'Standard Settings'!H4</f>
        <v/>
      </c>
      <c r="E9" s="23">
        <f>(DH9-CY9)/2048</f>
        <v/>
      </c>
      <c r="F9" s="21">
        <f>((EchelleFPAparam!$S$3/(cpmcfgWLEN!$P9+E$52))*(SIN('Standard Settings'!$F4+0.0005)+SIN('Standard Settings'!$F4+0.0005+EchelleFPAparam!$M$3))-(EchelleFPAparam!$S$3/(cpmcfgWLEN!$P9+E$52))*(SIN('Standard Settings'!$F4-0.0005)+SIN('Standard Settings'!$F4-0.0005+EchelleFPAparam!$M$3)))*1000*EchelleFPAparam!$O$3/180</f>
        <v/>
      </c>
      <c r="G9" s="24">
        <f>'Standard Settings'!C4</f>
        <v/>
      </c>
      <c r="H9" s="0" t="n"/>
      <c r="I9" s="34">
        <f>'Standard Settings'!D4</f>
        <v/>
      </c>
      <c r="J9" s="0" t="n"/>
      <c r="K9" s="14" t="n">
        <v>0</v>
      </c>
      <c r="L9" s="14" t="n">
        <v>0</v>
      </c>
      <c r="N9" s="25">
        <f>'Standard Settings'!$G4</f>
        <v/>
      </c>
      <c r="O9" s="25">
        <f>'Standard Settings'!$I4</f>
        <v/>
      </c>
      <c r="P9" s="26">
        <f>D9-4</f>
        <v/>
      </c>
      <c r="Q9" s="26">
        <f>D9+4</f>
        <v/>
      </c>
      <c r="R9" s="27">
        <f>IF(OR($P9+B$52&lt;$N9,$P9+B$52&gt;$O9),-1,(EchelleFPAparam!$S$3/(cpmcfgWLEN!$P9+B$52))*(SIN('Standard Settings'!$F4)+SIN('Standard Settings'!$F4+EchelleFPAparam!$M$3)))</f>
        <v/>
      </c>
      <c r="S9" s="27">
        <f>IF(OR($P9+C$52&lt;$N9,$P9+C$52&gt;$O9),-1,(EchelleFPAparam!$S$3/(cpmcfgWLEN!$P9+C$52))*(SIN('Standard Settings'!$F4)+SIN('Standard Settings'!$F4+EchelleFPAparam!$M$3)))</f>
        <v/>
      </c>
      <c r="T9" s="27">
        <f>IF(OR($P9+D$52&lt;$N9,$P9+D$52&gt;$O9),-1,(EchelleFPAparam!$S$3/(cpmcfgWLEN!$P9+D$52))*(SIN('Standard Settings'!$F4)+SIN('Standard Settings'!$F4+EchelleFPAparam!$M$3)))</f>
        <v/>
      </c>
      <c r="U9" s="27">
        <f>IF(OR($P9+E$52&lt;$N9,$P9+E$52&gt;$O9),-1,(EchelleFPAparam!$S$3/(cpmcfgWLEN!$P9+E$52))*(SIN('Standard Settings'!$F4)+SIN('Standard Settings'!$F4+EchelleFPAparam!$M$3)))</f>
        <v/>
      </c>
      <c r="V9" s="27">
        <f>IF(OR($P9+F$52&lt;$N9,$P9+F$52&gt;$O9),-1,(EchelleFPAparam!$S$3/(cpmcfgWLEN!$P9+F$52))*(SIN('Standard Settings'!$F4)+SIN('Standard Settings'!$F4+EchelleFPAparam!$M$3)))</f>
        <v/>
      </c>
      <c r="W9" s="27">
        <f>IF(OR($P9+G$52&lt;$N9,$P9+G$52&gt;$O9),-1,(EchelleFPAparam!$S$3/(cpmcfgWLEN!$P9+G$52))*(SIN('Standard Settings'!$F4)+SIN('Standard Settings'!$F4+EchelleFPAparam!$M$3)))</f>
        <v/>
      </c>
      <c r="X9" s="27">
        <f>IF(OR($P9+H$52&lt;$N9,$P9+H$52&gt;$O9),-1,(EchelleFPAparam!$S$3/(cpmcfgWLEN!$P9+H$52))*(SIN('Standard Settings'!$F4)+SIN('Standard Settings'!$F4+EchelleFPAparam!$M$3)))</f>
        <v/>
      </c>
      <c r="Y9" s="27">
        <f>IF(OR($P9+I$52&lt;$N9,$P9+I$52&gt;$O9),-1,(EchelleFPAparam!$S$3/(cpmcfgWLEN!$P9+I$52))*(SIN('Standard Settings'!$F4)+SIN('Standard Settings'!$F4+EchelleFPAparam!$M$3)))</f>
        <v/>
      </c>
      <c r="Z9" s="27">
        <f>IF(OR($P9+J$52&lt;$N9,$P9+J$52&gt;$O9),-1,(EchelleFPAparam!$S$3/(cpmcfgWLEN!$P9+J$52))*(SIN('Standard Settings'!$F4)+SIN('Standard Settings'!$F4+EchelleFPAparam!$M$3)))</f>
        <v/>
      </c>
      <c r="AA9" s="28" t="n"/>
      <c r="AB9" s="28" t="n"/>
      <c r="AC9" s="28" t="n"/>
      <c r="AD9" s="28" t="n"/>
      <c r="AE9" s="28" t="n"/>
      <c r="AF9" s="28" t="n"/>
      <c r="AG9" s="28" t="n"/>
      <c r="AH9" s="28" t="n"/>
      <c r="AI9" s="28" t="n"/>
      <c r="AJ9" s="28" t="n"/>
      <c r="AK9" s="28" t="n"/>
      <c r="AL9" s="28" t="n"/>
      <c r="AM9" s="28" t="n"/>
      <c r="AN9" s="28" t="n"/>
      <c r="AO9" s="28" t="n"/>
      <c r="AP9" s="28" t="n"/>
      <c r="AQ9" s="28" t="n"/>
      <c r="AR9" s="28" t="n"/>
      <c r="AS9" s="28" t="n"/>
      <c r="AT9" s="28" t="n"/>
      <c r="AU9" s="28" t="n"/>
      <c r="AV9" s="28" t="n"/>
      <c r="AW9" s="28" t="n"/>
      <c r="AX9" s="28" t="n"/>
      <c r="AY9" s="28" t="n"/>
      <c r="AZ9" s="28" t="n"/>
      <c r="BA9" s="28" t="n"/>
      <c r="BB9" s="29">
        <f>IF(OR($P9+B$52&lt;'Standard Settings'!$G4,$P9+B$52&gt;'Standard Settings'!$I4),-1,(EchelleFPAparam!$S$3/(cpmcfgWLEN!$P9+B$52))*(SIN(EchelleFPAparam!$T$3-EchelleFPAparam!$M$3/2)+SIN('Standard Settings'!$F4+EchelleFPAparam!$M$3)))</f>
        <v/>
      </c>
      <c r="BC9" s="29">
        <f>IF(OR($P9+C$52&lt;'Standard Settings'!$G4,$P9+C$52&gt;'Standard Settings'!$I4),-1,(EchelleFPAparam!$S$3/(cpmcfgWLEN!$P9+C$52))*(SIN(EchelleFPAparam!$T$3-EchelleFPAparam!$M$3/2)+SIN('Standard Settings'!$F4+EchelleFPAparam!$M$3)))</f>
        <v/>
      </c>
      <c r="BD9" s="29">
        <f>IF(OR($P9+D$52&lt;'Standard Settings'!$G4,$P9+D$52&gt;'Standard Settings'!$I4),-1,(EchelleFPAparam!$S$3/(cpmcfgWLEN!$P9+D$52))*(SIN(EchelleFPAparam!$T$3-EchelleFPAparam!$M$3/2)+SIN('Standard Settings'!$F4+EchelleFPAparam!$M$3)))</f>
        <v/>
      </c>
      <c r="BE9" s="29">
        <f>IF(OR($P9+E$52&lt;'Standard Settings'!$G4,$P9+E$52&gt;'Standard Settings'!$I4),-1,(EchelleFPAparam!$S$3/(cpmcfgWLEN!$P9+E$52))*(SIN(EchelleFPAparam!$T$3-EchelleFPAparam!$M$3/2)+SIN('Standard Settings'!$F4+EchelleFPAparam!$M$3)))</f>
        <v/>
      </c>
      <c r="BF9" s="29">
        <f>IF(OR($P9+F$52&lt;'Standard Settings'!$G4,$P9+F$52&gt;'Standard Settings'!$I4),-1,(EchelleFPAparam!$S$3/(cpmcfgWLEN!$P9+F$52))*(SIN(EchelleFPAparam!$T$3-EchelleFPAparam!$M$3/2)+SIN('Standard Settings'!$F4+EchelleFPAparam!$M$3)))</f>
        <v/>
      </c>
      <c r="BG9" s="29">
        <f>IF(OR($P9+G$52&lt;'Standard Settings'!$G4,$P9+G$52&gt;'Standard Settings'!$I4),-1,(EchelleFPAparam!$S$3/(cpmcfgWLEN!$P9+G$52))*(SIN(EchelleFPAparam!$T$3-EchelleFPAparam!$M$3/2)+SIN('Standard Settings'!$F4+EchelleFPAparam!$M$3)))</f>
        <v/>
      </c>
      <c r="BH9" s="29">
        <f>IF(OR($P9+H$52&lt;'Standard Settings'!$G4,$P9+H$52&gt;'Standard Settings'!$I4),-1,(EchelleFPAparam!$S$3/(cpmcfgWLEN!$P9+H$52))*(SIN(EchelleFPAparam!$T$3-EchelleFPAparam!$M$3/2)+SIN('Standard Settings'!$F4+EchelleFPAparam!$M$3)))</f>
        <v/>
      </c>
      <c r="BI9" s="29">
        <f>IF(OR($P9+I$52&lt;'Standard Settings'!$G4,$P9+I$52&gt;'Standard Settings'!$I4),-1,(EchelleFPAparam!$S$3/(cpmcfgWLEN!$P9+I$52))*(SIN(EchelleFPAparam!$T$3-EchelleFPAparam!$M$3/2)+SIN('Standard Settings'!$F4+EchelleFPAparam!$M$3)))</f>
        <v/>
      </c>
      <c r="BJ9" s="29">
        <f>IF(OR($P9+J$52&lt;'Standard Settings'!$G4,$P9+J$52&gt;'Standard Settings'!$I4),-1,(EchelleFPAparam!$S$3/(cpmcfgWLEN!$P9+J$52))*(SIN(EchelleFPAparam!$T$3-EchelleFPAparam!$M$3/2)+SIN('Standard Settings'!$F4+EchelleFPAparam!$M$3)))</f>
        <v/>
      </c>
      <c r="BK9" s="30">
        <f>IF(OR($P9+B$52&lt;'Standard Settings'!$G4,$P9+B$52&gt;'Standard Settings'!$I4),-1,BB9*(($D9+B$52)/($D9+B$52+0.5)))</f>
        <v/>
      </c>
      <c r="BL9" s="30">
        <f>IF(OR($P9+C$52&lt;'Standard Settings'!$G4,$P9+C$52&gt;'Standard Settings'!$I4),-1,BC9*(($D9+C$52)/($D9+C$52+0.5)))</f>
        <v/>
      </c>
      <c r="BM9" s="30">
        <f>IF(OR($P9+D$52&lt;'Standard Settings'!$G4,$P9+D$52&gt;'Standard Settings'!$I4),-1,BD9*(($D9+D$52)/($D9+D$52+0.5)))</f>
        <v/>
      </c>
      <c r="BN9" s="30">
        <f>IF(OR($P9+E$52&lt;'Standard Settings'!$G4,$P9+E$52&gt;'Standard Settings'!$I4),-1,BE9*(($D9+E$52)/($D9+E$52+0.5)))</f>
        <v/>
      </c>
      <c r="BO9" s="30">
        <f>IF(OR($P9+F$52&lt;'Standard Settings'!$G4,$P9+F$52&gt;'Standard Settings'!$I4),-1,BF9*(($D9+F$52)/($D9+F$52+0.5)))</f>
        <v/>
      </c>
      <c r="BP9" s="30">
        <f>IF(OR($P9+G$52&lt;'Standard Settings'!$G4,$P9+G$52&gt;'Standard Settings'!$I4),-1,BG9*(($D9+G$52)/($D9+G$52+0.5)))</f>
        <v/>
      </c>
      <c r="BQ9" s="30">
        <f>IF(OR($P9+H$52&lt;'Standard Settings'!$G4,$P9+H$52&gt;'Standard Settings'!$I4),-1,BH9*(($D9+H$52)/($D9+H$52+0.5)))</f>
        <v/>
      </c>
      <c r="BR9" s="30">
        <f>IF(OR($P9+I$52&lt;'Standard Settings'!$G4,$P9+I$52&gt;'Standard Settings'!$I4),-1,BI9*(($D9+I$52)/($D9+I$52+0.5)))</f>
        <v/>
      </c>
      <c r="BS9" s="30">
        <f>IF(OR($P9+J$52&lt;'Standard Settings'!$G4,$P9+J$52&gt;'Standard Settings'!$I4),-1,BJ9*(($D9+J$52)/($D9+J$52+0.5)))</f>
        <v/>
      </c>
      <c r="BT9" s="30">
        <f>IF(OR($P9+B$52&lt;'Standard Settings'!$G4,$P9+B$52&gt;'Standard Settings'!$I4),-1,BB9*(($D9+B$52)/($D9+B$52-0.5)))</f>
        <v/>
      </c>
      <c r="BU9" s="30">
        <f>IF(OR($P9+C$52&lt;'Standard Settings'!$G4,$P9+C$52&gt;'Standard Settings'!$I4),-1,BC9*(($D9+C$52)/($D9+C$52-0.5)))</f>
        <v/>
      </c>
      <c r="BV9" s="30">
        <f>IF(OR($P9+D$52&lt;'Standard Settings'!$G4,$P9+D$52&gt;'Standard Settings'!$I4),-1,BD9*(($D9+D$52)/($D9+D$52-0.5)))</f>
        <v/>
      </c>
      <c r="BW9" s="30">
        <f>IF(OR($P9+E$52&lt;'Standard Settings'!$G4,$P9+E$52&gt;'Standard Settings'!$I4),-1,BE9*(($D9+E$52)/($D9+E$52-0.5)))</f>
        <v/>
      </c>
      <c r="BX9" s="30">
        <f>IF(OR($P9+F$52&lt;'Standard Settings'!$G4,$P9+F$52&gt;'Standard Settings'!$I4),-1,BF9*(($D9+F$52)/($D9+F$52-0.5)))</f>
        <v/>
      </c>
      <c r="BY9" s="30">
        <f>IF(OR($P9+G$52&lt;'Standard Settings'!$G4,$P9+G$52&gt;'Standard Settings'!$I4),-1,BG9*(($D9+G$52)/($D9+G$52-0.5)))</f>
        <v/>
      </c>
      <c r="BZ9" s="30">
        <f>IF(OR($P9+H$52&lt;'Standard Settings'!$G4,$P9+H$52&gt;'Standard Settings'!$I4),-1,BH9*(($D9+H$52)/($D9+H$52-0.5)))</f>
        <v/>
      </c>
      <c r="CA9" s="30">
        <f>IF(OR($P9+I$52&lt;'Standard Settings'!$G4,$P9+I$52&gt;'Standard Settings'!$I4),-1,BI9*(($D9+I$52)/($D9+I$52-0.5)))</f>
        <v/>
      </c>
      <c r="CB9" s="30">
        <f>IF(OR($P9+J$52&lt;'Standard Settings'!$G4,$P9+J$52&gt;'Standard Settings'!$I4),-1,BJ9*(($D9+J$52)/($D9+J$52-0.5)))</f>
        <v/>
      </c>
      <c r="CC9" s="31">
        <f>IF(OR($P9+B$52&lt;'Standard Settings'!$G4,$P9+B$52&gt;'Standard Settings'!$I4),-1,(EchelleFPAparam!$S$3/(cpmcfgWLEN!$P9+B$52))*(SIN('Standard Settings'!$F4)+SIN('Standard Settings'!$F4+EchelleFPAparam!$M$3+EchelleFPAparam!$F$3)))</f>
        <v/>
      </c>
      <c r="CD9" s="31">
        <f>IF(OR($P9+C$52&lt;'Standard Settings'!$G4,$P9+C$52&gt;'Standard Settings'!$I4),-1,(EchelleFPAparam!$S$3/(cpmcfgWLEN!$P9+C$52))*(SIN('Standard Settings'!$F4)+SIN('Standard Settings'!$F4+EchelleFPAparam!$M$3+EchelleFPAparam!$F$3)))</f>
        <v/>
      </c>
      <c r="CE9" s="31">
        <f>IF(OR($P9+D$52&lt;'Standard Settings'!$G4,$P9+D$52&gt;'Standard Settings'!$I4),-1,(EchelleFPAparam!$S$3/(cpmcfgWLEN!$P9+D$52))*(SIN('Standard Settings'!$F4)+SIN('Standard Settings'!$F4+EchelleFPAparam!$M$3+EchelleFPAparam!$F$3)))</f>
        <v/>
      </c>
      <c r="CF9" s="31">
        <f>IF(OR($P9+E$52&lt;'Standard Settings'!$G4,$P9+E$52&gt;'Standard Settings'!$I4),-1,(EchelleFPAparam!$S$3/(cpmcfgWLEN!$P9+E$52))*(SIN('Standard Settings'!$F4)+SIN('Standard Settings'!$F4+EchelleFPAparam!$M$3+EchelleFPAparam!$F$3)))</f>
        <v/>
      </c>
      <c r="CG9" s="31">
        <f>IF(OR($P9+F$52&lt;'Standard Settings'!$G4,$P9+F$52&gt;'Standard Settings'!$I4),-1,(EchelleFPAparam!$S$3/(cpmcfgWLEN!$P9+F$52))*(SIN('Standard Settings'!$F4)+SIN('Standard Settings'!$F4+EchelleFPAparam!$M$3+EchelleFPAparam!$F$3)))</f>
        <v/>
      </c>
      <c r="CH9" s="31">
        <f>IF(OR($P9+G$52&lt;'Standard Settings'!$G4,$P9+G$52&gt;'Standard Settings'!$I4),-1,(EchelleFPAparam!$S$3/(cpmcfgWLEN!$P9+G$52))*(SIN('Standard Settings'!$F4)+SIN('Standard Settings'!$F4+EchelleFPAparam!$M$3+EchelleFPAparam!$F$3)))</f>
        <v/>
      </c>
      <c r="CI9" s="31">
        <f>IF(OR($P9+H$52&lt;'Standard Settings'!$G4,$P9+H$52&gt;'Standard Settings'!$I4),-1,(EchelleFPAparam!$S$3/(cpmcfgWLEN!$P9+H$52))*(SIN('Standard Settings'!$F4)+SIN('Standard Settings'!$F4+EchelleFPAparam!$M$3+EchelleFPAparam!$F$3)))</f>
        <v/>
      </c>
      <c r="CJ9" s="31">
        <f>IF(OR($P9+I$52&lt;'Standard Settings'!$G4,$P9+I$52&gt;'Standard Settings'!$I4),-1,(EchelleFPAparam!$S$3/(cpmcfgWLEN!$P9+I$52))*(SIN('Standard Settings'!$F4)+SIN('Standard Settings'!$F4+EchelleFPAparam!$M$3+EchelleFPAparam!$F$3)))</f>
        <v/>
      </c>
      <c r="CK9" s="31">
        <f>IF(OR($P9+J$52&lt;'Standard Settings'!$G4,$P9+J$52&gt;'Standard Settings'!$I4),-1,(EchelleFPAparam!$S$3/(cpmcfgWLEN!$P9+J$52))*(SIN('Standard Settings'!$F4)+SIN('Standard Settings'!$F4+EchelleFPAparam!$M$3+EchelleFPAparam!$F$3)))</f>
        <v/>
      </c>
      <c r="CL9" s="31">
        <f>IF(OR($P9+B$52&lt;'Standard Settings'!$G4,$P9+B$52&gt;'Standard Settings'!$I4),-1,(EchelleFPAparam!$S$3/(cpmcfgWLEN!$P9+B$52))*(SIN('Standard Settings'!$F4)+SIN('Standard Settings'!$F4+EchelleFPAparam!$M$3+EchelleFPAparam!$G$3)))</f>
        <v/>
      </c>
      <c r="CM9" s="31">
        <f>IF(OR($P9+C$52&lt;'Standard Settings'!$G4,$P9+C$52&gt;'Standard Settings'!$I4),-1,(EchelleFPAparam!$S$3/(cpmcfgWLEN!$P9+C$52))*(SIN('Standard Settings'!$F4)+SIN('Standard Settings'!$F4+EchelleFPAparam!$M$3+EchelleFPAparam!$G$3)))</f>
        <v/>
      </c>
      <c r="CN9" s="31">
        <f>IF(OR($P9+D$52&lt;'Standard Settings'!$G4,$P9+D$52&gt;'Standard Settings'!$I4),-1,(EchelleFPAparam!$S$3/(cpmcfgWLEN!$P9+D$52))*(SIN('Standard Settings'!$F4)+SIN('Standard Settings'!$F4+EchelleFPAparam!$M$3+EchelleFPAparam!$G$3)))</f>
        <v/>
      </c>
      <c r="CO9" s="31">
        <f>IF(OR($P9+E$52&lt;'Standard Settings'!$G4,$P9+E$52&gt;'Standard Settings'!$I4),-1,(EchelleFPAparam!$S$3/(cpmcfgWLEN!$P9+E$52))*(SIN('Standard Settings'!$F4)+SIN('Standard Settings'!$F4+EchelleFPAparam!$M$3+EchelleFPAparam!$G$3)))</f>
        <v/>
      </c>
      <c r="CP9" s="31">
        <f>IF(OR($P9+F$52&lt;'Standard Settings'!$G4,$P9+F$52&gt;'Standard Settings'!$I4),-1,(EchelleFPAparam!$S$3/(cpmcfgWLEN!$P9+F$52))*(SIN('Standard Settings'!$F4)+SIN('Standard Settings'!$F4+EchelleFPAparam!$M$3+EchelleFPAparam!$G$3)))</f>
        <v/>
      </c>
      <c r="CQ9" s="31">
        <f>IF(OR($P9+G$52&lt;'Standard Settings'!$G4,$P9+G$52&gt;'Standard Settings'!$I4),-1,(EchelleFPAparam!$S$3/(cpmcfgWLEN!$P9+G$52))*(SIN('Standard Settings'!$F4)+SIN('Standard Settings'!$F4+EchelleFPAparam!$M$3+EchelleFPAparam!$G$3)))</f>
        <v/>
      </c>
      <c r="CR9" s="31">
        <f>IF(OR($P9+H$52&lt;'Standard Settings'!$G4,$P9+H$52&gt;'Standard Settings'!$I4),-1,(EchelleFPAparam!$S$3/(cpmcfgWLEN!$P9+H$52))*(SIN('Standard Settings'!$F4)+SIN('Standard Settings'!$F4+EchelleFPAparam!$M$3+EchelleFPAparam!$G$3)))</f>
        <v/>
      </c>
      <c r="CS9" s="31">
        <f>IF(OR($P9+I$52&lt;'Standard Settings'!$G4,$P9+I$52&gt;'Standard Settings'!$I4),-1,(EchelleFPAparam!$S$3/(cpmcfgWLEN!$P9+I$52))*(SIN('Standard Settings'!$F4)+SIN('Standard Settings'!$F4+EchelleFPAparam!$M$3+EchelleFPAparam!$G$3)))</f>
        <v/>
      </c>
      <c r="CT9" s="31">
        <f>IF(OR($P9+J$52&lt;'Standard Settings'!$G4,$P9+J$52&gt;'Standard Settings'!$I4),-1,(EchelleFPAparam!$S$3/(cpmcfgWLEN!$P9+J$52))*(SIN('Standard Settings'!$F4)+SIN('Standard Settings'!$F4+EchelleFPAparam!$M$3+EchelleFPAparam!$G$3)))</f>
        <v/>
      </c>
      <c r="CU9" s="31">
        <f>IF(OR($P9+B$52&lt;'Standard Settings'!$G4,$P9+B$52&gt;'Standard Settings'!$I4),-1,(EchelleFPAparam!$S$3/(cpmcfgWLEN!$P9+B$52))*(SIN('Standard Settings'!$F4)+SIN('Standard Settings'!$F4+EchelleFPAparam!$M$3+EchelleFPAparam!$H$3)))</f>
        <v/>
      </c>
      <c r="CV9" s="31">
        <f>IF(OR($P9+C$52&lt;'Standard Settings'!$G4,$P9+C$52&gt;'Standard Settings'!$I4),-1,(EchelleFPAparam!$S$3/(cpmcfgWLEN!$P9+C$52))*(SIN('Standard Settings'!$F4)+SIN('Standard Settings'!$F4+EchelleFPAparam!$M$3+EchelleFPAparam!$H$3)))</f>
        <v/>
      </c>
      <c r="CW9" s="31">
        <f>IF(OR($P9+D$52&lt;'Standard Settings'!$G4,$P9+D$52&gt;'Standard Settings'!$I4),-1,(EchelleFPAparam!$S$3/(cpmcfgWLEN!$P9+D$52))*(SIN('Standard Settings'!$F4)+SIN('Standard Settings'!$F4+EchelleFPAparam!$M$3+EchelleFPAparam!$H$3)))</f>
        <v/>
      </c>
      <c r="CX9" s="31">
        <f>IF(OR($P9+E$52&lt;'Standard Settings'!$G4,$P9+E$52&gt;'Standard Settings'!$I4),-1,(EchelleFPAparam!$S$3/(cpmcfgWLEN!$P9+E$52))*(SIN('Standard Settings'!$F4)+SIN('Standard Settings'!$F4+EchelleFPAparam!$M$3+EchelleFPAparam!$H$3)))</f>
        <v/>
      </c>
      <c r="CY9" s="31">
        <f>IF(OR($P9+F$52&lt;'Standard Settings'!$G4,$P9+F$52&gt;'Standard Settings'!$I4),-1,(EchelleFPAparam!$S$3/(cpmcfgWLEN!$P9+F$52))*(SIN('Standard Settings'!$F4)+SIN('Standard Settings'!$F4+EchelleFPAparam!$M$3+EchelleFPAparam!$H$3)))</f>
        <v/>
      </c>
      <c r="CZ9" s="31">
        <f>IF(OR($P9+G$52&lt;'Standard Settings'!$G4,$P9+G$52&gt;'Standard Settings'!$I4),-1,(EchelleFPAparam!$S$3/(cpmcfgWLEN!$P9+G$52))*(SIN('Standard Settings'!$F4)+SIN('Standard Settings'!$F4+EchelleFPAparam!$M$3+EchelleFPAparam!$H$3)))</f>
        <v/>
      </c>
      <c r="DA9" s="31">
        <f>IF(OR($P9+H$52&lt;'Standard Settings'!$G4,$P9+H$52&gt;'Standard Settings'!$I4),-1,(EchelleFPAparam!$S$3/(cpmcfgWLEN!$P9+H$52))*(SIN('Standard Settings'!$F4)+SIN('Standard Settings'!$F4+EchelleFPAparam!$M$3+EchelleFPAparam!$H$3)))</f>
        <v/>
      </c>
      <c r="DB9" s="31">
        <f>IF(OR($P9+I$52&lt;'Standard Settings'!$G4,$P9+I$52&gt;'Standard Settings'!$I4),-1,(EchelleFPAparam!$S$3/(cpmcfgWLEN!$P9+I$52))*(SIN('Standard Settings'!$F4)+SIN('Standard Settings'!$F4+EchelleFPAparam!$M$3+EchelleFPAparam!$H$3)))</f>
        <v/>
      </c>
      <c r="DC9" s="31">
        <f>IF(OR($P9+J$52&lt;'Standard Settings'!$G4,$P9+J$52&gt;'Standard Settings'!$I4),-1,(EchelleFPAparam!$S$3/(cpmcfgWLEN!$P9+J$52))*(SIN('Standard Settings'!$F4)+SIN('Standard Settings'!$F4+EchelleFPAparam!$M$3+EchelleFPAparam!$H$3)))</f>
        <v/>
      </c>
      <c r="DD9" s="31">
        <f>IF(OR($P9+B$52&lt;'Standard Settings'!$G4,$P9+B$52&gt;'Standard Settings'!$I4),-1,(EchelleFPAparam!$S$3/(cpmcfgWLEN!$P9+B$52))*(SIN('Standard Settings'!$F4)+SIN('Standard Settings'!$F4+EchelleFPAparam!$M$3+EchelleFPAparam!$I$3)))</f>
        <v/>
      </c>
      <c r="DE9" s="31">
        <f>IF(OR($P9+C$52&lt;'Standard Settings'!$G4,$P9+C$52&gt;'Standard Settings'!$I4),-1,(EchelleFPAparam!$S$3/(cpmcfgWLEN!$P9+C$52))*(SIN('Standard Settings'!$F4)+SIN('Standard Settings'!$F4+EchelleFPAparam!$M$3+EchelleFPAparam!$I$3)))</f>
        <v/>
      </c>
      <c r="DF9" s="31">
        <f>IF(OR($P9+D$52&lt;'Standard Settings'!$G4,$P9+D$52&gt;'Standard Settings'!$I4),-1,(EchelleFPAparam!$S$3/(cpmcfgWLEN!$P9+D$52))*(SIN('Standard Settings'!$F4)+SIN('Standard Settings'!$F4+EchelleFPAparam!$M$3+EchelleFPAparam!$I$3)))</f>
        <v/>
      </c>
      <c r="DG9" s="31">
        <f>IF(OR($P9+E$52&lt;'Standard Settings'!$G4,$P9+E$52&gt;'Standard Settings'!$I4),-1,(EchelleFPAparam!$S$3/(cpmcfgWLEN!$P9+E$52))*(SIN('Standard Settings'!$F4)+SIN('Standard Settings'!$F4+EchelleFPAparam!$M$3+EchelleFPAparam!$I$3)))</f>
        <v/>
      </c>
      <c r="DH9" s="31">
        <f>IF(OR($P9+F$52&lt;'Standard Settings'!$G4,$P9+F$52&gt;'Standard Settings'!$I4),-1,(EchelleFPAparam!$S$3/(cpmcfgWLEN!$P9+F$52))*(SIN('Standard Settings'!$F4)+SIN('Standard Settings'!$F4+EchelleFPAparam!$M$3+EchelleFPAparam!$I$3)))</f>
        <v/>
      </c>
      <c r="DI9" s="31">
        <f>IF(OR($P9+G$52&lt;'Standard Settings'!$G4,$P9+G$52&gt;'Standard Settings'!$I4),-1,(EchelleFPAparam!$S$3/(cpmcfgWLEN!$P9+G$52))*(SIN('Standard Settings'!$F4)+SIN('Standard Settings'!$F4+EchelleFPAparam!$M$3+EchelleFPAparam!$I$3)))</f>
        <v/>
      </c>
      <c r="DJ9" s="31">
        <f>IF(OR($P9+H$52&lt;'Standard Settings'!$G4,$P9+H$52&gt;'Standard Settings'!$I4),-1,(EchelleFPAparam!$S$3/(cpmcfgWLEN!$P9+H$52))*(SIN('Standard Settings'!$F4)+SIN('Standard Settings'!$F4+EchelleFPAparam!$M$3+EchelleFPAparam!$I$3)))</f>
        <v/>
      </c>
      <c r="DK9" s="31">
        <f>IF(OR($P9+I$52&lt;'Standard Settings'!$G4,$P9+I$52&gt;'Standard Settings'!$I4),-1,(EchelleFPAparam!$S$3/(cpmcfgWLEN!$P9+I$52))*(SIN('Standard Settings'!$F4)+SIN('Standard Settings'!$F4+EchelleFPAparam!$M$3+EchelleFPAparam!$I$3)))</f>
        <v/>
      </c>
      <c r="DL9" s="31">
        <f>IF(OR($P9+J$52&lt;'Standard Settings'!$G4,$P9+J$52&gt;'Standard Settings'!$I4),-1,(EchelleFPAparam!$S$3/(cpmcfgWLEN!$P9+J$52))*(SIN('Standard Settings'!$F4)+SIN('Standard Settings'!$F4+EchelleFPAparam!$M$3+EchelleFPAparam!$I$3)))</f>
        <v/>
      </c>
      <c r="DM9" s="31">
        <f>IF(OR($P9+B$52&lt;'Standard Settings'!$G4,$P9+B$52&gt;'Standard Settings'!$I4),-1,(EchelleFPAparam!$S$3/(cpmcfgWLEN!$P9+B$52))*(SIN('Standard Settings'!$F4)+SIN('Standard Settings'!$F4+EchelleFPAparam!$M$3+EchelleFPAparam!$J$3)))</f>
        <v/>
      </c>
      <c r="DN9" s="31">
        <f>IF(OR($P9+C$52&lt;'Standard Settings'!$G4,$P9+C$52&gt;'Standard Settings'!$I4),-1,(EchelleFPAparam!$S$3/(cpmcfgWLEN!$P9+C$52))*(SIN('Standard Settings'!$F4)+SIN('Standard Settings'!$F4+EchelleFPAparam!$M$3+EchelleFPAparam!$J$3)))</f>
        <v/>
      </c>
      <c r="DO9" s="31">
        <f>IF(OR($P9+D$52&lt;'Standard Settings'!$G4,$P9+D$52&gt;'Standard Settings'!$I4),-1,(EchelleFPAparam!$S$3/(cpmcfgWLEN!$P9+D$52))*(SIN('Standard Settings'!$F4)+SIN('Standard Settings'!$F4+EchelleFPAparam!$M$3+EchelleFPAparam!$J$3)))</f>
        <v/>
      </c>
      <c r="DP9" s="31">
        <f>IF(OR($P9+E$52&lt;'Standard Settings'!$G4,$P9+E$52&gt;'Standard Settings'!$I4),-1,(EchelleFPAparam!$S$3/(cpmcfgWLEN!$P9+E$52))*(SIN('Standard Settings'!$F4)+SIN('Standard Settings'!$F4+EchelleFPAparam!$M$3+EchelleFPAparam!$J$3)))</f>
        <v/>
      </c>
      <c r="DQ9" s="31">
        <f>IF(OR($P9+F$52&lt;'Standard Settings'!$G4,$P9+F$52&gt;'Standard Settings'!$I4),-1,(EchelleFPAparam!$S$3/(cpmcfgWLEN!$P9+F$52))*(SIN('Standard Settings'!$F4)+SIN('Standard Settings'!$F4+EchelleFPAparam!$M$3+EchelleFPAparam!$J$3)))</f>
        <v/>
      </c>
      <c r="DR9" s="31">
        <f>IF(OR($P9+G$52&lt;'Standard Settings'!$G4,$P9+G$52&gt;'Standard Settings'!$I4),-1,(EchelleFPAparam!$S$3/(cpmcfgWLEN!$P9+G$52))*(SIN('Standard Settings'!$F4)+SIN('Standard Settings'!$F4+EchelleFPAparam!$M$3+EchelleFPAparam!$J$3)))</f>
        <v/>
      </c>
      <c r="DS9" s="31">
        <f>IF(OR($P9+H$52&lt;'Standard Settings'!$G4,$P9+H$52&gt;'Standard Settings'!$I4),-1,(EchelleFPAparam!$S$3/(cpmcfgWLEN!$P9+H$52))*(SIN('Standard Settings'!$F4)+SIN('Standard Settings'!$F4+EchelleFPAparam!$M$3+EchelleFPAparam!$J$3)))</f>
        <v/>
      </c>
      <c r="DT9" s="31">
        <f>IF(OR($P9+I$52&lt;'Standard Settings'!$G4,$P9+I$52&gt;'Standard Settings'!$I4),-1,(EchelleFPAparam!$S$3/(cpmcfgWLEN!$P9+I$52))*(SIN('Standard Settings'!$F4)+SIN('Standard Settings'!$F4+EchelleFPAparam!$M$3+EchelleFPAparam!$J$3)))</f>
        <v/>
      </c>
      <c r="DU9" s="31">
        <f>IF(OR($P9+J$52&lt;'Standard Settings'!$G4,$P9+J$52&gt;'Standard Settings'!$I4),-1,(EchelleFPAparam!$S$3/(cpmcfgWLEN!$P9+J$52))*(SIN('Standard Settings'!$F4)+SIN('Standard Settings'!$F4+EchelleFPAparam!$M$3+EchelleFPAparam!$J$3)))</f>
        <v/>
      </c>
      <c r="DV9" s="31">
        <f>IF(OR($P9+B$52&lt;$N9,$P9+B$52&gt;$O9),-1,(EchelleFPAparam!$S$3/(cpmcfgWLEN!$P9+B$52))*(SIN('Standard Settings'!$F4)+SIN('Standard Settings'!$F4+EchelleFPAparam!$M$3+EchelleFPAparam!$K$3)))</f>
        <v/>
      </c>
      <c r="DW9" s="31">
        <f>IF(OR($P9+C$52&lt;$N9,$P9+C$52&gt;$O9),-1,(EchelleFPAparam!$S$3/(cpmcfgWLEN!$P9+C$52))*(SIN('Standard Settings'!$F4)+SIN('Standard Settings'!$F4+EchelleFPAparam!$M$3+EchelleFPAparam!$K$3)))</f>
        <v/>
      </c>
      <c r="DX9" s="31">
        <f>IF(OR($P9+D$52&lt;$N9,$P9+D$52&gt;$O9),-1,(EchelleFPAparam!$S$3/(cpmcfgWLEN!$P9+D$52))*(SIN('Standard Settings'!$F4)+SIN('Standard Settings'!$F4+EchelleFPAparam!$M$3+EchelleFPAparam!$K$3)))</f>
        <v/>
      </c>
      <c r="DY9" s="31">
        <f>IF(OR($P9+E$52&lt;$N9,$P9+E$52&gt;$O9),-1,(EchelleFPAparam!$S$3/(cpmcfgWLEN!$P9+E$52))*(SIN('Standard Settings'!$F4)+SIN('Standard Settings'!$F4+EchelleFPAparam!$M$3+EchelleFPAparam!$K$3)))</f>
        <v/>
      </c>
      <c r="DZ9" s="31">
        <f>IF(OR($P9+F$52&lt;$N9,$P9+F$52&gt;$O9),-1,(EchelleFPAparam!$S$3/(cpmcfgWLEN!$P9+F$52))*(SIN('Standard Settings'!$F4)+SIN('Standard Settings'!$F4+EchelleFPAparam!$M$3+EchelleFPAparam!$K$3)))</f>
        <v/>
      </c>
      <c r="EA9" s="31">
        <f>IF(OR($P9+G$52&lt;$N9,$P9+G$52&gt;$O9),-1,(EchelleFPAparam!$S$3/(cpmcfgWLEN!$P9+G$52))*(SIN('Standard Settings'!$F4)+SIN('Standard Settings'!$F4+EchelleFPAparam!$M$3+EchelleFPAparam!$K$3)))</f>
        <v/>
      </c>
      <c r="EB9" s="31">
        <f>IF(OR($P9+H$52&lt;$N9,$P9+H$52&gt;$O9),-1,(EchelleFPAparam!$S$3/(cpmcfgWLEN!$P9+H$52))*(SIN('Standard Settings'!$F4)+SIN('Standard Settings'!$F4+EchelleFPAparam!$M$3+EchelleFPAparam!$K$3)))</f>
        <v/>
      </c>
      <c r="EC9" s="31">
        <f>IF(OR($P9+I$52&lt;$N9,$P9+I$52&gt;$O9),-1,(EchelleFPAparam!$S$3/(cpmcfgWLEN!$P9+I$52))*(SIN('Standard Settings'!$F4)+SIN('Standard Settings'!$F4+EchelleFPAparam!$M$3+EchelleFPAparam!$K$3)))</f>
        <v/>
      </c>
      <c r="ED9" s="31">
        <f>IF(OR($P9+J$52&lt;$N9,$P9+J$52&gt;$O9),-1,(EchelleFPAparam!$S$3/(cpmcfgWLEN!$P9+J$52))*(SIN('Standard Settings'!$F4)+SIN('Standard Settings'!$F4+EchelleFPAparam!$M$3+EchelleFPAparam!$K$3)))</f>
        <v/>
      </c>
      <c r="EE9" s="34">
        <f>'Standard Settings'!E4</f>
        <v/>
      </c>
      <c r="EH9" s="32" t="n"/>
      <c r="EI9" s="32" t="n"/>
      <c r="EJ9" s="32" t="n"/>
      <c r="EK9" s="32" t="n"/>
      <c r="EL9" s="32" t="n"/>
      <c r="EM9" s="32" t="n"/>
      <c r="EN9" s="32" t="n"/>
      <c r="EO9" s="32" t="n"/>
      <c r="EP9" s="32" t="n"/>
      <c r="EQ9" s="32" t="n"/>
      <c r="ER9" s="32" t="n"/>
      <c r="ES9" s="32" t="n"/>
      <c r="ET9" s="32" t="n"/>
      <c r="EU9" s="32" t="n"/>
      <c r="EV9" s="32" t="n"/>
      <c r="EW9" s="32" t="n"/>
      <c r="EX9" s="32" t="n"/>
      <c r="EY9" s="32" t="n"/>
      <c r="EZ9" s="32" t="n"/>
      <c r="FA9" s="32" t="n"/>
      <c r="FB9" s="32" t="n"/>
      <c r="FC9" s="15" t="n"/>
      <c r="FD9" s="33">
        <f>1/(F9*EchelleFPAparam!$Q$3)</f>
        <v/>
      </c>
      <c r="FE9" s="33">
        <f>E9*FD9</f>
        <v/>
      </c>
      <c r="FF9" s="15" t="n"/>
      <c r="FG9" s="15" t="n"/>
      <c r="FH9" s="15" t="n"/>
      <c r="FI9" s="15" t="n"/>
      <c r="FJ9" s="15" t="n"/>
      <c r="FK9" s="15" t="n"/>
      <c r="FL9" s="15" t="n"/>
      <c r="FM9" s="15" t="n"/>
      <c r="FN9" s="15" t="n"/>
      <c r="FO9" s="15" t="n"/>
      <c r="FP9" s="15" t="n"/>
      <c r="FQ9" s="15" t="n"/>
      <c r="FR9" s="15" t="n"/>
      <c r="FS9" s="15" t="n"/>
      <c r="FT9" s="15" t="n"/>
      <c r="FU9" s="15" t="n"/>
      <c r="FV9" s="15" t="n"/>
      <c r="FW9" s="15" t="n"/>
      <c r="FX9" s="15" t="n"/>
      <c r="FY9" s="15" t="n"/>
      <c r="FZ9" s="15" t="n"/>
      <c r="GA9" s="15" t="n"/>
      <c r="GB9" s="15" t="n"/>
      <c r="GC9" s="15" t="n"/>
      <c r="GD9" s="15" t="n"/>
      <c r="GE9" s="15" t="n"/>
      <c r="GF9" s="15" t="n"/>
      <c r="GG9" s="15" t="n"/>
      <c r="GH9" s="15" t="n"/>
      <c r="GI9" s="15" t="n"/>
      <c r="GJ9" s="15" t="n"/>
      <c r="GK9" s="15" t="n"/>
      <c r="GL9" s="15" t="n"/>
      <c r="GM9" s="15" t="n"/>
      <c r="GN9" s="15" t="n"/>
      <c r="GO9" s="15" t="n"/>
      <c r="GP9" s="15" t="n"/>
      <c r="GQ9" s="15" t="n"/>
      <c r="GR9" s="15" t="n"/>
      <c r="GS9" s="15" t="n"/>
      <c r="GT9" s="15" t="n"/>
      <c r="GU9" s="15" t="n"/>
      <c r="GV9" s="15" t="n"/>
      <c r="GW9" s="15" t="n"/>
      <c r="GX9" s="15" t="n"/>
      <c r="GY9" s="15" t="n"/>
      <c r="GZ9" s="15" t="n"/>
      <c r="HA9" s="15" t="n"/>
      <c r="HB9" s="15" t="n"/>
      <c r="HC9" s="15" t="n"/>
      <c r="HD9" s="15" t="n"/>
      <c r="HE9" s="15" t="n"/>
      <c r="HF9" s="15" t="n"/>
      <c r="HG9" s="15" t="n"/>
      <c r="HH9" s="15" t="n"/>
      <c r="HI9" s="15" t="n"/>
      <c r="HJ9" s="15" t="n"/>
      <c r="HK9" s="15" t="n"/>
      <c r="HL9" s="15" t="n"/>
      <c r="HM9" s="15" t="n"/>
      <c r="HN9" s="15" t="n"/>
      <c r="HO9" s="15" t="n"/>
      <c r="HP9" s="15" t="n"/>
      <c r="HQ9" s="15" t="n"/>
      <c r="HR9" s="15" t="n"/>
      <c r="HS9" s="15" t="n"/>
      <c r="HT9" s="15" t="n"/>
      <c r="HU9" s="15" t="n"/>
      <c r="HV9" s="15" t="n"/>
      <c r="HW9" s="15" t="n"/>
      <c r="HX9" s="15" t="n"/>
      <c r="HY9" s="15" t="n"/>
      <c r="HZ9" s="15" t="n"/>
      <c r="IA9" s="15" t="n"/>
      <c r="IB9" s="15" t="n"/>
      <c r="IC9" s="15" t="n"/>
      <c r="ID9" s="15" t="n"/>
      <c r="IE9" s="15" t="n"/>
      <c r="IF9" s="15" t="n"/>
      <c r="IG9" s="15" t="n"/>
      <c r="IH9" s="15" t="n"/>
      <c r="II9" s="15" t="n"/>
      <c r="IJ9" s="15" t="n"/>
      <c r="IK9" s="15" t="n"/>
      <c r="IL9" s="15" t="n"/>
      <c r="IM9" s="15" t="n"/>
      <c r="IN9" s="15" t="n"/>
      <c r="IO9" s="15" t="n"/>
      <c r="IP9" s="15" t="n"/>
      <c r="IQ9" s="15" t="n"/>
      <c r="IR9" s="15" t="n"/>
      <c r="IS9" s="15" t="n"/>
      <c r="IT9" s="15" t="n"/>
      <c r="IU9" s="15" t="n"/>
      <c r="IV9" s="15" t="n"/>
      <c r="IW9" s="15" t="n"/>
      <c r="IX9" s="15" t="n"/>
      <c r="IY9" s="15" t="n"/>
      <c r="IZ9" s="15" t="n"/>
      <c r="JA9" s="15" t="n"/>
      <c r="JB9" s="15" t="n"/>
      <c r="JC9" s="15" t="n"/>
      <c r="JD9" s="15" t="n"/>
      <c r="JE9" s="15" t="n"/>
      <c r="JF9" s="15" t="n"/>
      <c r="JG9" s="15" t="n"/>
      <c r="JH9" s="15" t="n"/>
      <c r="JI9" s="15" t="n"/>
      <c r="JJ9" s="15" t="n"/>
      <c r="JK9" s="15" t="n"/>
      <c r="JL9" s="15" t="n"/>
    </row>
    <row customHeight="1" ht="13.8" r="10" s="59" spans="1:273">
      <c r="A10" s="0" t="n"/>
      <c r="B10" s="22">
        <f>V10</f>
        <v/>
      </c>
      <c r="C10" s="34">
        <f>'Standard Settings'!B5</f>
        <v/>
      </c>
      <c r="D10" s="34">
        <f>'Standard Settings'!H5</f>
        <v/>
      </c>
      <c r="E10" s="23">
        <f>(DH10-CY10)/2048</f>
        <v/>
      </c>
      <c r="F10" s="21">
        <f>((EchelleFPAparam!$S$3/(cpmcfgWLEN!$P10+E$52))*(SIN('Standard Settings'!$F5+0.0005)+SIN('Standard Settings'!$F5+0.0005+EchelleFPAparam!$M$3))-(EchelleFPAparam!$S$3/(cpmcfgWLEN!$P10+E$52))*(SIN('Standard Settings'!$F5-0.0005)+SIN('Standard Settings'!$F5-0.0005+EchelleFPAparam!$M$3)))*1000*EchelleFPAparam!$O$3/180</f>
        <v/>
      </c>
      <c r="G10" s="24">
        <f>'Standard Settings'!C5</f>
        <v/>
      </c>
      <c r="H10" s="0" t="n"/>
      <c r="I10" s="34">
        <f>'Standard Settings'!D5</f>
        <v/>
      </c>
      <c r="J10" s="0" t="n"/>
      <c r="K10" s="14" t="n">
        <v>0</v>
      </c>
      <c r="L10" s="14" t="n">
        <v>0</v>
      </c>
      <c r="N10" s="25">
        <f>'Standard Settings'!$G5</f>
        <v/>
      </c>
      <c r="O10" s="25">
        <f>'Standard Settings'!$I5</f>
        <v/>
      </c>
      <c r="P10" s="26">
        <f>D10-4</f>
        <v/>
      </c>
      <c r="Q10" s="26">
        <f>D10+4</f>
        <v/>
      </c>
      <c r="R10" s="27">
        <f>IF(OR($P10+B$52&lt;$N10,$P10+B$52&gt;$O10),-1,(EchelleFPAparam!$S$3/(cpmcfgWLEN!$P10+B$52))*(SIN('Standard Settings'!$F5)+SIN('Standard Settings'!$F5+EchelleFPAparam!$M$3)))</f>
        <v/>
      </c>
      <c r="S10" s="27">
        <f>IF(OR($P10+C$52&lt;$N10,$P10+C$52&gt;$O10),-1,(EchelleFPAparam!$S$3/(cpmcfgWLEN!$P10+C$52))*(SIN('Standard Settings'!$F5)+SIN('Standard Settings'!$F5+EchelleFPAparam!$M$3)))</f>
        <v/>
      </c>
      <c r="T10" s="27">
        <f>IF(OR($P10+D$52&lt;$N10,$P10+D$52&gt;$O10),-1,(EchelleFPAparam!$S$3/(cpmcfgWLEN!$P10+D$52))*(SIN('Standard Settings'!$F5)+SIN('Standard Settings'!$F5+EchelleFPAparam!$M$3)))</f>
        <v/>
      </c>
      <c r="U10" s="27">
        <f>IF(OR($P10+E$52&lt;$N10,$P10+E$52&gt;$O10),-1,(EchelleFPAparam!$S$3/(cpmcfgWLEN!$P10+E$52))*(SIN('Standard Settings'!$F5)+SIN('Standard Settings'!$F5+EchelleFPAparam!$M$3)))</f>
        <v/>
      </c>
      <c r="V10" s="27">
        <f>IF(OR($P10+F$52&lt;$N10,$P10+F$52&gt;$O10),-1,(EchelleFPAparam!$S$3/(cpmcfgWLEN!$P10+F$52))*(SIN('Standard Settings'!$F5)+SIN('Standard Settings'!$F5+EchelleFPAparam!$M$3)))</f>
        <v/>
      </c>
      <c r="W10" s="27">
        <f>IF(OR($P10+G$52&lt;$N10,$P10+G$52&gt;$O10),-1,(EchelleFPAparam!$S$3/(cpmcfgWLEN!$P10+G$52))*(SIN('Standard Settings'!$F5)+SIN('Standard Settings'!$F5+EchelleFPAparam!$M$3)))</f>
        <v/>
      </c>
      <c r="X10" s="27">
        <f>IF(OR($P10+H$52&lt;$N10,$P10+H$52&gt;$O10),-1,(EchelleFPAparam!$S$3/(cpmcfgWLEN!$P10+H$52))*(SIN('Standard Settings'!$F5)+SIN('Standard Settings'!$F5+EchelleFPAparam!$M$3)))</f>
        <v/>
      </c>
      <c r="Y10" s="27">
        <f>IF(OR($P10+I$52&lt;$N10,$P10+I$52&gt;$O10),-1,(EchelleFPAparam!$S$3/(cpmcfgWLEN!$P10+I$52))*(SIN('Standard Settings'!$F5)+SIN('Standard Settings'!$F5+EchelleFPAparam!$M$3)))</f>
        <v/>
      </c>
      <c r="Z10" s="27">
        <f>IF(OR($P10+J$52&lt;$N10,$P10+J$52&gt;$O10),-1,(EchelleFPAparam!$S$3/(cpmcfgWLEN!$P10+J$52))*(SIN('Standard Settings'!$F5)+SIN('Standard Settings'!$F5+EchelleFPAparam!$M$3)))</f>
        <v/>
      </c>
      <c r="AA10" s="28" t="n"/>
      <c r="AB10" s="28" t="n"/>
      <c r="AC10" s="28" t="n"/>
      <c r="AD10" s="28" t="n"/>
      <c r="AE10" s="28" t="n"/>
      <c r="AF10" s="28" t="n"/>
      <c r="AG10" s="28" t="n"/>
      <c r="AH10" s="28" t="n"/>
      <c r="AI10" s="28" t="n"/>
      <c r="AJ10" s="28" t="n"/>
      <c r="AK10" s="28" t="n"/>
      <c r="AL10" s="28" t="n"/>
      <c r="AM10" s="28" t="n"/>
      <c r="AN10" s="28" t="n"/>
      <c r="AO10" s="28" t="n"/>
      <c r="AP10" s="28" t="n"/>
      <c r="AQ10" s="28" t="n"/>
      <c r="AR10" s="28" t="n"/>
      <c r="AS10" s="28" t="n"/>
      <c r="AT10" s="28" t="n"/>
      <c r="AU10" s="28" t="n"/>
      <c r="AV10" s="28" t="n"/>
      <c r="AW10" s="28" t="n"/>
      <c r="AX10" s="28" t="n"/>
      <c r="AY10" s="28" t="n"/>
      <c r="AZ10" s="28" t="n"/>
      <c r="BA10" s="28" t="n"/>
      <c r="BB10" s="29">
        <f>IF(OR($P10+B$52&lt;'Standard Settings'!$G5,$P10+B$52&gt;'Standard Settings'!$I5),-1,(EchelleFPAparam!$S$3/(cpmcfgWLEN!$P10+B$52))*(SIN(EchelleFPAparam!$T$3-EchelleFPAparam!$M$3/2)+SIN('Standard Settings'!$F5+EchelleFPAparam!$M$3)))</f>
        <v/>
      </c>
      <c r="BC10" s="29">
        <f>IF(OR($P10+C$52&lt;'Standard Settings'!$G5,$P10+C$52&gt;'Standard Settings'!$I5),-1,(EchelleFPAparam!$S$3/(cpmcfgWLEN!$P10+C$52))*(SIN(EchelleFPAparam!$T$3-EchelleFPAparam!$M$3/2)+SIN('Standard Settings'!$F5+EchelleFPAparam!$M$3)))</f>
        <v/>
      </c>
      <c r="BD10" s="29">
        <f>IF(OR($P10+D$52&lt;'Standard Settings'!$G5,$P10+D$52&gt;'Standard Settings'!$I5),-1,(EchelleFPAparam!$S$3/(cpmcfgWLEN!$P10+D$52))*(SIN(EchelleFPAparam!$T$3-EchelleFPAparam!$M$3/2)+SIN('Standard Settings'!$F5+EchelleFPAparam!$M$3)))</f>
        <v/>
      </c>
      <c r="BE10" s="29">
        <f>IF(OR($P10+E$52&lt;'Standard Settings'!$G5,$P10+E$52&gt;'Standard Settings'!$I5),-1,(EchelleFPAparam!$S$3/(cpmcfgWLEN!$P10+E$52))*(SIN(EchelleFPAparam!$T$3-EchelleFPAparam!$M$3/2)+SIN('Standard Settings'!$F5+EchelleFPAparam!$M$3)))</f>
        <v/>
      </c>
      <c r="BF10" s="29">
        <f>IF(OR($P10+F$52&lt;'Standard Settings'!$G5,$P10+F$52&gt;'Standard Settings'!$I5),-1,(EchelleFPAparam!$S$3/(cpmcfgWLEN!$P10+F$52))*(SIN(EchelleFPAparam!$T$3-EchelleFPAparam!$M$3/2)+SIN('Standard Settings'!$F5+EchelleFPAparam!$M$3)))</f>
        <v/>
      </c>
      <c r="BG10" s="29">
        <f>IF(OR($P10+G$52&lt;'Standard Settings'!$G5,$P10+G$52&gt;'Standard Settings'!$I5),-1,(EchelleFPAparam!$S$3/(cpmcfgWLEN!$P10+G$52))*(SIN(EchelleFPAparam!$T$3-EchelleFPAparam!$M$3/2)+SIN('Standard Settings'!$F5+EchelleFPAparam!$M$3)))</f>
        <v/>
      </c>
      <c r="BH10" s="29">
        <f>IF(OR($P10+H$52&lt;'Standard Settings'!$G5,$P10+H$52&gt;'Standard Settings'!$I5),-1,(EchelleFPAparam!$S$3/(cpmcfgWLEN!$P10+H$52))*(SIN(EchelleFPAparam!$T$3-EchelleFPAparam!$M$3/2)+SIN('Standard Settings'!$F5+EchelleFPAparam!$M$3)))</f>
        <v/>
      </c>
      <c r="BI10" s="29">
        <f>IF(OR($P10+I$52&lt;'Standard Settings'!$G5,$P10+I$52&gt;'Standard Settings'!$I5),-1,(EchelleFPAparam!$S$3/(cpmcfgWLEN!$P10+I$52))*(SIN(EchelleFPAparam!$T$3-EchelleFPAparam!$M$3/2)+SIN('Standard Settings'!$F5+EchelleFPAparam!$M$3)))</f>
        <v/>
      </c>
      <c r="BJ10" s="29">
        <f>IF(OR($P10+J$52&lt;'Standard Settings'!$G5,$P10+J$52&gt;'Standard Settings'!$I5),-1,(EchelleFPAparam!$S$3/(cpmcfgWLEN!$P10+J$52))*(SIN(EchelleFPAparam!$T$3-EchelleFPAparam!$M$3/2)+SIN('Standard Settings'!$F5+EchelleFPAparam!$M$3)))</f>
        <v/>
      </c>
      <c r="BK10" s="30">
        <f>IF(OR($P10+B$52&lt;'Standard Settings'!$G5,$P10+B$52&gt;'Standard Settings'!$I5),-1,BB10*(($D10+B$52)/($D10+B$52+0.5)))</f>
        <v/>
      </c>
      <c r="BL10" s="30">
        <f>IF(OR($P10+C$52&lt;'Standard Settings'!$G5,$P10+C$52&gt;'Standard Settings'!$I5),-1,BC10*(($D10+C$52)/($D10+C$52+0.5)))</f>
        <v/>
      </c>
      <c r="BM10" s="30">
        <f>IF(OR($P10+D$52&lt;'Standard Settings'!$G5,$P10+D$52&gt;'Standard Settings'!$I5),-1,BD10*(($D10+D$52)/($D10+D$52+0.5)))</f>
        <v/>
      </c>
      <c r="BN10" s="30">
        <f>IF(OR($P10+E$52&lt;'Standard Settings'!$G5,$P10+E$52&gt;'Standard Settings'!$I5),-1,BE10*(($D10+E$52)/($D10+E$52+0.5)))</f>
        <v/>
      </c>
      <c r="BO10" s="30">
        <f>IF(OR($P10+F$52&lt;'Standard Settings'!$G5,$P10+F$52&gt;'Standard Settings'!$I5),-1,BF10*(($D10+F$52)/($D10+F$52+0.5)))</f>
        <v/>
      </c>
      <c r="BP10" s="30">
        <f>IF(OR($P10+G$52&lt;'Standard Settings'!$G5,$P10+G$52&gt;'Standard Settings'!$I5),-1,BG10*(($D10+G$52)/($D10+G$52+0.5)))</f>
        <v/>
      </c>
      <c r="BQ10" s="30">
        <f>IF(OR($P10+H$52&lt;'Standard Settings'!$G5,$P10+H$52&gt;'Standard Settings'!$I5),-1,BH10*(($D10+H$52)/($D10+H$52+0.5)))</f>
        <v/>
      </c>
      <c r="BR10" s="30">
        <f>IF(OR($P10+I$52&lt;'Standard Settings'!$G5,$P10+I$52&gt;'Standard Settings'!$I5),-1,BI10*(($D10+I$52)/($D10+I$52+0.5)))</f>
        <v/>
      </c>
      <c r="BS10" s="30">
        <f>IF(OR($P10+J$52&lt;'Standard Settings'!$G5,$P10+J$52&gt;'Standard Settings'!$I5),-1,BJ10*(($D10+J$52)/($D10+J$52+0.5)))</f>
        <v/>
      </c>
      <c r="BT10" s="30">
        <f>IF(OR($P10+B$52&lt;'Standard Settings'!$G5,$P10+B$52&gt;'Standard Settings'!$I5),-1,BB10*(($D10+B$52)/($D10+B$52-0.5)))</f>
        <v/>
      </c>
      <c r="BU10" s="30">
        <f>IF(OR($P10+C$52&lt;'Standard Settings'!$G5,$P10+C$52&gt;'Standard Settings'!$I5),-1,BC10*(($D10+C$52)/($D10+C$52-0.5)))</f>
        <v/>
      </c>
      <c r="BV10" s="30">
        <f>IF(OR($P10+D$52&lt;'Standard Settings'!$G5,$P10+D$52&gt;'Standard Settings'!$I5),-1,BD10*(($D10+D$52)/($D10+D$52-0.5)))</f>
        <v/>
      </c>
      <c r="BW10" s="30">
        <f>IF(OR($P10+E$52&lt;'Standard Settings'!$G5,$P10+E$52&gt;'Standard Settings'!$I5),-1,BE10*(($D10+E$52)/($D10+E$52-0.5)))</f>
        <v/>
      </c>
      <c r="BX10" s="30">
        <f>IF(OR($P10+F$52&lt;'Standard Settings'!$G5,$P10+F$52&gt;'Standard Settings'!$I5),-1,BF10*(($D10+F$52)/($D10+F$52-0.5)))</f>
        <v/>
      </c>
      <c r="BY10" s="30">
        <f>IF(OR($P10+G$52&lt;'Standard Settings'!$G5,$P10+G$52&gt;'Standard Settings'!$I5),-1,BG10*(($D10+G$52)/($D10+G$52-0.5)))</f>
        <v/>
      </c>
      <c r="BZ10" s="30">
        <f>IF(OR($P10+H$52&lt;'Standard Settings'!$G5,$P10+H$52&gt;'Standard Settings'!$I5),-1,BH10*(($D10+H$52)/($D10+H$52-0.5)))</f>
        <v/>
      </c>
      <c r="CA10" s="30">
        <f>IF(OR($P10+I$52&lt;'Standard Settings'!$G5,$P10+I$52&gt;'Standard Settings'!$I5),-1,BI10*(($D10+I$52)/($D10+I$52-0.5)))</f>
        <v/>
      </c>
      <c r="CB10" s="30">
        <f>IF(OR($P10+J$52&lt;'Standard Settings'!$G5,$P10+J$52&gt;'Standard Settings'!$I5),-1,BJ10*(($D10+J$52)/($D10+J$52-0.5)))</f>
        <v/>
      </c>
      <c r="CC10" s="31">
        <f>IF(OR($P10+B$52&lt;'Standard Settings'!$G5,$P10+B$52&gt;'Standard Settings'!$I5),-1,(EchelleFPAparam!$S$3/(cpmcfgWLEN!$P10+B$52))*(SIN('Standard Settings'!$F5)+SIN('Standard Settings'!$F5+EchelleFPAparam!$M$3+EchelleFPAparam!$F$3)))</f>
        <v/>
      </c>
      <c r="CD10" s="31">
        <f>IF(OR($P10+C$52&lt;'Standard Settings'!$G5,$P10+C$52&gt;'Standard Settings'!$I5),-1,(EchelleFPAparam!$S$3/(cpmcfgWLEN!$P10+C$52))*(SIN('Standard Settings'!$F5)+SIN('Standard Settings'!$F5+EchelleFPAparam!$M$3+EchelleFPAparam!$F$3)))</f>
        <v/>
      </c>
      <c r="CE10" s="31">
        <f>IF(OR($P10+D$52&lt;'Standard Settings'!$G5,$P10+D$52&gt;'Standard Settings'!$I5),-1,(EchelleFPAparam!$S$3/(cpmcfgWLEN!$P10+D$52))*(SIN('Standard Settings'!$F5)+SIN('Standard Settings'!$F5+EchelleFPAparam!$M$3+EchelleFPAparam!$F$3)))</f>
        <v/>
      </c>
      <c r="CF10" s="31">
        <f>IF(OR($P10+E$52&lt;'Standard Settings'!$G5,$P10+E$52&gt;'Standard Settings'!$I5),-1,(EchelleFPAparam!$S$3/(cpmcfgWLEN!$P10+E$52))*(SIN('Standard Settings'!$F5)+SIN('Standard Settings'!$F5+EchelleFPAparam!$M$3+EchelleFPAparam!$F$3)))</f>
        <v/>
      </c>
      <c r="CG10" s="31">
        <f>IF(OR($P10+F$52&lt;'Standard Settings'!$G5,$P10+F$52&gt;'Standard Settings'!$I5),-1,(EchelleFPAparam!$S$3/(cpmcfgWLEN!$P10+F$52))*(SIN('Standard Settings'!$F5)+SIN('Standard Settings'!$F5+EchelleFPAparam!$M$3+EchelleFPAparam!$F$3)))</f>
        <v/>
      </c>
      <c r="CH10" s="31">
        <f>IF(OR($P10+G$52&lt;'Standard Settings'!$G5,$P10+G$52&gt;'Standard Settings'!$I5),-1,(EchelleFPAparam!$S$3/(cpmcfgWLEN!$P10+G$52))*(SIN('Standard Settings'!$F5)+SIN('Standard Settings'!$F5+EchelleFPAparam!$M$3+EchelleFPAparam!$F$3)))</f>
        <v/>
      </c>
      <c r="CI10" s="31">
        <f>IF(OR($P10+H$52&lt;'Standard Settings'!$G5,$P10+H$52&gt;'Standard Settings'!$I5),-1,(EchelleFPAparam!$S$3/(cpmcfgWLEN!$P10+H$52))*(SIN('Standard Settings'!$F5)+SIN('Standard Settings'!$F5+EchelleFPAparam!$M$3+EchelleFPAparam!$F$3)))</f>
        <v/>
      </c>
      <c r="CJ10" s="31">
        <f>IF(OR($P10+I$52&lt;'Standard Settings'!$G5,$P10+I$52&gt;'Standard Settings'!$I5),-1,(EchelleFPAparam!$S$3/(cpmcfgWLEN!$P10+I$52))*(SIN('Standard Settings'!$F5)+SIN('Standard Settings'!$F5+EchelleFPAparam!$M$3+EchelleFPAparam!$F$3)))</f>
        <v/>
      </c>
      <c r="CK10" s="31">
        <f>IF(OR($P10+J$52&lt;'Standard Settings'!$G5,$P10+J$52&gt;'Standard Settings'!$I5),-1,(EchelleFPAparam!$S$3/(cpmcfgWLEN!$P10+J$52))*(SIN('Standard Settings'!$F5)+SIN('Standard Settings'!$F5+EchelleFPAparam!$M$3+EchelleFPAparam!$F$3)))</f>
        <v/>
      </c>
      <c r="CL10" s="31">
        <f>IF(OR($P10+B$52&lt;'Standard Settings'!$G5,$P10+B$52&gt;'Standard Settings'!$I5),-1,(EchelleFPAparam!$S$3/(cpmcfgWLEN!$P10+B$52))*(SIN('Standard Settings'!$F5)+SIN('Standard Settings'!$F5+EchelleFPAparam!$M$3+EchelleFPAparam!$G$3)))</f>
        <v/>
      </c>
      <c r="CM10" s="31">
        <f>IF(OR($P10+C$52&lt;'Standard Settings'!$G5,$P10+C$52&gt;'Standard Settings'!$I5),-1,(EchelleFPAparam!$S$3/(cpmcfgWLEN!$P10+C$52))*(SIN('Standard Settings'!$F5)+SIN('Standard Settings'!$F5+EchelleFPAparam!$M$3+EchelleFPAparam!$G$3)))</f>
        <v/>
      </c>
      <c r="CN10" s="31">
        <f>IF(OR($P10+D$52&lt;'Standard Settings'!$G5,$P10+D$52&gt;'Standard Settings'!$I5),-1,(EchelleFPAparam!$S$3/(cpmcfgWLEN!$P10+D$52))*(SIN('Standard Settings'!$F5)+SIN('Standard Settings'!$F5+EchelleFPAparam!$M$3+EchelleFPAparam!$G$3)))</f>
        <v/>
      </c>
      <c r="CO10" s="31">
        <f>IF(OR($P10+E$52&lt;'Standard Settings'!$G5,$P10+E$52&gt;'Standard Settings'!$I5),-1,(EchelleFPAparam!$S$3/(cpmcfgWLEN!$P10+E$52))*(SIN('Standard Settings'!$F5)+SIN('Standard Settings'!$F5+EchelleFPAparam!$M$3+EchelleFPAparam!$G$3)))</f>
        <v/>
      </c>
      <c r="CP10" s="31">
        <f>IF(OR($P10+F$52&lt;'Standard Settings'!$G5,$P10+F$52&gt;'Standard Settings'!$I5),-1,(EchelleFPAparam!$S$3/(cpmcfgWLEN!$P10+F$52))*(SIN('Standard Settings'!$F5)+SIN('Standard Settings'!$F5+EchelleFPAparam!$M$3+EchelleFPAparam!$G$3)))</f>
        <v/>
      </c>
      <c r="CQ10" s="31">
        <f>IF(OR($P10+G$52&lt;'Standard Settings'!$G5,$P10+G$52&gt;'Standard Settings'!$I5),-1,(EchelleFPAparam!$S$3/(cpmcfgWLEN!$P10+G$52))*(SIN('Standard Settings'!$F5)+SIN('Standard Settings'!$F5+EchelleFPAparam!$M$3+EchelleFPAparam!$G$3)))</f>
        <v/>
      </c>
      <c r="CR10" s="31">
        <f>IF(OR($P10+H$52&lt;'Standard Settings'!$G5,$P10+H$52&gt;'Standard Settings'!$I5),-1,(EchelleFPAparam!$S$3/(cpmcfgWLEN!$P10+H$52))*(SIN('Standard Settings'!$F5)+SIN('Standard Settings'!$F5+EchelleFPAparam!$M$3+EchelleFPAparam!$G$3)))</f>
        <v/>
      </c>
      <c r="CS10" s="31">
        <f>IF(OR($P10+I$52&lt;'Standard Settings'!$G5,$P10+I$52&gt;'Standard Settings'!$I5),-1,(EchelleFPAparam!$S$3/(cpmcfgWLEN!$P10+I$52))*(SIN('Standard Settings'!$F5)+SIN('Standard Settings'!$F5+EchelleFPAparam!$M$3+EchelleFPAparam!$G$3)))</f>
        <v/>
      </c>
      <c r="CT10" s="31">
        <f>IF(OR($P10+J$52&lt;'Standard Settings'!$G5,$P10+J$52&gt;'Standard Settings'!$I5),-1,(EchelleFPAparam!$S$3/(cpmcfgWLEN!$P10+J$52))*(SIN('Standard Settings'!$F5)+SIN('Standard Settings'!$F5+EchelleFPAparam!$M$3+EchelleFPAparam!$G$3)))</f>
        <v/>
      </c>
      <c r="CU10" s="31">
        <f>IF(OR($P10+B$52&lt;'Standard Settings'!$G5,$P10+B$52&gt;'Standard Settings'!$I5),-1,(EchelleFPAparam!$S$3/(cpmcfgWLEN!$P10+B$52))*(SIN('Standard Settings'!$F5)+SIN('Standard Settings'!$F5+EchelleFPAparam!$M$3+EchelleFPAparam!$H$3)))</f>
        <v/>
      </c>
      <c r="CV10" s="31">
        <f>IF(OR($P10+C$52&lt;'Standard Settings'!$G5,$P10+C$52&gt;'Standard Settings'!$I5),-1,(EchelleFPAparam!$S$3/(cpmcfgWLEN!$P10+C$52))*(SIN('Standard Settings'!$F5)+SIN('Standard Settings'!$F5+EchelleFPAparam!$M$3+EchelleFPAparam!$H$3)))</f>
        <v/>
      </c>
      <c r="CW10" s="31">
        <f>IF(OR($P10+D$52&lt;'Standard Settings'!$G5,$P10+D$52&gt;'Standard Settings'!$I5),-1,(EchelleFPAparam!$S$3/(cpmcfgWLEN!$P10+D$52))*(SIN('Standard Settings'!$F5)+SIN('Standard Settings'!$F5+EchelleFPAparam!$M$3+EchelleFPAparam!$H$3)))</f>
        <v/>
      </c>
      <c r="CX10" s="31">
        <f>IF(OR($P10+E$52&lt;'Standard Settings'!$G5,$P10+E$52&gt;'Standard Settings'!$I5),-1,(EchelleFPAparam!$S$3/(cpmcfgWLEN!$P10+E$52))*(SIN('Standard Settings'!$F5)+SIN('Standard Settings'!$F5+EchelleFPAparam!$M$3+EchelleFPAparam!$H$3)))</f>
        <v/>
      </c>
      <c r="CY10" s="31">
        <f>IF(OR($P10+F$52&lt;'Standard Settings'!$G5,$P10+F$52&gt;'Standard Settings'!$I5),-1,(EchelleFPAparam!$S$3/(cpmcfgWLEN!$P10+F$52))*(SIN('Standard Settings'!$F5)+SIN('Standard Settings'!$F5+EchelleFPAparam!$M$3+EchelleFPAparam!$H$3)))</f>
        <v/>
      </c>
      <c r="CZ10" s="31">
        <f>IF(OR($P10+G$52&lt;'Standard Settings'!$G5,$P10+G$52&gt;'Standard Settings'!$I5),-1,(EchelleFPAparam!$S$3/(cpmcfgWLEN!$P10+G$52))*(SIN('Standard Settings'!$F5)+SIN('Standard Settings'!$F5+EchelleFPAparam!$M$3+EchelleFPAparam!$H$3)))</f>
        <v/>
      </c>
      <c r="DA10" s="31">
        <f>IF(OR($P10+H$52&lt;'Standard Settings'!$G5,$P10+H$52&gt;'Standard Settings'!$I5),-1,(EchelleFPAparam!$S$3/(cpmcfgWLEN!$P10+H$52))*(SIN('Standard Settings'!$F5)+SIN('Standard Settings'!$F5+EchelleFPAparam!$M$3+EchelleFPAparam!$H$3)))</f>
        <v/>
      </c>
      <c r="DB10" s="31">
        <f>IF(OR($P10+I$52&lt;'Standard Settings'!$G5,$P10+I$52&gt;'Standard Settings'!$I5),-1,(EchelleFPAparam!$S$3/(cpmcfgWLEN!$P10+I$52))*(SIN('Standard Settings'!$F5)+SIN('Standard Settings'!$F5+EchelleFPAparam!$M$3+EchelleFPAparam!$H$3)))</f>
        <v/>
      </c>
      <c r="DC10" s="31">
        <f>IF(OR($P10+J$52&lt;'Standard Settings'!$G5,$P10+J$52&gt;'Standard Settings'!$I5),-1,(EchelleFPAparam!$S$3/(cpmcfgWLEN!$P10+J$52))*(SIN('Standard Settings'!$F5)+SIN('Standard Settings'!$F5+EchelleFPAparam!$M$3+EchelleFPAparam!$H$3)))</f>
        <v/>
      </c>
      <c r="DD10" s="31">
        <f>IF(OR($P10+B$52&lt;'Standard Settings'!$G5,$P10+B$52&gt;'Standard Settings'!$I5),-1,(EchelleFPAparam!$S$3/(cpmcfgWLEN!$P10+B$52))*(SIN('Standard Settings'!$F5)+SIN('Standard Settings'!$F5+EchelleFPAparam!$M$3+EchelleFPAparam!$I$3)))</f>
        <v/>
      </c>
      <c r="DE10" s="31">
        <f>IF(OR($P10+C$52&lt;'Standard Settings'!$G5,$P10+C$52&gt;'Standard Settings'!$I5),-1,(EchelleFPAparam!$S$3/(cpmcfgWLEN!$P10+C$52))*(SIN('Standard Settings'!$F5)+SIN('Standard Settings'!$F5+EchelleFPAparam!$M$3+EchelleFPAparam!$I$3)))</f>
        <v/>
      </c>
      <c r="DF10" s="31">
        <f>IF(OR($P10+D$52&lt;'Standard Settings'!$G5,$P10+D$52&gt;'Standard Settings'!$I5),-1,(EchelleFPAparam!$S$3/(cpmcfgWLEN!$P10+D$52))*(SIN('Standard Settings'!$F5)+SIN('Standard Settings'!$F5+EchelleFPAparam!$M$3+EchelleFPAparam!$I$3)))</f>
        <v/>
      </c>
      <c r="DG10" s="31">
        <f>IF(OR($P10+E$52&lt;'Standard Settings'!$G5,$P10+E$52&gt;'Standard Settings'!$I5),-1,(EchelleFPAparam!$S$3/(cpmcfgWLEN!$P10+E$52))*(SIN('Standard Settings'!$F5)+SIN('Standard Settings'!$F5+EchelleFPAparam!$M$3+EchelleFPAparam!$I$3)))</f>
        <v/>
      </c>
      <c r="DH10" s="31">
        <f>IF(OR($P10+F$52&lt;'Standard Settings'!$G5,$P10+F$52&gt;'Standard Settings'!$I5),-1,(EchelleFPAparam!$S$3/(cpmcfgWLEN!$P10+F$52))*(SIN('Standard Settings'!$F5)+SIN('Standard Settings'!$F5+EchelleFPAparam!$M$3+EchelleFPAparam!$I$3)))</f>
        <v/>
      </c>
      <c r="DI10" s="31">
        <f>IF(OR($P10+G$52&lt;'Standard Settings'!$G5,$P10+G$52&gt;'Standard Settings'!$I5),-1,(EchelleFPAparam!$S$3/(cpmcfgWLEN!$P10+G$52))*(SIN('Standard Settings'!$F5)+SIN('Standard Settings'!$F5+EchelleFPAparam!$M$3+EchelleFPAparam!$I$3)))</f>
        <v/>
      </c>
      <c r="DJ10" s="31">
        <f>IF(OR($P10+H$52&lt;'Standard Settings'!$G5,$P10+H$52&gt;'Standard Settings'!$I5),-1,(EchelleFPAparam!$S$3/(cpmcfgWLEN!$P10+H$52))*(SIN('Standard Settings'!$F5)+SIN('Standard Settings'!$F5+EchelleFPAparam!$M$3+EchelleFPAparam!$I$3)))</f>
        <v/>
      </c>
      <c r="DK10" s="31">
        <f>IF(OR($P10+I$52&lt;'Standard Settings'!$G5,$P10+I$52&gt;'Standard Settings'!$I5),-1,(EchelleFPAparam!$S$3/(cpmcfgWLEN!$P10+I$52))*(SIN('Standard Settings'!$F5)+SIN('Standard Settings'!$F5+EchelleFPAparam!$M$3+EchelleFPAparam!$I$3)))</f>
        <v/>
      </c>
      <c r="DL10" s="31">
        <f>IF(OR($P10+J$52&lt;'Standard Settings'!$G5,$P10+J$52&gt;'Standard Settings'!$I5),-1,(EchelleFPAparam!$S$3/(cpmcfgWLEN!$P10+J$52))*(SIN('Standard Settings'!$F5)+SIN('Standard Settings'!$F5+EchelleFPAparam!$M$3+EchelleFPAparam!$I$3)))</f>
        <v/>
      </c>
      <c r="DM10" s="31">
        <f>IF(OR($P10+B$52&lt;'Standard Settings'!$G5,$P10+B$52&gt;'Standard Settings'!$I5),-1,(EchelleFPAparam!$S$3/(cpmcfgWLEN!$P10+B$52))*(SIN('Standard Settings'!$F5)+SIN('Standard Settings'!$F5+EchelleFPAparam!$M$3+EchelleFPAparam!$J$3)))</f>
        <v/>
      </c>
      <c r="DN10" s="31">
        <f>IF(OR($P10+C$52&lt;'Standard Settings'!$G5,$P10+C$52&gt;'Standard Settings'!$I5),-1,(EchelleFPAparam!$S$3/(cpmcfgWLEN!$P10+C$52))*(SIN('Standard Settings'!$F5)+SIN('Standard Settings'!$F5+EchelleFPAparam!$M$3+EchelleFPAparam!$J$3)))</f>
        <v/>
      </c>
      <c r="DO10" s="31">
        <f>IF(OR($P10+D$52&lt;'Standard Settings'!$G5,$P10+D$52&gt;'Standard Settings'!$I5),-1,(EchelleFPAparam!$S$3/(cpmcfgWLEN!$P10+D$52))*(SIN('Standard Settings'!$F5)+SIN('Standard Settings'!$F5+EchelleFPAparam!$M$3+EchelleFPAparam!$J$3)))</f>
        <v/>
      </c>
      <c r="DP10" s="31">
        <f>IF(OR($P10+E$52&lt;'Standard Settings'!$G5,$P10+E$52&gt;'Standard Settings'!$I5),-1,(EchelleFPAparam!$S$3/(cpmcfgWLEN!$P10+E$52))*(SIN('Standard Settings'!$F5)+SIN('Standard Settings'!$F5+EchelleFPAparam!$M$3+EchelleFPAparam!$J$3)))</f>
        <v/>
      </c>
      <c r="DQ10" s="31">
        <f>IF(OR($P10+F$52&lt;'Standard Settings'!$G5,$P10+F$52&gt;'Standard Settings'!$I5),-1,(EchelleFPAparam!$S$3/(cpmcfgWLEN!$P10+F$52))*(SIN('Standard Settings'!$F5)+SIN('Standard Settings'!$F5+EchelleFPAparam!$M$3+EchelleFPAparam!$J$3)))</f>
        <v/>
      </c>
      <c r="DR10" s="31">
        <f>IF(OR($P10+G$52&lt;'Standard Settings'!$G5,$P10+G$52&gt;'Standard Settings'!$I5),-1,(EchelleFPAparam!$S$3/(cpmcfgWLEN!$P10+G$52))*(SIN('Standard Settings'!$F5)+SIN('Standard Settings'!$F5+EchelleFPAparam!$M$3+EchelleFPAparam!$J$3)))</f>
        <v/>
      </c>
      <c r="DS10" s="31">
        <f>IF(OR($P10+H$52&lt;'Standard Settings'!$G5,$P10+H$52&gt;'Standard Settings'!$I5),-1,(EchelleFPAparam!$S$3/(cpmcfgWLEN!$P10+H$52))*(SIN('Standard Settings'!$F5)+SIN('Standard Settings'!$F5+EchelleFPAparam!$M$3+EchelleFPAparam!$J$3)))</f>
        <v/>
      </c>
      <c r="DT10" s="31">
        <f>IF(OR($P10+I$52&lt;'Standard Settings'!$G5,$P10+I$52&gt;'Standard Settings'!$I5),-1,(EchelleFPAparam!$S$3/(cpmcfgWLEN!$P10+I$52))*(SIN('Standard Settings'!$F5)+SIN('Standard Settings'!$F5+EchelleFPAparam!$M$3+EchelleFPAparam!$J$3)))</f>
        <v/>
      </c>
      <c r="DU10" s="31">
        <f>IF(OR($P10+J$52&lt;'Standard Settings'!$G5,$P10+J$52&gt;'Standard Settings'!$I5),-1,(EchelleFPAparam!$S$3/(cpmcfgWLEN!$P10+J$52))*(SIN('Standard Settings'!$F5)+SIN('Standard Settings'!$F5+EchelleFPAparam!$M$3+EchelleFPAparam!$J$3)))</f>
        <v/>
      </c>
      <c r="DV10" s="31">
        <f>IF(OR($P10+B$52&lt;$N10,$P10+B$52&gt;$O10),-1,(EchelleFPAparam!$S$3/(cpmcfgWLEN!$P10+B$52))*(SIN('Standard Settings'!$F5)+SIN('Standard Settings'!$F5+EchelleFPAparam!$M$3+EchelleFPAparam!$K$3)))</f>
        <v/>
      </c>
      <c r="DW10" s="31">
        <f>IF(OR($P10+C$52&lt;$N10,$P10+C$52&gt;$O10),-1,(EchelleFPAparam!$S$3/(cpmcfgWLEN!$P10+C$52))*(SIN('Standard Settings'!$F5)+SIN('Standard Settings'!$F5+EchelleFPAparam!$M$3+EchelleFPAparam!$K$3)))</f>
        <v/>
      </c>
      <c r="DX10" s="31">
        <f>IF(OR($P10+D$52&lt;$N10,$P10+D$52&gt;$O10),-1,(EchelleFPAparam!$S$3/(cpmcfgWLEN!$P10+D$52))*(SIN('Standard Settings'!$F5)+SIN('Standard Settings'!$F5+EchelleFPAparam!$M$3+EchelleFPAparam!$K$3)))</f>
        <v/>
      </c>
      <c r="DY10" s="31">
        <f>IF(OR($P10+E$52&lt;$N10,$P10+E$52&gt;$O10),-1,(EchelleFPAparam!$S$3/(cpmcfgWLEN!$P10+E$52))*(SIN('Standard Settings'!$F5)+SIN('Standard Settings'!$F5+EchelleFPAparam!$M$3+EchelleFPAparam!$K$3)))</f>
        <v/>
      </c>
      <c r="DZ10" s="31">
        <f>IF(OR($P10+F$52&lt;$N10,$P10+F$52&gt;$O10),-1,(EchelleFPAparam!$S$3/(cpmcfgWLEN!$P10+F$52))*(SIN('Standard Settings'!$F5)+SIN('Standard Settings'!$F5+EchelleFPAparam!$M$3+EchelleFPAparam!$K$3)))</f>
        <v/>
      </c>
      <c r="EA10" s="31">
        <f>IF(OR($P10+G$52&lt;$N10,$P10+G$52&gt;$O10),-1,(EchelleFPAparam!$S$3/(cpmcfgWLEN!$P10+G$52))*(SIN('Standard Settings'!$F5)+SIN('Standard Settings'!$F5+EchelleFPAparam!$M$3+EchelleFPAparam!$K$3)))</f>
        <v/>
      </c>
      <c r="EB10" s="31">
        <f>IF(OR($P10+H$52&lt;$N10,$P10+H$52&gt;$O10),-1,(EchelleFPAparam!$S$3/(cpmcfgWLEN!$P10+H$52))*(SIN('Standard Settings'!$F5)+SIN('Standard Settings'!$F5+EchelleFPAparam!$M$3+EchelleFPAparam!$K$3)))</f>
        <v/>
      </c>
      <c r="EC10" s="31">
        <f>IF(OR($P10+I$52&lt;$N10,$P10+I$52&gt;$O10),-1,(EchelleFPAparam!$S$3/(cpmcfgWLEN!$P10+I$52))*(SIN('Standard Settings'!$F5)+SIN('Standard Settings'!$F5+EchelleFPAparam!$M$3+EchelleFPAparam!$K$3)))</f>
        <v/>
      </c>
      <c r="ED10" s="31">
        <f>IF(OR($P10+J$52&lt;$N10,$P10+J$52&gt;$O10),-1,(EchelleFPAparam!$S$3/(cpmcfgWLEN!$P10+J$52))*(SIN('Standard Settings'!$F5)+SIN('Standard Settings'!$F5+EchelleFPAparam!$M$3+EchelleFPAparam!$K$3)))</f>
        <v/>
      </c>
      <c r="EE10" s="34">
        <f>'Standard Settings'!E5</f>
        <v/>
      </c>
      <c r="EH10" s="32" t="n"/>
      <c r="EI10" s="32" t="n"/>
      <c r="EJ10" s="32" t="n"/>
      <c r="EK10" s="32" t="n"/>
      <c r="EL10" s="32" t="n"/>
      <c r="EM10" s="32" t="n"/>
      <c r="EN10" s="32" t="n"/>
      <c r="EO10" s="32" t="n"/>
      <c r="EP10" s="32" t="n"/>
      <c r="EQ10" s="32" t="n"/>
      <c r="ER10" s="32" t="n"/>
      <c r="ES10" s="32" t="n"/>
      <c r="ET10" s="32" t="n"/>
      <c r="EU10" s="32" t="n"/>
      <c r="EV10" s="32" t="n"/>
      <c r="EW10" s="32" t="n"/>
      <c r="EX10" s="32" t="n"/>
      <c r="EY10" s="32" t="n"/>
      <c r="EZ10" s="32" t="n"/>
      <c r="FA10" s="32" t="n"/>
      <c r="FB10" s="32" t="n"/>
      <c r="FC10" s="15" t="n"/>
      <c r="FD10" s="33">
        <f>1/(F10*EchelleFPAparam!$Q$3)</f>
        <v/>
      </c>
      <c r="FE10" s="33">
        <f>E10*FD10</f>
        <v/>
      </c>
      <c r="FF10" s="15" t="n"/>
      <c r="FG10" s="15" t="n"/>
      <c r="FH10" s="15" t="n"/>
      <c r="FI10" s="15" t="n"/>
      <c r="FJ10" s="15" t="n"/>
      <c r="FK10" s="15" t="n"/>
      <c r="FL10" s="15" t="n"/>
      <c r="FM10" s="15" t="n"/>
      <c r="FN10" s="15" t="n"/>
      <c r="FO10" s="15" t="n"/>
      <c r="FP10" s="15" t="n"/>
      <c r="FQ10" s="15" t="n"/>
      <c r="FR10" s="15" t="n"/>
      <c r="FS10" s="15" t="n"/>
      <c r="FT10" s="15" t="n"/>
      <c r="FU10" s="15" t="n"/>
      <c r="FV10" s="15" t="n"/>
      <c r="FW10" s="15" t="n"/>
      <c r="FX10" s="15" t="n"/>
      <c r="FY10" s="15" t="n"/>
      <c r="FZ10" s="15" t="n"/>
      <c r="GA10" s="15" t="n"/>
      <c r="GB10" s="15" t="n"/>
      <c r="GC10" s="15" t="n"/>
      <c r="GD10" s="15" t="n"/>
      <c r="GE10" s="15" t="n"/>
      <c r="GF10" s="15" t="n"/>
      <c r="GG10" s="15" t="n"/>
      <c r="GH10" s="15" t="n"/>
      <c r="GI10" s="15" t="n"/>
      <c r="GJ10" s="15" t="n"/>
      <c r="GK10" s="15" t="n"/>
      <c r="GL10" s="15" t="n"/>
      <c r="GM10" s="15" t="n"/>
      <c r="GN10" s="15" t="n"/>
      <c r="GO10" s="15" t="n"/>
      <c r="GP10" s="15" t="n"/>
      <c r="GQ10" s="15" t="n"/>
      <c r="GR10" s="15" t="n"/>
      <c r="GS10" s="15" t="n"/>
      <c r="GT10" s="15" t="n"/>
      <c r="GU10" s="15" t="n"/>
      <c r="GV10" s="15" t="n"/>
      <c r="GW10" s="15" t="n"/>
      <c r="GX10" s="15" t="n"/>
      <c r="GY10" s="15" t="n"/>
      <c r="GZ10" s="15" t="n"/>
      <c r="HA10" s="15" t="n"/>
      <c r="HB10" s="15" t="n"/>
      <c r="HC10" s="15" t="n"/>
      <c r="HD10" s="15" t="n"/>
      <c r="HE10" s="15" t="n"/>
      <c r="HF10" s="15" t="n"/>
      <c r="HG10" s="15" t="n"/>
      <c r="HH10" s="15" t="n"/>
      <c r="HI10" s="15" t="n"/>
      <c r="HJ10" s="15" t="n"/>
      <c r="HK10" s="15" t="n"/>
      <c r="HL10" s="15" t="n"/>
      <c r="HM10" s="15" t="n"/>
      <c r="HN10" s="15" t="n"/>
      <c r="HO10" s="15" t="n"/>
      <c r="HP10" s="15" t="n"/>
      <c r="HQ10" s="15" t="n"/>
      <c r="HR10" s="15" t="n"/>
      <c r="HS10" s="15" t="n"/>
      <c r="HT10" s="15" t="n"/>
      <c r="HU10" s="15" t="n"/>
      <c r="HV10" s="15" t="n"/>
      <c r="HW10" s="15" t="n"/>
      <c r="HX10" s="15" t="n"/>
      <c r="HY10" s="15" t="n"/>
      <c r="HZ10" s="15" t="n"/>
      <c r="IA10" s="15" t="n"/>
      <c r="IB10" s="15" t="n"/>
      <c r="IC10" s="15" t="n"/>
      <c r="ID10" s="15" t="n"/>
      <c r="IE10" s="15" t="n"/>
      <c r="IF10" s="15" t="n"/>
      <c r="IG10" s="15" t="n"/>
      <c r="IH10" s="15" t="n"/>
      <c r="II10" s="15" t="n"/>
      <c r="IJ10" s="15" t="n"/>
      <c r="IK10" s="15" t="n"/>
      <c r="IL10" s="15" t="n"/>
      <c r="IM10" s="15" t="n"/>
      <c r="IN10" s="15" t="n"/>
      <c r="IO10" s="15" t="n"/>
      <c r="IP10" s="15" t="n"/>
      <c r="IQ10" s="15" t="n"/>
      <c r="IR10" s="15" t="n"/>
      <c r="IS10" s="15" t="n"/>
      <c r="IT10" s="15" t="n"/>
      <c r="IU10" s="15" t="n"/>
      <c r="IV10" s="15" t="n"/>
      <c r="IW10" s="15" t="n"/>
      <c r="IX10" s="15" t="n"/>
      <c r="IY10" s="15" t="n"/>
      <c r="IZ10" s="15" t="n"/>
      <c r="JA10" s="15" t="n"/>
      <c r="JB10" s="15" t="n"/>
      <c r="JC10" s="15" t="n"/>
      <c r="JD10" s="15" t="n"/>
      <c r="JE10" s="15" t="n"/>
      <c r="JF10" s="15" t="n"/>
      <c r="JG10" s="15" t="n"/>
      <c r="JH10" s="15" t="n"/>
      <c r="JI10" s="15" t="n"/>
      <c r="JJ10" s="15" t="n"/>
      <c r="JK10" s="15" t="n"/>
      <c r="JL10" s="15" t="n"/>
    </row>
    <row customHeight="1" ht="13.8" r="11" s="59" spans="1:273">
      <c r="A11" s="0" t="n"/>
      <c r="B11" s="22">
        <f>V11</f>
        <v/>
      </c>
      <c r="C11" s="34">
        <f>'Standard Settings'!B6</f>
        <v/>
      </c>
      <c r="D11" s="34">
        <f>'Standard Settings'!H6</f>
        <v/>
      </c>
      <c r="E11" s="23">
        <f>(DH11-CY11)/2048</f>
        <v/>
      </c>
      <c r="F11" s="21">
        <f>((EchelleFPAparam!$S$3/(cpmcfgWLEN!$P11+E$52))*(SIN('Standard Settings'!$F6+0.0005)+SIN('Standard Settings'!$F6+0.0005+EchelleFPAparam!$M$3))-(EchelleFPAparam!$S$3/(cpmcfgWLEN!$P11+E$52))*(SIN('Standard Settings'!$F6-0.0005)+SIN('Standard Settings'!$F6-0.0005+EchelleFPAparam!$M$3)))*1000*EchelleFPAparam!$O$3/180</f>
        <v/>
      </c>
      <c r="G11" s="24">
        <f>'Standard Settings'!C6</f>
        <v/>
      </c>
      <c r="H11" s="0" t="n"/>
      <c r="I11" s="34">
        <f>'Standard Settings'!D6</f>
        <v/>
      </c>
      <c r="J11" s="0" t="n"/>
      <c r="K11" s="14" t="n">
        <v>0</v>
      </c>
      <c r="L11" s="14" t="n">
        <v>0</v>
      </c>
      <c r="N11" s="25">
        <f>'Standard Settings'!$G6</f>
        <v/>
      </c>
      <c r="O11" s="25">
        <f>'Standard Settings'!$I6</f>
        <v/>
      </c>
      <c r="P11" s="26">
        <f>D11-4</f>
        <v/>
      </c>
      <c r="Q11" s="26">
        <f>D11+4</f>
        <v/>
      </c>
      <c r="R11" s="27">
        <f>IF(OR($P11+B$52&lt;$N11,$P11+B$52&gt;$O11),-1,(EchelleFPAparam!$S$3/(cpmcfgWLEN!$P11+B$52))*(SIN('Standard Settings'!$F6)+SIN('Standard Settings'!$F6+EchelleFPAparam!$M$3)))</f>
        <v/>
      </c>
      <c r="S11" s="27">
        <f>IF(OR($P11+C$52&lt;$N11,$P11+C$52&gt;$O11),-1,(EchelleFPAparam!$S$3/(cpmcfgWLEN!$P11+C$52))*(SIN('Standard Settings'!$F6)+SIN('Standard Settings'!$F6+EchelleFPAparam!$M$3)))</f>
        <v/>
      </c>
      <c r="T11" s="27">
        <f>IF(OR($P11+D$52&lt;$N11,$P11+D$52&gt;$O11),-1,(EchelleFPAparam!$S$3/(cpmcfgWLEN!$P11+D$52))*(SIN('Standard Settings'!$F6)+SIN('Standard Settings'!$F6+EchelleFPAparam!$M$3)))</f>
        <v/>
      </c>
      <c r="U11" s="27">
        <f>IF(OR($P11+E$52&lt;$N11,$P11+E$52&gt;$O11),-1,(EchelleFPAparam!$S$3/(cpmcfgWLEN!$P11+E$52))*(SIN('Standard Settings'!$F6)+SIN('Standard Settings'!$F6+EchelleFPAparam!$M$3)))</f>
        <v/>
      </c>
      <c r="V11" s="27">
        <f>IF(OR($P11+F$52&lt;$N11,$P11+F$52&gt;$O11),-1,(EchelleFPAparam!$S$3/(cpmcfgWLEN!$P11+F$52))*(SIN('Standard Settings'!$F6)+SIN('Standard Settings'!$F6+EchelleFPAparam!$M$3)))</f>
        <v/>
      </c>
      <c r="W11" s="27">
        <f>IF(OR($P11+G$52&lt;$N11,$P11+G$52&gt;$O11),-1,(EchelleFPAparam!$S$3/(cpmcfgWLEN!$P11+G$52))*(SIN('Standard Settings'!$F6)+SIN('Standard Settings'!$F6+EchelleFPAparam!$M$3)))</f>
        <v/>
      </c>
      <c r="X11" s="27">
        <f>IF(OR($P11+H$52&lt;$N11,$P11+H$52&gt;$O11),-1,(EchelleFPAparam!$S$3/(cpmcfgWLEN!$P11+H$52))*(SIN('Standard Settings'!$F6)+SIN('Standard Settings'!$F6+EchelleFPAparam!$M$3)))</f>
        <v/>
      </c>
      <c r="Y11" s="27">
        <f>IF(OR($P11+I$52&lt;$N11,$P11+I$52&gt;$O11),-1,(EchelleFPAparam!$S$3/(cpmcfgWLEN!$P11+I$52))*(SIN('Standard Settings'!$F6)+SIN('Standard Settings'!$F6+EchelleFPAparam!$M$3)))</f>
        <v/>
      </c>
      <c r="Z11" s="27">
        <f>IF(OR($P11+J$52&lt;$N11,$P11+J$52&gt;$O11),-1,(EchelleFPAparam!$S$3/(cpmcfgWLEN!$P11+J$52))*(SIN('Standard Settings'!$F6)+SIN('Standard Settings'!$F6+EchelleFPAparam!$M$3)))</f>
        <v/>
      </c>
      <c r="AA11" s="28" t="n"/>
      <c r="AB11" s="28" t="n"/>
      <c r="AC11" s="28" t="n"/>
      <c r="AD11" s="28" t="n"/>
      <c r="AE11" s="28" t="n"/>
      <c r="AF11" s="28" t="n"/>
      <c r="AG11" s="28" t="n"/>
      <c r="AH11" s="28" t="n"/>
      <c r="AI11" s="28" t="n"/>
      <c r="AJ11" s="28" t="n"/>
      <c r="AK11" s="28" t="n"/>
      <c r="AL11" s="28" t="n"/>
      <c r="AM11" s="28" t="n"/>
      <c r="AN11" s="28" t="n"/>
      <c r="AO11" s="28" t="n"/>
      <c r="AP11" s="28" t="n"/>
      <c r="AQ11" s="28" t="n"/>
      <c r="AR11" s="28" t="n"/>
      <c r="AS11" s="28" t="n"/>
      <c r="AT11" s="28" t="n"/>
      <c r="AU11" s="28" t="n"/>
      <c r="AV11" s="28" t="n"/>
      <c r="AW11" s="28" t="n"/>
      <c r="AX11" s="28" t="n"/>
      <c r="AY11" s="28" t="n"/>
      <c r="AZ11" s="28" t="n"/>
      <c r="BA11" s="28" t="n"/>
      <c r="BB11" s="29">
        <f>IF(OR($P11+B$52&lt;'Standard Settings'!$G6,$P11+B$52&gt;'Standard Settings'!$I6),-1,(EchelleFPAparam!$S$3/(cpmcfgWLEN!$P11+B$52))*(SIN(EchelleFPAparam!$T$3-EchelleFPAparam!$M$3/2)+SIN('Standard Settings'!$F6+EchelleFPAparam!$M$3)))</f>
        <v/>
      </c>
      <c r="BC11" s="29">
        <f>IF(OR($P11+C$52&lt;'Standard Settings'!$G6,$P11+C$52&gt;'Standard Settings'!$I6),-1,(EchelleFPAparam!$S$3/(cpmcfgWLEN!$P11+C$52))*(SIN(EchelleFPAparam!$T$3-EchelleFPAparam!$M$3/2)+SIN('Standard Settings'!$F6+EchelleFPAparam!$M$3)))</f>
        <v/>
      </c>
      <c r="BD11" s="29">
        <f>IF(OR($P11+D$52&lt;'Standard Settings'!$G6,$P11+D$52&gt;'Standard Settings'!$I6),-1,(EchelleFPAparam!$S$3/(cpmcfgWLEN!$P11+D$52))*(SIN(EchelleFPAparam!$T$3-EchelleFPAparam!$M$3/2)+SIN('Standard Settings'!$F6+EchelleFPAparam!$M$3)))</f>
        <v/>
      </c>
      <c r="BE11" s="29">
        <f>IF(OR($P11+E$52&lt;'Standard Settings'!$G6,$P11+E$52&gt;'Standard Settings'!$I6),-1,(EchelleFPAparam!$S$3/(cpmcfgWLEN!$P11+E$52))*(SIN(EchelleFPAparam!$T$3-EchelleFPAparam!$M$3/2)+SIN('Standard Settings'!$F6+EchelleFPAparam!$M$3)))</f>
        <v/>
      </c>
      <c r="BF11" s="29">
        <f>IF(OR($P11+F$52&lt;'Standard Settings'!$G6,$P11+F$52&gt;'Standard Settings'!$I6),-1,(EchelleFPAparam!$S$3/(cpmcfgWLEN!$P11+F$52))*(SIN(EchelleFPAparam!$T$3-EchelleFPAparam!$M$3/2)+SIN('Standard Settings'!$F6+EchelleFPAparam!$M$3)))</f>
        <v/>
      </c>
      <c r="BG11" s="29">
        <f>IF(OR($P11+G$52&lt;'Standard Settings'!$G6,$P11+G$52&gt;'Standard Settings'!$I6),-1,(EchelleFPAparam!$S$3/(cpmcfgWLEN!$P11+G$52))*(SIN(EchelleFPAparam!$T$3-EchelleFPAparam!$M$3/2)+SIN('Standard Settings'!$F6+EchelleFPAparam!$M$3)))</f>
        <v/>
      </c>
      <c r="BH11" s="29">
        <f>IF(OR($P11+H$52&lt;'Standard Settings'!$G6,$P11+H$52&gt;'Standard Settings'!$I6),-1,(EchelleFPAparam!$S$3/(cpmcfgWLEN!$P11+H$52))*(SIN(EchelleFPAparam!$T$3-EchelleFPAparam!$M$3/2)+SIN('Standard Settings'!$F6+EchelleFPAparam!$M$3)))</f>
        <v/>
      </c>
      <c r="BI11" s="29">
        <f>IF(OR($P11+I$52&lt;'Standard Settings'!$G6,$P11+I$52&gt;'Standard Settings'!$I6),-1,(EchelleFPAparam!$S$3/(cpmcfgWLEN!$P11+I$52))*(SIN(EchelleFPAparam!$T$3-EchelleFPAparam!$M$3/2)+SIN('Standard Settings'!$F6+EchelleFPAparam!$M$3)))</f>
        <v/>
      </c>
      <c r="BJ11" s="29">
        <f>IF(OR($P11+J$52&lt;'Standard Settings'!$G6,$P11+J$52&gt;'Standard Settings'!$I6),-1,(EchelleFPAparam!$S$3/(cpmcfgWLEN!$P11+J$52))*(SIN(EchelleFPAparam!$T$3-EchelleFPAparam!$M$3/2)+SIN('Standard Settings'!$F6+EchelleFPAparam!$M$3)))</f>
        <v/>
      </c>
      <c r="BK11" s="30">
        <f>IF(OR($P11+B$52&lt;'Standard Settings'!$G6,$P11+B$52&gt;'Standard Settings'!$I6),-1,BB11*(($D11+B$52)/($D11+B$52+0.5)))</f>
        <v/>
      </c>
      <c r="BL11" s="30">
        <f>IF(OR($P11+C$52&lt;'Standard Settings'!$G6,$P11+C$52&gt;'Standard Settings'!$I6),-1,BC11*(($D11+C$52)/($D11+C$52+0.5)))</f>
        <v/>
      </c>
      <c r="BM11" s="30">
        <f>IF(OR($P11+D$52&lt;'Standard Settings'!$G6,$P11+D$52&gt;'Standard Settings'!$I6),-1,BD11*(($D11+D$52)/($D11+D$52+0.5)))</f>
        <v/>
      </c>
      <c r="BN11" s="30">
        <f>IF(OR($P11+E$52&lt;'Standard Settings'!$G6,$P11+E$52&gt;'Standard Settings'!$I6),-1,BE11*(($D11+E$52)/($D11+E$52+0.5)))</f>
        <v/>
      </c>
      <c r="BO11" s="30">
        <f>IF(OR($P11+F$52&lt;'Standard Settings'!$G6,$P11+F$52&gt;'Standard Settings'!$I6),-1,BF11*(($D11+F$52)/($D11+F$52+0.5)))</f>
        <v/>
      </c>
      <c r="BP11" s="30">
        <f>IF(OR($P11+G$52&lt;'Standard Settings'!$G6,$P11+G$52&gt;'Standard Settings'!$I6),-1,BG11*(($D11+G$52)/($D11+G$52+0.5)))</f>
        <v/>
      </c>
      <c r="BQ11" s="30">
        <f>IF(OR($P11+H$52&lt;'Standard Settings'!$G6,$P11+H$52&gt;'Standard Settings'!$I6),-1,BH11*(($D11+H$52)/($D11+H$52+0.5)))</f>
        <v/>
      </c>
      <c r="BR11" s="30">
        <f>IF(OR($P11+I$52&lt;'Standard Settings'!$G6,$P11+I$52&gt;'Standard Settings'!$I6),-1,BI11*(($D11+I$52)/($D11+I$52+0.5)))</f>
        <v/>
      </c>
      <c r="BS11" s="30">
        <f>IF(OR($P11+J$52&lt;'Standard Settings'!$G6,$P11+J$52&gt;'Standard Settings'!$I6),-1,BJ11*(($D11+J$52)/($D11+J$52+0.5)))</f>
        <v/>
      </c>
      <c r="BT11" s="30">
        <f>IF(OR($P11+B$52&lt;'Standard Settings'!$G6,$P11+B$52&gt;'Standard Settings'!$I6),-1,BB11*(($D11+B$52)/($D11+B$52-0.5)))</f>
        <v/>
      </c>
      <c r="BU11" s="30">
        <f>IF(OR($P11+C$52&lt;'Standard Settings'!$G6,$P11+C$52&gt;'Standard Settings'!$I6),-1,BC11*(($D11+C$52)/($D11+C$52-0.5)))</f>
        <v/>
      </c>
      <c r="BV11" s="30">
        <f>IF(OR($P11+D$52&lt;'Standard Settings'!$G6,$P11+D$52&gt;'Standard Settings'!$I6),-1,BD11*(($D11+D$52)/($D11+D$52-0.5)))</f>
        <v/>
      </c>
      <c r="BW11" s="30">
        <f>IF(OR($P11+E$52&lt;'Standard Settings'!$G6,$P11+E$52&gt;'Standard Settings'!$I6),-1,BE11*(($D11+E$52)/($D11+E$52-0.5)))</f>
        <v/>
      </c>
      <c r="BX11" s="30">
        <f>IF(OR($P11+F$52&lt;'Standard Settings'!$G6,$P11+F$52&gt;'Standard Settings'!$I6),-1,BF11*(($D11+F$52)/($D11+F$52-0.5)))</f>
        <v/>
      </c>
      <c r="BY11" s="30">
        <f>IF(OR($P11+G$52&lt;'Standard Settings'!$G6,$P11+G$52&gt;'Standard Settings'!$I6),-1,BG11*(($D11+G$52)/($D11+G$52-0.5)))</f>
        <v/>
      </c>
      <c r="BZ11" s="30">
        <f>IF(OR($P11+H$52&lt;'Standard Settings'!$G6,$P11+H$52&gt;'Standard Settings'!$I6),-1,BH11*(($D11+H$52)/($D11+H$52-0.5)))</f>
        <v/>
      </c>
      <c r="CA11" s="30">
        <f>IF(OR($P11+I$52&lt;'Standard Settings'!$G6,$P11+I$52&gt;'Standard Settings'!$I6),-1,BI11*(($D11+I$52)/($D11+I$52-0.5)))</f>
        <v/>
      </c>
      <c r="CB11" s="30">
        <f>IF(OR($P11+J$52&lt;'Standard Settings'!$G6,$P11+J$52&gt;'Standard Settings'!$I6),-1,BJ11*(($D11+J$52)/($D11+J$52-0.5)))</f>
        <v/>
      </c>
      <c r="CC11" s="31">
        <f>IF(OR($P11+B$52&lt;'Standard Settings'!$G6,$P11+B$52&gt;'Standard Settings'!$I6),-1,(EchelleFPAparam!$S$3/(cpmcfgWLEN!$P11+B$52))*(SIN('Standard Settings'!$F6)+SIN('Standard Settings'!$F6+EchelleFPAparam!$M$3+EchelleFPAparam!$F$3)))</f>
        <v/>
      </c>
      <c r="CD11" s="31">
        <f>IF(OR($P11+C$52&lt;'Standard Settings'!$G6,$P11+C$52&gt;'Standard Settings'!$I6),-1,(EchelleFPAparam!$S$3/(cpmcfgWLEN!$P11+C$52))*(SIN('Standard Settings'!$F6)+SIN('Standard Settings'!$F6+EchelleFPAparam!$M$3+EchelleFPAparam!$F$3)))</f>
        <v/>
      </c>
      <c r="CE11" s="31">
        <f>IF(OR($P11+D$52&lt;'Standard Settings'!$G6,$P11+D$52&gt;'Standard Settings'!$I6),-1,(EchelleFPAparam!$S$3/(cpmcfgWLEN!$P11+D$52))*(SIN('Standard Settings'!$F6)+SIN('Standard Settings'!$F6+EchelleFPAparam!$M$3+EchelleFPAparam!$F$3)))</f>
        <v/>
      </c>
      <c r="CF11" s="31">
        <f>IF(OR($P11+E$52&lt;'Standard Settings'!$G6,$P11+E$52&gt;'Standard Settings'!$I6),-1,(EchelleFPAparam!$S$3/(cpmcfgWLEN!$P11+E$52))*(SIN('Standard Settings'!$F6)+SIN('Standard Settings'!$F6+EchelleFPAparam!$M$3+EchelleFPAparam!$F$3)))</f>
        <v/>
      </c>
      <c r="CG11" s="31">
        <f>IF(OR($P11+F$52&lt;'Standard Settings'!$G6,$P11+F$52&gt;'Standard Settings'!$I6),-1,(EchelleFPAparam!$S$3/(cpmcfgWLEN!$P11+F$52))*(SIN('Standard Settings'!$F6)+SIN('Standard Settings'!$F6+EchelleFPAparam!$M$3+EchelleFPAparam!$F$3)))</f>
        <v/>
      </c>
      <c r="CH11" s="31">
        <f>IF(OR($P11+G$52&lt;'Standard Settings'!$G6,$P11+G$52&gt;'Standard Settings'!$I6),-1,(EchelleFPAparam!$S$3/(cpmcfgWLEN!$P11+G$52))*(SIN('Standard Settings'!$F6)+SIN('Standard Settings'!$F6+EchelleFPAparam!$M$3+EchelleFPAparam!$F$3)))</f>
        <v/>
      </c>
      <c r="CI11" s="31">
        <f>IF(OR($P11+H$52&lt;'Standard Settings'!$G6,$P11+H$52&gt;'Standard Settings'!$I6),-1,(EchelleFPAparam!$S$3/(cpmcfgWLEN!$P11+H$52))*(SIN('Standard Settings'!$F6)+SIN('Standard Settings'!$F6+EchelleFPAparam!$M$3+EchelleFPAparam!$F$3)))</f>
        <v/>
      </c>
      <c r="CJ11" s="31">
        <f>IF(OR($P11+I$52&lt;'Standard Settings'!$G6,$P11+I$52&gt;'Standard Settings'!$I6),-1,(EchelleFPAparam!$S$3/(cpmcfgWLEN!$P11+I$52))*(SIN('Standard Settings'!$F6)+SIN('Standard Settings'!$F6+EchelleFPAparam!$M$3+EchelleFPAparam!$F$3)))</f>
        <v/>
      </c>
      <c r="CK11" s="31">
        <f>IF(OR($P11+J$52&lt;'Standard Settings'!$G6,$P11+J$52&gt;'Standard Settings'!$I6),-1,(EchelleFPAparam!$S$3/(cpmcfgWLEN!$P11+J$52))*(SIN('Standard Settings'!$F6)+SIN('Standard Settings'!$F6+EchelleFPAparam!$M$3+EchelleFPAparam!$F$3)))</f>
        <v/>
      </c>
      <c r="CL11" s="31">
        <f>IF(OR($P11+B$52&lt;'Standard Settings'!$G6,$P11+B$52&gt;'Standard Settings'!$I6),-1,(EchelleFPAparam!$S$3/(cpmcfgWLEN!$P11+B$52))*(SIN('Standard Settings'!$F6)+SIN('Standard Settings'!$F6+EchelleFPAparam!$M$3+EchelleFPAparam!$G$3)))</f>
        <v/>
      </c>
      <c r="CM11" s="31">
        <f>IF(OR($P11+C$52&lt;'Standard Settings'!$G6,$P11+C$52&gt;'Standard Settings'!$I6),-1,(EchelleFPAparam!$S$3/(cpmcfgWLEN!$P11+C$52))*(SIN('Standard Settings'!$F6)+SIN('Standard Settings'!$F6+EchelleFPAparam!$M$3+EchelleFPAparam!$G$3)))</f>
        <v/>
      </c>
      <c r="CN11" s="31">
        <f>IF(OR($P11+D$52&lt;'Standard Settings'!$G6,$P11+D$52&gt;'Standard Settings'!$I6),-1,(EchelleFPAparam!$S$3/(cpmcfgWLEN!$P11+D$52))*(SIN('Standard Settings'!$F6)+SIN('Standard Settings'!$F6+EchelleFPAparam!$M$3+EchelleFPAparam!$G$3)))</f>
        <v/>
      </c>
      <c r="CO11" s="31">
        <f>IF(OR($P11+E$52&lt;'Standard Settings'!$G6,$P11+E$52&gt;'Standard Settings'!$I6),-1,(EchelleFPAparam!$S$3/(cpmcfgWLEN!$P11+E$52))*(SIN('Standard Settings'!$F6)+SIN('Standard Settings'!$F6+EchelleFPAparam!$M$3+EchelleFPAparam!$G$3)))</f>
        <v/>
      </c>
      <c r="CP11" s="31">
        <f>IF(OR($P11+F$52&lt;'Standard Settings'!$G6,$P11+F$52&gt;'Standard Settings'!$I6),-1,(EchelleFPAparam!$S$3/(cpmcfgWLEN!$P11+F$52))*(SIN('Standard Settings'!$F6)+SIN('Standard Settings'!$F6+EchelleFPAparam!$M$3+EchelleFPAparam!$G$3)))</f>
        <v/>
      </c>
      <c r="CQ11" s="31">
        <f>IF(OR($P11+G$52&lt;'Standard Settings'!$G6,$P11+G$52&gt;'Standard Settings'!$I6),-1,(EchelleFPAparam!$S$3/(cpmcfgWLEN!$P11+G$52))*(SIN('Standard Settings'!$F6)+SIN('Standard Settings'!$F6+EchelleFPAparam!$M$3+EchelleFPAparam!$G$3)))</f>
        <v/>
      </c>
      <c r="CR11" s="31">
        <f>IF(OR($P11+H$52&lt;'Standard Settings'!$G6,$P11+H$52&gt;'Standard Settings'!$I6),-1,(EchelleFPAparam!$S$3/(cpmcfgWLEN!$P11+H$52))*(SIN('Standard Settings'!$F6)+SIN('Standard Settings'!$F6+EchelleFPAparam!$M$3+EchelleFPAparam!$G$3)))</f>
        <v/>
      </c>
      <c r="CS11" s="31">
        <f>IF(OR($P11+I$52&lt;'Standard Settings'!$G6,$P11+I$52&gt;'Standard Settings'!$I6),-1,(EchelleFPAparam!$S$3/(cpmcfgWLEN!$P11+I$52))*(SIN('Standard Settings'!$F6)+SIN('Standard Settings'!$F6+EchelleFPAparam!$M$3+EchelleFPAparam!$G$3)))</f>
        <v/>
      </c>
      <c r="CT11" s="31">
        <f>IF(OR($P11+J$52&lt;'Standard Settings'!$G6,$P11+J$52&gt;'Standard Settings'!$I6),-1,(EchelleFPAparam!$S$3/(cpmcfgWLEN!$P11+J$52))*(SIN('Standard Settings'!$F6)+SIN('Standard Settings'!$F6+EchelleFPAparam!$M$3+EchelleFPAparam!$G$3)))</f>
        <v/>
      </c>
      <c r="CU11" s="31">
        <f>IF(OR($P11+B$52&lt;'Standard Settings'!$G6,$P11+B$52&gt;'Standard Settings'!$I6),-1,(EchelleFPAparam!$S$3/(cpmcfgWLEN!$P11+B$52))*(SIN('Standard Settings'!$F6)+SIN('Standard Settings'!$F6+EchelleFPAparam!$M$3+EchelleFPAparam!$H$3)))</f>
        <v/>
      </c>
      <c r="CV11" s="31">
        <f>IF(OR($P11+C$52&lt;'Standard Settings'!$G6,$P11+C$52&gt;'Standard Settings'!$I6),-1,(EchelleFPAparam!$S$3/(cpmcfgWLEN!$P11+C$52))*(SIN('Standard Settings'!$F6)+SIN('Standard Settings'!$F6+EchelleFPAparam!$M$3+EchelleFPAparam!$H$3)))</f>
        <v/>
      </c>
      <c r="CW11" s="31">
        <f>IF(OR($P11+D$52&lt;'Standard Settings'!$G6,$P11+D$52&gt;'Standard Settings'!$I6),-1,(EchelleFPAparam!$S$3/(cpmcfgWLEN!$P11+D$52))*(SIN('Standard Settings'!$F6)+SIN('Standard Settings'!$F6+EchelleFPAparam!$M$3+EchelleFPAparam!$H$3)))</f>
        <v/>
      </c>
      <c r="CX11" s="31">
        <f>IF(OR($P11+E$52&lt;'Standard Settings'!$G6,$P11+E$52&gt;'Standard Settings'!$I6),-1,(EchelleFPAparam!$S$3/(cpmcfgWLEN!$P11+E$52))*(SIN('Standard Settings'!$F6)+SIN('Standard Settings'!$F6+EchelleFPAparam!$M$3+EchelleFPAparam!$H$3)))</f>
        <v/>
      </c>
      <c r="CY11" s="31">
        <f>IF(OR($P11+F$52&lt;'Standard Settings'!$G6,$P11+F$52&gt;'Standard Settings'!$I6),-1,(EchelleFPAparam!$S$3/(cpmcfgWLEN!$P11+F$52))*(SIN('Standard Settings'!$F6)+SIN('Standard Settings'!$F6+EchelleFPAparam!$M$3+EchelleFPAparam!$H$3)))</f>
        <v/>
      </c>
      <c r="CZ11" s="31">
        <f>IF(OR($P11+G$52&lt;'Standard Settings'!$G6,$P11+G$52&gt;'Standard Settings'!$I6),-1,(EchelleFPAparam!$S$3/(cpmcfgWLEN!$P11+G$52))*(SIN('Standard Settings'!$F6)+SIN('Standard Settings'!$F6+EchelleFPAparam!$M$3+EchelleFPAparam!$H$3)))</f>
        <v/>
      </c>
      <c r="DA11" s="31">
        <f>IF(OR($P11+H$52&lt;'Standard Settings'!$G6,$P11+H$52&gt;'Standard Settings'!$I6),-1,(EchelleFPAparam!$S$3/(cpmcfgWLEN!$P11+H$52))*(SIN('Standard Settings'!$F6)+SIN('Standard Settings'!$F6+EchelleFPAparam!$M$3+EchelleFPAparam!$H$3)))</f>
        <v/>
      </c>
      <c r="DB11" s="31">
        <f>IF(OR($P11+I$52&lt;'Standard Settings'!$G6,$P11+I$52&gt;'Standard Settings'!$I6),-1,(EchelleFPAparam!$S$3/(cpmcfgWLEN!$P11+I$52))*(SIN('Standard Settings'!$F6)+SIN('Standard Settings'!$F6+EchelleFPAparam!$M$3+EchelleFPAparam!$H$3)))</f>
        <v/>
      </c>
      <c r="DC11" s="31">
        <f>IF(OR($P11+J$52&lt;'Standard Settings'!$G6,$P11+J$52&gt;'Standard Settings'!$I6),-1,(EchelleFPAparam!$S$3/(cpmcfgWLEN!$P11+J$52))*(SIN('Standard Settings'!$F6)+SIN('Standard Settings'!$F6+EchelleFPAparam!$M$3+EchelleFPAparam!$H$3)))</f>
        <v/>
      </c>
      <c r="DD11" s="31">
        <f>IF(OR($P11+B$52&lt;'Standard Settings'!$G6,$P11+B$52&gt;'Standard Settings'!$I6),-1,(EchelleFPAparam!$S$3/(cpmcfgWLEN!$P11+B$52))*(SIN('Standard Settings'!$F6)+SIN('Standard Settings'!$F6+EchelleFPAparam!$M$3+EchelleFPAparam!$I$3)))</f>
        <v/>
      </c>
      <c r="DE11" s="31">
        <f>IF(OR($P11+C$52&lt;'Standard Settings'!$G6,$P11+C$52&gt;'Standard Settings'!$I6),-1,(EchelleFPAparam!$S$3/(cpmcfgWLEN!$P11+C$52))*(SIN('Standard Settings'!$F6)+SIN('Standard Settings'!$F6+EchelleFPAparam!$M$3+EchelleFPAparam!$I$3)))</f>
        <v/>
      </c>
      <c r="DF11" s="31">
        <f>IF(OR($P11+D$52&lt;'Standard Settings'!$G6,$P11+D$52&gt;'Standard Settings'!$I6),-1,(EchelleFPAparam!$S$3/(cpmcfgWLEN!$P11+D$52))*(SIN('Standard Settings'!$F6)+SIN('Standard Settings'!$F6+EchelleFPAparam!$M$3+EchelleFPAparam!$I$3)))</f>
        <v/>
      </c>
      <c r="DG11" s="31">
        <f>IF(OR($P11+E$52&lt;'Standard Settings'!$G6,$P11+E$52&gt;'Standard Settings'!$I6),-1,(EchelleFPAparam!$S$3/(cpmcfgWLEN!$P11+E$52))*(SIN('Standard Settings'!$F6)+SIN('Standard Settings'!$F6+EchelleFPAparam!$M$3+EchelleFPAparam!$I$3)))</f>
        <v/>
      </c>
      <c r="DH11" s="31">
        <f>IF(OR($P11+F$52&lt;'Standard Settings'!$G6,$P11+F$52&gt;'Standard Settings'!$I6),-1,(EchelleFPAparam!$S$3/(cpmcfgWLEN!$P11+F$52))*(SIN('Standard Settings'!$F6)+SIN('Standard Settings'!$F6+EchelleFPAparam!$M$3+EchelleFPAparam!$I$3)))</f>
        <v/>
      </c>
      <c r="DI11" s="31">
        <f>IF(OR($P11+G$52&lt;'Standard Settings'!$G6,$P11+G$52&gt;'Standard Settings'!$I6),-1,(EchelleFPAparam!$S$3/(cpmcfgWLEN!$P11+G$52))*(SIN('Standard Settings'!$F6)+SIN('Standard Settings'!$F6+EchelleFPAparam!$M$3+EchelleFPAparam!$I$3)))</f>
        <v/>
      </c>
      <c r="DJ11" s="31">
        <f>IF(OR($P11+H$52&lt;'Standard Settings'!$G6,$P11+H$52&gt;'Standard Settings'!$I6),-1,(EchelleFPAparam!$S$3/(cpmcfgWLEN!$P11+H$52))*(SIN('Standard Settings'!$F6)+SIN('Standard Settings'!$F6+EchelleFPAparam!$M$3+EchelleFPAparam!$I$3)))</f>
        <v/>
      </c>
      <c r="DK11" s="31">
        <f>IF(OR($P11+I$52&lt;'Standard Settings'!$G6,$P11+I$52&gt;'Standard Settings'!$I6),-1,(EchelleFPAparam!$S$3/(cpmcfgWLEN!$P11+I$52))*(SIN('Standard Settings'!$F6)+SIN('Standard Settings'!$F6+EchelleFPAparam!$M$3+EchelleFPAparam!$I$3)))</f>
        <v/>
      </c>
      <c r="DL11" s="31">
        <f>IF(OR($P11+J$52&lt;'Standard Settings'!$G6,$P11+J$52&gt;'Standard Settings'!$I6),-1,(EchelleFPAparam!$S$3/(cpmcfgWLEN!$P11+J$52))*(SIN('Standard Settings'!$F6)+SIN('Standard Settings'!$F6+EchelleFPAparam!$M$3+EchelleFPAparam!$I$3)))</f>
        <v/>
      </c>
      <c r="DM11" s="31">
        <f>IF(OR($P11+B$52&lt;'Standard Settings'!$G6,$P11+B$52&gt;'Standard Settings'!$I6),-1,(EchelleFPAparam!$S$3/(cpmcfgWLEN!$P11+B$52))*(SIN('Standard Settings'!$F6)+SIN('Standard Settings'!$F6+EchelleFPAparam!$M$3+EchelleFPAparam!$J$3)))</f>
        <v/>
      </c>
      <c r="DN11" s="31">
        <f>IF(OR($P11+C$52&lt;'Standard Settings'!$G6,$P11+C$52&gt;'Standard Settings'!$I6),-1,(EchelleFPAparam!$S$3/(cpmcfgWLEN!$P11+C$52))*(SIN('Standard Settings'!$F6)+SIN('Standard Settings'!$F6+EchelleFPAparam!$M$3+EchelleFPAparam!$J$3)))</f>
        <v/>
      </c>
      <c r="DO11" s="31">
        <f>IF(OR($P11+D$52&lt;'Standard Settings'!$G6,$P11+D$52&gt;'Standard Settings'!$I6),-1,(EchelleFPAparam!$S$3/(cpmcfgWLEN!$P11+D$52))*(SIN('Standard Settings'!$F6)+SIN('Standard Settings'!$F6+EchelleFPAparam!$M$3+EchelleFPAparam!$J$3)))</f>
        <v/>
      </c>
      <c r="DP11" s="31">
        <f>IF(OR($P11+E$52&lt;'Standard Settings'!$G6,$P11+E$52&gt;'Standard Settings'!$I6),-1,(EchelleFPAparam!$S$3/(cpmcfgWLEN!$P11+E$52))*(SIN('Standard Settings'!$F6)+SIN('Standard Settings'!$F6+EchelleFPAparam!$M$3+EchelleFPAparam!$J$3)))</f>
        <v/>
      </c>
      <c r="DQ11" s="31">
        <f>IF(OR($P11+F$52&lt;'Standard Settings'!$G6,$P11+F$52&gt;'Standard Settings'!$I6),-1,(EchelleFPAparam!$S$3/(cpmcfgWLEN!$P11+F$52))*(SIN('Standard Settings'!$F6)+SIN('Standard Settings'!$F6+EchelleFPAparam!$M$3+EchelleFPAparam!$J$3)))</f>
        <v/>
      </c>
      <c r="DR11" s="31">
        <f>IF(OR($P11+G$52&lt;'Standard Settings'!$G6,$P11+G$52&gt;'Standard Settings'!$I6),-1,(EchelleFPAparam!$S$3/(cpmcfgWLEN!$P11+G$52))*(SIN('Standard Settings'!$F6)+SIN('Standard Settings'!$F6+EchelleFPAparam!$M$3+EchelleFPAparam!$J$3)))</f>
        <v/>
      </c>
      <c r="DS11" s="31">
        <f>IF(OR($P11+H$52&lt;'Standard Settings'!$G6,$P11+H$52&gt;'Standard Settings'!$I6),-1,(EchelleFPAparam!$S$3/(cpmcfgWLEN!$P11+H$52))*(SIN('Standard Settings'!$F6)+SIN('Standard Settings'!$F6+EchelleFPAparam!$M$3+EchelleFPAparam!$J$3)))</f>
        <v/>
      </c>
      <c r="DT11" s="31">
        <f>IF(OR($P11+I$52&lt;'Standard Settings'!$G6,$P11+I$52&gt;'Standard Settings'!$I6),-1,(EchelleFPAparam!$S$3/(cpmcfgWLEN!$P11+I$52))*(SIN('Standard Settings'!$F6)+SIN('Standard Settings'!$F6+EchelleFPAparam!$M$3+EchelleFPAparam!$J$3)))</f>
        <v/>
      </c>
      <c r="DU11" s="31">
        <f>IF(OR($P11+J$52&lt;'Standard Settings'!$G6,$P11+J$52&gt;'Standard Settings'!$I6),-1,(EchelleFPAparam!$S$3/(cpmcfgWLEN!$P11+J$52))*(SIN('Standard Settings'!$F6)+SIN('Standard Settings'!$F6+EchelleFPAparam!$M$3+EchelleFPAparam!$J$3)))</f>
        <v/>
      </c>
      <c r="DV11" s="31">
        <f>IF(OR($P11+B$52&lt;$N11,$P11+B$52&gt;$O11),-1,(EchelleFPAparam!$S$3/(cpmcfgWLEN!$P11+B$52))*(SIN('Standard Settings'!$F6)+SIN('Standard Settings'!$F6+EchelleFPAparam!$M$3+EchelleFPAparam!$K$3)))</f>
        <v/>
      </c>
      <c r="DW11" s="31">
        <f>IF(OR($P11+C$52&lt;$N11,$P11+C$52&gt;$O11),-1,(EchelleFPAparam!$S$3/(cpmcfgWLEN!$P11+C$52))*(SIN('Standard Settings'!$F6)+SIN('Standard Settings'!$F6+EchelleFPAparam!$M$3+EchelleFPAparam!$K$3)))</f>
        <v/>
      </c>
      <c r="DX11" s="31">
        <f>IF(OR($P11+D$52&lt;$N11,$P11+D$52&gt;$O11),-1,(EchelleFPAparam!$S$3/(cpmcfgWLEN!$P11+D$52))*(SIN('Standard Settings'!$F6)+SIN('Standard Settings'!$F6+EchelleFPAparam!$M$3+EchelleFPAparam!$K$3)))</f>
        <v/>
      </c>
      <c r="DY11" s="31">
        <f>IF(OR($P11+E$52&lt;$N11,$P11+E$52&gt;$O11),-1,(EchelleFPAparam!$S$3/(cpmcfgWLEN!$P11+E$52))*(SIN('Standard Settings'!$F6)+SIN('Standard Settings'!$F6+EchelleFPAparam!$M$3+EchelleFPAparam!$K$3)))</f>
        <v/>
      </c>
      <c r="DZ11" s="31">
        <f>IF(OR($P11+F$52&lt;$N11,$P11+F$52&gt;$O11),-1,(EchelleFPAparam!$S$3/(cpmcfgWLEN!$P11+F$52))*(SIN('Standard Settings'!$F6)+SIN('Standard Settings'!$F6+EchelleFPAparam!$M$3+EchelleFPAparam!$K$3)))</f>
        <v/>
      </c>
      <c r="EA11" s="31">
        <f>IF(OR($P11+G$52&lt;$N11,$P11+G$52&gt;$O11),-1,(EchelleFPAparam!$S$3/(cpmcfgWLEN!$P11+G$52))*(SIN('Standard Settings'!$F6)+SIN('Standard Settings'!$F6+EchelleFPAparam!$M$3+EchelleFPAparam!$K$3)))</f>
        <v/>
      </c>
      <c r="EB11" s="31">
        <f>IF(OR($P11+H$52&lt;$N11,$P11+H$52&gt;$O11),-1,(EchelleFPAparam!$S$3/(cpmcfgWLEN!$P11+H$52))*(SIN('Standard Settings'!$F6)+SIN('Standard Settings'!$F6+EchelleFPAparam!$M$3+EchelleFPAparam!$K$3)))</f>
        <v/>
      </c>
      <c r="EC11" s="31">
        <f>IF(OR($P11+I$52&lt;$N11,$P11+I$52&gt;$O11),-1,(EchelleFPAparam!$S$3/(cpmcfgWLEN!$P11+I$52))*(SIN('Standard Settings'!$F6)+SIN('Standard Settings'!$F6+EchelleFPAparam!$M$3+EchelleFPAparam!$K$3)))</f>
        <v/>
      </c>
      <c r="ED11" s="31">
        <f>IF(OR($P11+J$52&lt;$N11,$P11+J$52&gt;$O11),-1,(EchelleFPAparam!$S$3/(cpmcfgWLEN!$P11+J$52))*(SIN('Standard Settings'!$F6)+SIN('Standard Settings'!$F6+EchelleFPAparam!$M$3+EchelleFPAparam!$K$3)))</f>
        <v/>
      </c>
      <c r="EE11" s="34">
        <f>'Standard Settings'!E6</f>
        <v/>
      </c>
      <c r="EH11" s="32" t="n"/>
      <c r="EI11" s="32" t="n"/>
      <c r="EJ11" s="32" t="n"/>
      <c r="EK11" s="32" t="n"/>
      <c r="EL11" s="32" t="n"/>
      <c r="EM11" s="32" t="n"/>
      <c r="EN11" s="32" t="n"/>
      <c r="EO11" s="32" t="n"/>
      <c r="EP11" s="32" t="n"/>
      <c r="EQ11" s="32" t="n"/>
      <c r="ER11" s="32" t="n"/>
      <c r="ES11" s="32" t="n"/>
      <c r="ET11" s="32" t="n"/>
      <c r="EU11" s="32" t="n"/>
      <c r="EV11" s="32" t="n"/>
      <c r="EW11" s="32" t="n"/>
      <c r="EX11" s="32" t="n"/>
      <c r="EY11" s="32" t="n"/>
      <c r="EZ11" s="32" t="n"/>
      <c r="FA11" s="32" t="n"/>
      <c r="FB11" s="32" t="n"/>
      <c r="FC11" s="15" t="n"/>
      <c r="FD11" s="33">
        <f>1/(F11*EchelleFPAparam!$Q$3)</f>
        <v/>
      </c>
      <c r="FE11" s="33">
        <f>E11*FD11</f>
        <v/>
      </c>
      <c r="FF11" s="15" t="n"/>
      <c r="FG11" s="15" t="n"/>
      <c r="FH11" s="15" t="n"/>
      <c r="FI11" s="15" t="n"/>
      <c r="FJ11" s="15" t="n"/>
      <c r="FK11" s="15" t="n"/>
      <c r="FL11" s="15" t="n"/>
      <c r="FM11" s="15" t="n"/>
      <c r="FN11" s="15" t="n"/>
      <c r="FO11" s="15" t="n"/>
      <c r="FP11" s="15" t="n"/>
      <c r="FQ11" s="15" t="n"/>
      <c r="FR11" s="15" t="n"/>
      <c r="FS11" s="15" t="n"/>
      <c r="FT11" s="15" t="n"/>
      <c r="FU11" s="15" t="n"/>
      <c r="FV11" s="15" t="n"/>
      <c r="FW11" s="15" t="n"/>
      <c r="FX11" s="15" t="n"/>
      <c r="FY11" s="15" t="n"/>
      <c r="FZ11" s="15" t="n"/>
      <c r="GA11" s="15" t="n"/>
      <c r="GB11" s="15" t="n"/>
      <c r="GC11" s="15" t="n"/>
      <c r="GD11" s="15" t="n"/>
      <c r="GE11" s="15" t="n"/>
      <c r="GF11" s="15" t="n"/>
      <c r="GG11" s="15" t="n"/>
      <c r="GH11" s="15" t="n"/>
      <c r="GI11" s="15" t="n"/>
      <c r="GJ11" s="15" t="n"/>
      <c r="GK11" s="15" t="n"/>
      <c r="GL11" s="15" t="n"/>
      <c r="GM11" s="15" t="n"/>
      <c r="GN11" s="15" t="n"/>
      <c r="GO11" s="15" t="n"/>
      <c r="GP11" s="15" t="n"/>
      <c r="GQ11" s="15" t="n"/>
      <c r="GR11" s="15" t="n"/>
      <c r="GS11" s="15" t="n"/>
      <c r="GT11" s="15" t="n"/>
      <c r="GU11" s="15" t="n"/>
      <c r="GV11" s="15" t="n"/>
      <c r="GW11" s="15" t="n"/>
      <c r="GX11" s="15" t="n"/>
      <c r="GY11" s="15" t="n"/>
      <c r="GZ11" s="15" t="n"/>
      <c r="HA11" s="15" t="n"/>
      <c r="HB11" s="15" t="n"/>
      <c r="HC11" s="15" t="n"/>
      <c r="HD11" s="15" t="n"/>
      <c r="HE11" s="15" t="n"/>
      <c r="HF11" s="15" t="n"/>
      <c r="HG11" s="15" t="n"/>
      <c r="HH11" s="15" t="n"/>
      <c r="HI11" s="15" t="n"/>
      <c r="HJ11" s="15" t="n"/>
      <c r="HK11" s="15" t="n"/>
      <c r="HL11" s="15" t="n"/>
      <c r="HM11" s="15" t="n"/>
      <c r="HN11" s="15" t="n"/>
      <c r="HO11" s="15" t="n"/>
      <c r="HP11" s="15" t="n"/>
      <c r="HQ11" s="15" t="n"/>
      <c r="HR11" s="15" t="n"/>
      <c r="HS11" s="15" t="n"/>
      <c r="HT11" s="15" t="n"/>
      <c r="HU11" s="15" t="n"/>
      <c r="HV11" s="15" t="n"/>
      <c r="HW11" s="15" t="n"/>
      <c r="HX11" s="15" t="n"/>
      <c r="HY11" s="15" t="n"/>
      <c r="HZ11" s="15" t="n"/>
      <c r="IA11" s="15" t="n"/>
      <c r="IB11" s="15" t="n"/>
      <c r="IC11" s="15" t="n"/>
      <c r="ID11" s="15" t="n"/>
      <c r="IE11" s="15" t="n"/>
      <c r="IF11" s="15" t="n"/>
      <c r="IG11" s="15" t="n"/>
      <c r="IH11" s="15" t="n"/>
      <c r="II11" s="15" t="n"/>
      <c r="IJ11" s="15" t="n"/>
      <c r="IK11" s="15" t="n"/>
      <c r="IL11" s="15" t="n"/>
      <c r="IM11" s="15" t="n"/>
      <c r="IN11" s="15" t="n"/>
      <c r="IO11" s="15" t="n"/>
      <c r="IP11" s="15" t="n"/>
      <c r="IQ11" s="15" t="n"/>
      <c r="IR11" s="15" t="n"/>
      <c r="IS11" s="15" t="n"/>
      <c r="IT11" s="15" t="n"/>
      <c r="IU11" s="15" t="n"/>
      <c r="IV11" s="15" t="n"/>
      <c r="IW11" s="15" t="n"/>
      <c r="IX11" s="15" t="n"/>
      <c r="IY11" s="15" t="n"/>
      <c r="IZ11" s="15" t="n"/>
      <c r="JA11" s="15" t="n"/>
      <c r="JB11" s="15" t="n"/>
      <c r="JC11" s="15" t="n"/>
      <c r="JD11" s="15" t="n"/>
      <c r="JE11" s="15" t="n"/>
      <c r="JF11" s="15" t="n"/>
      <c r="JG11" s="15" t="n"/>
      <c r="JH11" s="15" t="n"/>
      <c r="JI11" s="15" t="n"/>
      <c r="JJ11" s="15" t="n"/>
      <c r="JK11" s="15" t="n"/>
      <c r="JL11" s="15" t="n"/>
    </row>
    <row customHeight="1" ht="13.8" r="12" s="59" spans="1:273">
      <c r="A12" s="0" t="n"/>
      <c r="B12" s="22">
        <f>V12</f>
        <v/>
      </c>
      <c r="C12" s="34">
        <f>'Standard Settings'!B7</f>
        <v/>
      </c>
      <c r="D12" s="34">
        <f>'Standard Settings'!H7</f>
        <v/>
      </c>
      <c r="E12" s="23">
        <f>(DH12-CY12)/2048</f>
        <v/>
      </c>
      <c r="F12" s="21">
        <f>((EchelleFPAparam!$S$3/(cpmcfgWLEN!$P12+E$52))*(SIN('Standard Settings'!$F7+0.0005)+SIN('Standard Settings'!$F7+0.0005+EchelleFPAparam!$M$3))-(EchelleFPAparam!$S$3/(cpmcfgWLEN!$P12+E$52))*(SIN('Standard Settings'!$F7-0.0005)+SIN('Standard Settings'!$F7-0.0005+EchelleFPAparam!$M$3)))*1000*EchelleFPAparam!$O$3/180</f>
        <v/>
      </c>
      <c r="G12" s="24">
        <f>'Standard Settings'!C7</f>
        <v/>
      </c>
      <c r="H12" s="0" t="n"/>
      <c r="I12" s="34">
        <f>'Standard Settings'!D7</f>
        <v/>
      </c>
      <c r="J12" s="0" t="n"/>
      <c r="K12" s="14" t="n">
        <v>0</v>
      </c>
      <c r="L12" s="14" t="n">
        <v>0</v>
      </c>
      <c r="N12" s="25">
        <f>'Standard Settings'!$G7</f>
        <v/>
      </c>
      <c r="O12" s="25">
        <f>'Standard Settings'!$I7</f>
        <v/>
      </c>
      <c r="P12" s="26">
        <f>D12-4</f>
        <v/>
      </c>
      <c r="Q12" s="26">
        <f>D12+4</f>
        <v/>
      </c>
      <c r="R12" s="27">
        <f>IF(OR($P12+B$52&lt;$N12,$P12+B$52&gt;$O12),-1,(EchelleFPAparam!$S$3/(cpmcfgWLEN!$P12+B$52))*(SIN('Standard Settings'!$F7)+SIN('Standard Settings'!$F7+EchelleFPAparam!$M$3)))</f>
        <v/>
      </c>
      <c r="S12" s="27">
        <f>IF(OR($P12+C$52&lt;$N12,$P12+C$52&gt;$O12),-1,(EchelleFPAparam!$S$3/(cpmcfgWLEN!$P12+C$52))*(SIN('Standard Settings'!$F7)+SIN('Standard Settings'!$F7+EchelleFPAparam!$M$3)))</f>
        <v/>
      </c>
      <c r="T12" s="27">
        <f>IF(OR($P12+D$52&lt;$N12,$P12+D$52&gt;$O12),-1,(EchelleFPAparam!$S$3/(cpmcfgWLEN!$P12+D$52))*(SIN('Standard Settings'!$F7)+SIN('Standard Settings'!$F7+EchelleFPAparam!$M$3)))</f>
        <v/>
      </c>
      <c r="U12" s="27">
        <f>IF(OR($P12+E$52&lt;$N12,$P12+E$52&gt;$O12),-1,(EchelleFPAparam!$S$3/(cpmcfgWLEN!$P12+E$52))*(SIN('Standard Settings'!$F7)+SIN('Standard Settings'!$F7+EchelleFPAparam!$M$3)))</f>
        <v/>
      </c>
      <c r="V12" s="27">
        <f>IF(OR($P12+F$52&lt;$N12,$P12+F$52&gt;$O12),-1,(EchelleFPAparam!$S$3/(cpmcfgWLEN!$P12+F$52))*(SIN('Standard Settings'!$F7)+SIN('Standard Settings'!$F7+EchelleFPAparam!$M$3)))</f>
        <v/>
      </c>
      <c r="W12" s="27">
        <f>IF(OR($P12+G$52&lt;$N12,$P12+G$52&gt;$O12),-1,(EchelleFPAparam!$S$3/(cpmcfgWLEN!$P12+G$52))*(SIN('Standard Settings'!$F7)+SIN('Standard Settings'!$F7+EchelleFPAparam!$M$3)))</f>
        <v/>
      </c>
      <c r="X12" s="27">
        <f>IF(OR($P12+H$52&lt;$N12,$P12+H$52&gt;$O12),-1,(EchelleFPAparam!$S$3/(cpmcfgWLEN!$P12+H$52))*(SIN('Standard Settings'!$F7)+SIN('Standard Settings'!$F7+EchelleFPAparam!$M$3)))</f>
        <v/>
      </c>
      <c r="Y12" s="27">
        <f>IF(OR($P12+I$52&lt;$N12,$P12+I$52&gt;$O12),-1,(EchelleFPAparam!$S$3/(cpmcfgWLEN!$P12+I$52))*(SIN('Standard Settings'!$F7)+SIN('Standard Settings'!$F7+EchelleFPAparam!$M$3)))</f>
        <v/>
      </c>
      <c r="Z12" s="27">
        <f>IF(OR($P12+J$52&lt;$N12,$P12+J$52&gt;$O12),-1,(EchelleFPAparam!$S$3/(cpmcfgWLEN!$P12+J$52))*(SIN('Standard Settings'!$F7)+SIN('Standard Settings'!$F7+EchelleFPAparam!$M$3)))</f>
        <v/>
      </c>
      <c r="AA12" s="28" t="n"/>
      <c r="AB12" s="28" t="n"/>
      <c r="AC12" s="28" t="n"/>
      <c r="AD12" s="28" t="n"/>
      <c r="AE12" s="28" t="n"/>
      <c r="AF12" s="28" t="n"/>
      <c r="AG12" s="28" t="n"/>
      <c r="AH12" s="28" t="n"/>
      <c r="AI12" s="28" t="n"/>
      <c r="AJ12" s="28" t="n"/>
      <c r="AK12" s="28" t="n"/>
      <c r="AL12" s="28" t="n"/>
      <c r="AM12" s="28" t="n"/>
      <c r="AN12" s="28" t="n"/>
      <c r="AO12" s="28" t="n"/>
      <c r="AP12" s="28" t="n"/>
      <c r="AQ12" s="28" t="n"/>
      <c r="AR12" s="28" t="n"/>
      <c r="AS12" s="28" t="n"/>
      <c r="AT12" s="28" t="n"/>
      <c r="AU12" s="28" t="n"/>
      <c r="AV12" s="28" t="n"/>
      <c r="AW12" s="28" t="n"/>
      <c r="AX12" s="28" t="n"/>
      <c r="AY12" s="28" t="n"/>
      <c r="AZ12" s="28" t="n"/>
      <c r="BA12" s="28" t="n"/>
      <c r="BB12" s="29">
        <f>IF(OR($P12+B$52&lt;'Standard Settings'!$G7,$P12+B$52&gt;'Standard Settings'!$I7),-1,(EchelleFPAparam!$S$3/(cpmcfgWLEN!$P12+B$52))*(SIN(EchelleFPAparam!$T$3-EchelleFPAparam!$M$3/2)+SIN('Standard Settings'!$F7+EchelleFPAparam!$M$3)))</f>
        <v/>
      </c>
      <c r="BC12" s="29">
        <f>IF(OR($P12+C$52&lt;'Standard Settings'!$G7,$P12+C$52&gt;'Standard Settings'!$I7),-1,(EchelleFPAparam!$S$3/(cpmcfgWLEN!$P12+C$52))*(SIN(EchelleFPAparam!$T$3-EchelleFPAparam!$M$3/2)+SIN('Standard Settings'!$F7+EchelleFPAparam!$M$3)))</f>
        <v/>
      </c>
      <c r="BD12" s="29">
        <f>IF(OR($P12+D$52&lt;'Standard Settings'!$G7,$P12+D$52&gt;'Standard Settings'!$I7),-1,(EchelleFPAparam!$S$3/(cpmcfgWLEN!$P12+D$52))*(SIN(EchelleFPAparam!$T$3-EchelleFPAparam!$M$3/2)+SIN('Standard Settings'!$F7+EchelleFPAparam!$M$3)))</f>
        <v/>
      </c>
      <c r="BE12" s="29">
        <f>IF(OR($P12+E$52&lt;'Standard Settings'!$G7,$P12+E$52&gt;'Standard Settings'!$I7),-1,(EchelleFPAparam!$S$3/(cpmcfgWLEN!$P12+E$52))*(SIN(EchelleFPAparam!$T$3-EchelleFPAparam!$M$3/2)+SIN('Standard Settings'!$F7+EchelleFPAparam!$M$3)))</f>
        <v/>
      </c>
      <c r="BF12" s="29">
        <f>IF(OR($P12+F$52&lt;'Standard Settings'!$G7,$P12+F$52&gt;'Standard Settings'!$I7),-1,(EchelleFPAparam!$S$3/(cpmcfgWLEN!$P12+F$52))*(SIN(EchelleFPAparam!$T$3-EchelleFPAparam!$M$3/2)+SIN('Standard Settings'!$F7+EchelleFPAparam!$M$3)))</f>
        <v/>
      </c>
      <c r="BG12" s="29">
        <f>IF(OR($P12+G$52&lt;'Standard Settings'!$G7,$P12+G$52&gt;'Standard Settings'!$I7),-1,(EchelleFPAparam!$S$3/(cpmcfgWLEN!$P12+G$52))*(SIN(EchelleFPAparam!$T$3-EchelleFPAparam!$M$3/2)+SIN('Standard Settings'!$F7+EchelleFPAparam!$M$3)))</f>
        <v/>
      </c>
      <c r="BH12" s="29">
        <f>IF(OR($P12+H$52&lt;'Standard Settings'!$G7,$P12+H$52&gt;'Standard Settings'!$I7),-1,(EchelleFPAparam!$S$3/(cpmcfgWLEN!$P12+H$52))*(SIN(EchelleFPAparam!$T$3-EchelleFPAparam!$M$3/2)+SIN('Standard Settings'!$F7+EchelleFPAparam!$M$3)))</f>
        <v/>
      </c>
      <c r="BI12" s="29">
        <f>IF(OR($P12+I$52&lt;'Standard Settings'!$G7,$P12+I$52&gt;'Standard Settings'!$I7),-1,(EchelleFPAparam!$S$3/(cpmcfgWLEN!$P12+I$52))*(SIN(EchelleFPAparam!$T$3-EchelleFPAparam!$M$3/2)+SIN('Standard Settings'!$F7+EchelleFPAparam!$M$3)))</f>
        <v/>
      </c>
      <c r="BJ12" s="29">
        <f>IF(OR($P12+J$52&lt;'Standard Settings'!$G7,$P12+J$52&gt;'Standard Settings'!$I7),-1,(EchelleFPAparam!$S$3/(cpmcfgWLEN!$P12+J$52))*(SIN(EchelleFPAparam!$T$3-EchelleFPAparam!$M$3/2)+SIN('Standard Settings'!$F7+EchelleFPAparam!$M$3)))</f>
        <v/>
      </c>
      <c r="BK12" s="30">
        <f>IF(OR($P12+B$52&lt;'Standard Settings'!$G7,$P12+B$52&gt;'Standard Settings'!$I7),-1,BB12*(($D12+B$52)/($D12+B$52+0.5)))</f>
        <v/>
      </c>
      <c r="BL12" s="30">
        <f>IF(OR($P12+C$52&lt;'Standard Settings'!$G7,$P12+C$52&gt;'Standard Settings'!$I7),-1,BC12*(($D12+C$52)/($D12+C$52+0.5)))</f>
        <v/>
      </c>
      <c r="BM12" s="30">
        <f>IF(OR($P12+D$52&lt;'Standard Settings'!$G7,$P12+D$52&gt;'Standard Settings'!$I7),-1,BD12*(($D12+D$52)/($D12+D$52+0.5)))</f>
        <v/>
      </c>
      <c r="BN12" s="30">
        <f>IF(OR($P12+E$52&lt;'Standard Settings'!$G7,$P12+E$52&gt;'Standard Settings'!$I7),-1,BE12*(($D12+E$52)/($D12+E$52+0.5)))</f>
        <v/>
      </c>
      <c r="BO12" s="30">
        <f>IF(OR($P12+F$52&lt;'Standard Settings'!$G7,$P12+F$52&gt;'Standard Settings'!$I7),-1,BF12*(($D12+F$52)/($D12+F$52+0.5)))</f>
        <v/>
      </c>
      <c r="BP12" s="30">
        <f>IF(OR($P12+G$52&lt;'Standard Settings'!$G7,$P12+G$52&gt;'Standard Settings'!$I7),-1,BG12*(($D12+G$52)/($D12+G$52+0.5)))</f>
        <v/>
      </c>
      <c r="BQ12" s="30">
        <f>IF(OR($P12+H$52&lt;'Standard Settings'!$G7,$P12+H$52&gt;'Standard Settings'!$I7),-1,BH12*(($D12+H$52)/($D12+H$52+0.5)))</f>
        <v/>
      </c>
      <c r="BR12" s="30">
        <f>IF(OR($P12+I$52&lt;'Standard Settings'!$G7,$P12+I$52&gt;'Standard Settings'!$I7),-1,BI12*(($D12+I$52)/($D12+I$52+0.5)))</f>
        <v/>
      </c>
      <c r="BS12" s="30">
        <f>IF(OR($P12+J$52&lt;'Standard Settings'!$G7,$P12+J$52&gt;'Standard Settings'!$I7),-1,BJ12*(($D12+J$52)/($D12+J$52+0.5)))</f>
        <v/>
      </c>
      <c r="BT12" s="30">
        <f>IF(OR($P12+B$52&lt;'Standard Settings'!$G7,$P12+B$52&gt;'Standard Settings'!$I7),-1,BB12*(($D12+B$52)/($D12+B$52-0.5)))</f>
        <v/>
      </c>
      <c r="BU12" s="30">
        <f>IF(OR($P12+C$52&lt;'Standard Settings'!$G7,$P12+C$52&gt;'Standard Settings'!$I7),-1,BC12*(($D12+C$52)/($D12+C$52-0.5)))</f>
        <v/>
      </c>
      <c r="BV12" s="30">
        <f>IF(OR($P12+D$52&lt;'Standard Settings'!$G7,$P12+D$52&gt;'Standard Settings'!$I7),-1,BD12*(($D12+D$52)/($D12+D$52-0.5)))</f>
        <v/>
      </c>
      <c r="BW12" s="30">
        <f>IF(OR($P12+E$52&lt;'Standard Settings'!$G7,$P12+E$52&gt;'Standard Settings'!$I7),-1,BE12*(($D12+E$52)/($D12+E$52-0.5)))</f>
        <v/>
      </c>
      <c r="BX12" s="30">
        <f>IF(OR($P12+F$52&lt;'Standard Settings'!$G7,$P12+F$52&gt;'Standard Settings'!$I7),-1,BF12*(($D12+F$52)/($D12+F$52-0.5)))</f>
        <v/>
      </c>
      <c r="BY12" s="30">
        <f>IF(OR($P12+G$52&lt;'Standard Settings'!$G7,$P12+G$52&gt;'Standard Settings'!$I7),-1,BG12*(($D12+G$52)/($D12+G$52-0.5)))</f>
        <v/>
      </c>
      <c r="BZ12" s="30">
        <f>IF(OR($P12+H$52&lt;'Standard Settings'!$G7,$P12+H$52&gt;'Standard Settings'!$I7),-1,BH12*(($D12+H$52)/($D12+H$52-0.5)))</f>
        <v/>
      </c>
      <c r="CA12" s="30">
        <f>IF(OR($P12+I$52&lt;'Standard Settings'!$G7,$P12+I$52&gt;'Standard Settings'!$I7),-1,BI12*(($D12+I$52)/($D12+I$52-0.5)))</f>
        <v/>
      </c>
      <c r="CB12" s="30">
        <f>IF(OR($P12+J$52&lt;'Standard Settings'!$G7,$P12+J$52&gt;'Standard Settings'!$I7),-1,BJ12*(($D12+J$52)/($D12+J$52-0.5)))</f>
        <v/>
      </c>
      <c r="CC12" s="31">
        <f>IF(OR($P12+B$52&lt;'Standard Settings'!$G7,$P12+B$52&gt;'Standard Settings'!$I7),-1,(EchelleFPAparam!$S$3/(cpmcfgWLEN!$P12+B$52))*(SIN('Standard Settings'!$F7)+SIN('Standard Settings'!$F7+EchelleFPAparam!$M$3+EchelleFPAparam!$F$3)))</f>
        <v/>
      </c>
      <c r="CD12" s="31">
        <f>IF(OR($P12+C$52&lt;'Standard Settings'!$G7,$P12+C$52&gt;'Standard Settings'!$I7),-1,(EchelleFPAparam!$S$3/(cpmcfgWLEN!$P12+C$52))*(SIN('Standard Settings'!$F7)+SIN('Standard Settings'!$F7+EchelleFPAparam!$M$3+EchelleFPAparam!$F$3)))</f>
        <v/>
      </c>
      <c r="CE12" s="31">
        <f>IF(OR($P12+D$52&lt;'Standard Settings'!$G7,$P12+D$52&gt;'Standard Settings'!$I7),-1,(EchelleFPAparam!$S$3/(cpmcfgWLEN!$P12+D$52))*(SIN('Standard Settings'!$F7)+SIN('Standard Settings'!$F7+EchelleFPAparam!$M$3+EchelleFPAparam!$F$3)))</f>
        <v/>
      </c>
      <c r="CF12" s="31">
        <f>IF(OR($P12+E$52&lt;'Standard Settings'!$G7,$P12+E$52&gt;'Standard Settings'!$I7),-1,(EchelleFPAparam!$S$3/(cpmcfgWLEN!$P12+E$52))*(SIN('Standard Settings'!$F7)+SIN('Standard Settings'!$F7+EchelleFPAparam!$M$3+EchelleFPAparam!$F$3)))</f>
        <v/>
      </c>
      <c r="CG12" s="31">
        <f>IF(OR($P12+F$52&lt;'Standard Settings'!$G7,$P12+F$52&gt;'Standard Settings'!$I7),-1,(EchelleFPAparam!$S$3/(cpmcfgWLEN!$P12+F$52))*(SIN('Standard Settings'!$F7)+SIN('Standard Settings'!$F7+EchelleFPAparam!$M$3+EchelleFPAparam!$F$3)))</f>
        <v/>
      </c>
      <c r="CH12" s="31">
        <f>IF(OR($P12+G$52&lt;'Standard Settings'!$G7,$P12+G$52&gt;'Standard Settings'!$I7),-1,(EchelleFPAparam!$S$3/(cpmcfgWLEN!$P12+G$52))*(SIN('Standard Settings'!$F7)+SIN('Standard Settings'!$F7+EchelleFPAparam!$M$3+EchelleFPAparam!$F$3)))</f>
        <v/>
      </c>
      <c r="CI12" s="31">
        <f>IF(OR($P12+H$52&lt;'Standard Settings'!$G7,$P12+H$52&gt;'Standard Settings'!$I7),-1,(EchelleFPAparam!$S$3/(cpmcfgWLEN!$P12+H$52))*(SIN('Standard Settings'!$F7)+SIN('Standard Settings'!$F7+EchelleFPAparam!$M$3+EchelleFPAparam!$F$3)))</f>
        <v/>
      </c>
      <c r="CJ12" s="31">
        <f>IF(OR($P12+I$52&lt;'Standard Settings'!$G7,$P12+I$52&gt;'Standard Settings'!$I7),-1,(EchelleFPAparam!$S$3/(cpmcfgWLEN!$P12+I$52))*(SIN('Standard Settings'!$F7)+SIN('Standard Settings'!$F7+EchelleFPAparam!$M$3+EchelleFPAparam!$F$3)))</f>
        <v/>
      </c>
      <c r="CK12" s="31">
        <f>IF(OR($P12+J$52&lt;'Standard Settings'!$G7,$P12+J$52&gt;'Standard Settings'!$I7),-1,(EchelleFPAparam!$S$3/(cpmcfgWLEN!$P12+J$52))*(SIN('Standard Settings'!$F7)+SIN('Standard Settings'!$F7+EchelleFPAparam!$M$3+EchelleFPAparam!$F$3)))</f>
        <v/>
      </c>
      <c r="CL12" s="31">
        <f>IF(OR($P12+B$52&lt;'Standard Settings'!$G7,$P12+B$52&gt;'Standard Settings'!$I7),-1,(EchelleFPAparam!$S$3/(cpmcfgWLEN!$P12+B$52))*(SIN('Standard Settings'!$F7)+SIN('Standard Settings'!$F7+EchelleFPAparam!$M$3+EchelleFPAparam!$G$3)))</f>
        <v/>
      </c>
      <c r="CM12" s="31">
        <f>IF(OR($P12+C$52&lt;'Standard Settings'!$G7,$P12+C$52&gt;'Standard Settings'!$I7),-1,(EchelleFPAparam!$S$3/(cpmcfgWLEN!$P12+C$52))*(SIN('Standard Settings'!$F7)+SIN('Standard Settings'!$F7+EchelleFPAparam!$M$3+EchelleFPAparam!$G$3)))</f>
        <v/>
      </c>
      <c r="CN12" s="31">
        <f>IF(OR($P12+D$52&lt;'Standard Settings'!$G7,$P12+D$52&gt;'Standard Settings'!$I7),-1,(EchelleFPAparam!$S$3/(cpmcfgWLEN!$P12+D$52))*(SIN('Standard Settings'!$F7)+SIN('Standard Settings'!$F7+EchelleFPAparam!$M$3+EchelleFPAparam!$G$3)))</f>
        <v/>
      </c>
      <c r="CO12" s="31">
        <f>IF(OR($P12+E$52&lt;'Standard Settings'!$G7,$P12+E$52&gt;'Standard Settings'!$I7),-1,(EchelleFPAparam!$S$3/(cpmcfgWLEN!$P12+E$52))*(SIN('Standard Settings'!$F7)+SIN('Standard Settings'!$F7+EchelleFPAparam!$M$3+EchelleFPAparam!$G$3)))</f>
        <v/>
      </c>
      <c r="CP12" s="31">
        <f>IF(OR($P12+F$52&lt;'Standard Settings'!$G7,$P12+F$52&gt;'Standard Settings'!$I7),-1,(EchelleFPAparam!$S$3/(cpmcfgWLEN!$P12+F$52))*(SIN('Standard Settings'!$F7)+SIN('Standard Settings'!$F7+EchelleFPAparam!$M$3+EchelleFPAparam!$G$3)))</f>
        <v/>
      </c>
      <c r="CQ12" s="31">
        <f>IF(OR($P12+G$52&lt;'Standard Settings'!$G7,$P12+G$52&gt;'Standard Settings'!$I7),-1,(EchelleFPAparam!$S$3/(cpmcfgWLEN!$P12+G$52))*(SIN('Standard Settings'!$F7)+SIN('Standard Settings'!$F7+EchelleFPAparam!$M$3+EchelleFPAparam!$G$3)))</f>
        <v/>
      </c>
      <c r="CR12" s="31">
        <f>IF(OR($P12+H$52&lt;'Standard Settings'!$G7,$P12+H$52&gt;'Standard Settings'!$I7),-1,(EchelleFPAparam!$S$3/(cpmcfgWLEN!$P12+H$52))*(SIN('Standard Settings'!$F7)+SIN('Standard Settings'!$F7+EchelleFPAparam!$M$3+EchelleFPAparam!$G$3)))</f>
        <v/>
      </c>
      <c r="CS12" s="31">
        <f>IF(OR($P12+I$52&lt;'Standard Settings'!$G7,$P12+I$52&gt;'Standard Settings'!$I7),-1,(EchelleFPAparam!$S$3/(cpmcfgWLEN!$P12+I$52))*(SIN('Standard Settings'!$F7)+SIN('Standard Settings'!$F7+EchelleFPAparam!$M$3+EchelleFPAparam!$G$3)))</f>
        <v/>
      </c>
      <c r="CT12" s="31">
        <f>IF(OR($P12+J$52&lt;'Standard Settings'!$G7,$P12+J$52&gt;'Standard Settings'!$I7),-1,(EchelleFPAparam!$S$3/(cpmcfgWLEN!$P12+J$52))*(SIN('Standard Settings'!$F7)+SIN('Standard Settings'!$F7+EchelleFPAparam!$M$3+EchelleFPAparam!$G$3)))</f>
        <v/>
      </c>
      <c r="CU12" s="31">
        <f>IF(OR($P12+B$52&lt;'Standard Settings'!$G7,$P12+B$52&gt;'Standard Settings'!$I7),-1,(EchelleFPAparam!$S$3/(cpmcfgWLEN!$P12+B$52))*(SIN('Standard Settings'!$F7)+SIN('Standard Settings'!$F7+EchelleFPAparam!$M$3+EchelleFPAparam!$H$3)))</f>
        <v/>
      </c>
      <c r="CV12" s="31">
        <f>IF(OR($P12+C$52&lt;'Standard Settings'!$G7,$P12+C$52&gt;'Standard Settings'!$I7),-1,(EchelleFPAparam!$S$3/(cpmcfgWLEN!$P12+C$52))*(SIN('Standard Settings'!$F7)+SIN('Standard Settings'!$F7+EchelleFPAparam!$M$3+EchelleFPAparam!$H$3)))</f>
        <v/>
      </c>
      <c r="CW12" s="31">
        <f>IF(OR($P12+D$52&lt;'Standard Settings'!$G7,$P12+D$52&gt;'Standard Settings'!$I7),-1,(EchelleFPAparam!$S$3/(cpmcfgWLEN!$P12+D$52))*(SIN('Standard Settings'!$F7)+SIN('Standard Settings'!$F7+EchelleFPAparam!$M$3+EchelleFPAparam!$H$3)))</f>
        <v/>
      </c>
      <c r="CX12" s="31">
        <f>IF(OR($P12+E$52&lt;'Standard Settings'!$G7,$P12+E$52&gt;'Standard Settings'!$I7),-1,(EchelleFPAparam!$S$3/(cpmcfgWLEN!$P12+E$52))*(SIN('Standard Settings'!$F7)+SIN('Standard Settings'!$F7+EchelleFPAparam!$M$3+EchelleFPAparam!$H$3)))</f>
        <v/>
      </c>
      <c r="CY12" s="31">
        <f>IF(OR($P12+F$52&lt;'Standard Settings'!$G7,$P12+F$52&gt;'Standard Settings'!$I7),-1,(EchelleFPAparam!$S$3/(cpmcfgWLEN!$P12+F$52))*(SIN('Standard Settings'!$F7)+SIN('Standard Settings'!$F7+EchelleFPAparam!$M$3+EchelleFPAparam!$H$3)))</f>
        <v/>
      </c>
      <c r="CZ12" s="31">
        <f>IF(OR($P12+G$52&lt;'Standard Settings'!$G7,$P12+G$52&gt;'Standard Settings'!$I7),-1,(EchelleFPAparam!$S$3/(cpmcfgWLEN!$P12+G$52))*(SIN('Standard Settings'!$F7)+SIN('Standard Settings'!$F7+EchelleFPAparam!$M$3+EchelleFPAparam!$H$3)))</f>
        <v/>
      </c>
      <c r="DA12" s="31">
        <f>IF(OR($P12+H$52&lt;'Standard Settings'!$G7,$P12+H$52&gt;'Standard Settings'!$I7),-1,(EchelleFPAparam!$S$3/(cpmcfgWLEN!$P12+H$52))*(SIN('Standard Settings'!$F7)+SIN('Standard Settings'!$F7+EchelleFPAparam!$M$3+EchelleFPAparam!$H$3)))</f>
        <v/>
      </c>
      <c r="DB12" s="31">
        <f>IF(OR($P12+I$52&lt;'Standard Settings'!$G7,$P12+I$52&gt;'Standard Settings'!$I7),-1,(EchelleFPAparam!$S$3/(cpmcfgWLEN!$P12+I$52))*(SIN('Standard Settings'!$F7)+SIN('Standard Settings'!$F7+EchelleFPAparam!$M$3+EchelleFPAparam!$H$3)))</f>
        <v/>
      </c>
      <c r="DC12" s="31">
        <f>IF(OR($P12+J$52&lt;'Standard Settings'!$G7,$P12+J$52&gt;'Standard Settings'!$I7),-1,(EchelleFPAparam!$S$3/(cpmcfgWLEN!$P12+J$52))*(SIN('Standard Settings'!$F7)+SIN('Standard Settings'!$F7+EchelleFPAparam!$M$3+EchelleFPAparam!$H$3)))</f>
        <v/>
      </c>
      <c r="DD12" s="31">
        <f>IF(OR($P12+B$52&lt;'Standard Settings'!$G7,$P12+B$52&gt;'Standard Settings'!$I7),-1,(EchelleFPAparam!$S$3/(cpmcfgWLEN!$P12+B$52))*(SIN('Standard Settings'!$F7)+SIN('Standard Settings'!$F7+EchelleFPAparam!$M$3+EchelleFPAparam!$I$3)))</f>
        <v/>
      </c>
      <c r="DE12" s="31">
        <f>IF(OR($P12+C$52&lt;'Standard Settings'!$G7,$P12+C$52&gt;'Standard Settings'!$I7),-1,(EchelleFPAparam!$S$3/(cpmcfgWLEN!$P12+C$52))*(SIN('Standard Settings'!$F7)+SIN('Standard Settings'!$F7+EchelleFPAparam!$M$3+EchelleFPAparam!$I$3)))</f>
        <v/>
      </c>
      <c r="DF12" s="31">
        <f>IF(OR($P12+D$52&lt;'Standard Settings'!$G7,$P12+D$52&gt;'Standard Settings'!$I7),-1,(EchelleFPAparam!$S$3/(cpmcfgWLEN!$P12+D$52))*(SIN('Standard Settings'!$F7)+SIN('Standard Settings'!$F7+EchelleFPAparam!$M$3+EchelleFPAparam!$I$3)))</f>
        <v/>
      </c>
      <c r="DG12" s="31">
        <f>IF(OR($P12+E$52&lt;'Standard Settings'!$G7,$P12+E$52&gt;'Standard Settings'!$I7),-1,(EchelleFPAparam!$S$3/(cpmcfgWLEN!$P12+E$52))*(SIN('Standard Settings'!$F7)+SIN('Standard Settings'!$F7+EchelleFPAparam!$M$3+EchelleFPAparam!$I$3)))</f>
        <v/>
      </c>
      <c r="DH12" s="31">
        <f>IF(OR($P12+F$52&lt;'Standard Settings'!$G7,$P12+F$52&gt;'Standard Settings'!$I7),-1,(EchelleFPAparam!$S$3/(cpmcfgWLEN!$P12+F$52))*(SIN('Standard Settings'!$F7)+SIN('Standard Settings'!$F7+EchelleFPAparam!$M$3+EchelleFPAparam!$I$3)))</f>
        <v/>
      </c>
      <c r="DI12" s="31">
        <f>IF(OR($P12+G$52&lt;'Standard Settings'!$G7,$P12+G$52&gt;'Standard Settings'!$I7),-1,(EchelleFPAparam!$S$3/(cpmcfgWLEN!$P12+G$52))*(SIN('Standard Settings'!$F7)+SIN('Standard Settings'!$F7+EchelleFPAparam!$M$3+EchelleFPAparam!$I$3)))</f>
        <v/>
      </c>
      <c r="DJ12" s="31">
        <f>IF(OR($P12+H$52&lt;'Standard Settings'!$G7,$P12+H$52&gt;'Standard Settings'!$I7),-1,(EchelleFPAparam!$S$3/(cpmcfgWLEN!$P12+H$52))*(SIN('Standard Settings'!$F7)+SIN('Standard Settings'!$F7+EchelleFPAparam!$M$3+EchelleFPAparam!$I$3)))</f>
        <v/>
      </c>
      <c r="DK12" s="31">
        <f>IF(OR($P12+I$52&lt;'Standard Settings'!$G7,$P12+I$52&gt;'Standard Settings'!$I7),-1,(EchelleFPAparam!$S$3/(cpmcfgWLEN!$P12+I$52))*(SIN('Standard Settings'!$F7)+SIN('Standard Settings'!$F7+EchelleFPAparam!$M$3+EchelleFPAparam!$I$3)))</f>
        <v/>
      </c>
      <c r="DL12" s="31">
        <f>IF(OR($P12+J$52&lt;'Standard Settings'!$G7,$P12+J$52&gt;'Standard Settings'!$I7),-1,(EchelleFPAparam!$S$3/(cpmcfgWLEN!$P12+J$52))*(SIN('Standard Settings'!$F7)+SIN('Standard Settings'!$F7+EchelleFPAparam!$M$3+EchelleFPAparam!$I$3)))</f>
        <v/>
      </c>
      <c r="DM12" s="31">
        <f>IF(OR($P12+B$52&lt;'Standard Settings'!$G7,$P12+B$52&gt;'Standard Settings'!$I7),-1,(EchelleFPAparam!$S$3/(cpmcfgWLEN!$P12+B$52))*(SIN('Standard Settings'!$F7)+SIN('Standard Settings'!$F7+EchelleFPAparam!$M$3+EchelleFPAparam!$J$3)))</f>
        <v/>
      </c>
      <c r="DN12" s="31">
        <f>IF(OR($P12+C$52&lt;'Standard Settings'!$G7,$P12+C$52&gt;'Standard Settings'!$I7),-1,(EchelleFPAparam!$S$3/(cpmcfgWLEN!$P12+C$52))*(SIN('Standard Settings'!$F7)+SIN('Standard Settings'!$F7+EchelleFPAparam!$M$3+EchelleFPAparam!$J$3)))</f>
        <v/>
      </c>
      <c r="DO12" s="31">
        <f>IF(OR($P12+D$52&lt;'Standard Settings'!$G7,$P12+D$52&gt;'Standard Settings'!$I7),-1,(EchelleFPAparam!$S$3/(cpmcfgWLEN!$P12+D$52))*(SIN('Standard Settings'!$F7)+SIN('Standard Settings'!$F7+EchelleFPAparam!$M$3+EchelleFPAparam!$J$3)))</f>
        <v/>
      </c>
      <c r="DP12" s="31">
        <f>IF(OR($P12+E$52&lt;'Standard Settings'!$G7,$P12+E$52&gt;'Standard Settings'!$I7),-1,(EchelleFPAparam!$S$3/(cpmcfgWLEN!$P12+E$52))*(SIN('Standard Settings'!$F7)+SIN('Standard Settings'!$F7+EchelleFPAparam!$M$3+EchelleFPAparam!$J$3)))</f>
        <v/>
      </c>
      <c r="DQ12" s="31">
        <f>IF(OR($P12+F$52&lt;'Standard Settings'!$G7,$P12+F$52&gt;'Standard Settings'!$I7),-1,(EchelleFPAparam!$S$3/(cpmcfgWLEN!$P12+F$52))*(SIN('Standard Settings'!$F7)+SIN('Standard Settings'!$F7+EchelleFPAparam!$M$3+EchelleFPAparam!$J$3)))</f>
        <v/>
      </c>
      <c r="DR12" s="31">
        <f>IF(OR($P12+G$52&lt;'Standard Settings'!$G7,$P12+G$52&gt;'Standard Settings'!$I7),-1,(EchelleFPAparam!$S$3/(cpmcfgWLEN!$P12+G$52))*(SIN('Standard Settings'!$F7)+SIN('Standard Settings'!$F7+EchelleFPAparam!$M$3+EchelleFPAparam!$J$3)))</f>
        <v/>
      </c>
      <c r="DS12" s="31">
        <f>IF(OR($P12+H$52&lt;'Standard Settings'!$G7,$P12+H$52&gt;'Standard Settings'!$I7),-1,(EchelleFPAparam!$S$3/(cpmcfgWLEN!$P12+H$52))*(SIN('Standard Settings'!$F7)+SIN('Standard Settings'!$F7+EchelleFPAparam!$M$3+EchelleFPAparam!$J$3)))</f>
        <v/>
      </c>
      <c r="DT12" s="31">
        <f>IF(OR($P12+I$52&lt;'Standard Settings'!$G7,$P12+I$52&gt;'Standard Settings'!$I7),-1,(EchelleFPAparam!$S$3/(cpmcfgWLEN!$P12+I$52))*(SIN('Standard Settings'!$F7)+SIN('Standard Settings'!$F7+EchelleFPAparam!$M$3+EchelleFPAparam!$J$3)))</f>
        <v/>
      </c>
      <c r="DU12" s="31">
        <f>IF(OR($P12+J$52&lt;'Standard Settings'!$G7,$P12+J$52&gt;'Standard Settings'!$I7),-1,(EchelleFPAparam!$S$3/(cpmcfgWLEN!$P12+J$52))*(SIN('Standard Settings'!$F7)+SIN('Standard Settings'!$F7+EchelleFPAparam!$M$3+EchelleFPAparam!$J$3)))</f>
        <v/>
      </c>
      <c r="DV12" s="31">
        <f>IF(OR($P12+B$52&lt;$N12,$P12+B$52&gt;$O12),-1,(EchelleFPAparam!$S$3/(cpmcfgWLEN!$P12+B$52))*(SIN('Standard Settings'!$F7)+SIN('Standard Settings'!$F7+EchelleFPAparam!$M$3+EchelleFPAparam!$K$3)))</f>
        <v/>
      </c>
      <c r="DW12" s="31">
        <f>IF(OR($P12+C$52&lt;$N12,$P12+C$52&gt;$O12),-1,(EchelleFPAparam!$S$3/(cpmcfgWLEN!$P12+C$52))*(SIN('Standard Settings'!$F7)+SIN('Standard Settings'!$F7+EchelleFPAparam!$M$3+EchelleFPAparam!$K$3)))</f>
        <v/>
      </c>
      <c r="DX12" s="31">
        <f>IF(OR($P12+D$52&lt;$N12,$P12+D$52&gt;$O12),-1,(EchelleFPAparam!$S$3/(cpmcfgWLEN!$P12+D$52))*(SIN('Standard Settings'!$F7)+SIN('Standard Settings'!$F7+EchelleFPAparam!$M$3+EchelleFPAparam!$K$3)))</f>
        <v/>
      </c>
      <c r="DY12" s="31">
        <f>IF(OR($P12+E$52&lt;$N12,$P12+E$52&gt;$O12),-1,(EchelleFPAparam!$S$3/(cpmcfgWLEN!$P12+E$52))*(SIN('Standard Settings'!$F7)+SIN('Standard Settings'!$F7+EchelleFPAparam!$M$3+EchelleFPAparam!$K$3)))</f>
        <v/>
      </c>
      <c r="DZ12" s="31">
        <f>IF(OR($P12+F$52&lt;$N12,$P12+F$52&gt;$O12),-1,(EchelleFPAparam!$S$3/(cpmcfgWLEN!$P12+F$52))*(SIN('Standard Settings'!$F7)+SIN('Standard Settings'!$F7+EchelleFPAparam!$M$3+EchelleFPAparam!$K$3)))</f>
        <v/>
      </c>
      <c r="EA12" s="31">
        <f>IF(OR($P12+G$52&lt;$N12,$P12+G$52&gt;$O12),-1,(EchelleFPAparam!$S$3/(cpmcfgWLEN!$P12+G$52))*(SIN('Standard Settings'!$F7)+SIN('Standard Settings'!$F7+EchelleFPAparam!$M$3+EchelleFPAparam!$K$3)))</f>
        <v/>
      </c>
      <c r="EB12" s="31">
        <f>IF(OR($P12+H$52&lt;$N12,$P12+H$52&gt;$O12),-1,(EchelleFPAparam!$S$3/(cpmcfgWLEN!$P12+H$52))*(SIN('Standard Settings'!$F7)+SIN('Standard Settings'!$F7+EchelleFPAparam!$M$3+EchelleFPAparam!$K$3)))</f>
        <v/>
      </c>
      <c r="EC12" s="31">
        <f>IF(OR($P12+I$52&lt;$N12,$P12+I$52&gt;$O12),-1,(EchelleFPAparam!$S$3/(cpmcfgWLEN!$P12+I$52))*(SIN('Standard Settings'!$F7)+SIN('Standard Settings'!$F7+EchelleFPAparam!$M$3+EchelleFPAparam!$K$3)))</f>
        <v/>
      </c>
      <c r="ED12" s="31">
        <f>IF(OR($P12+J$52&lt;$N12,$P12+J$52&gt;$O12),-1,(EchelleFPAparam!$S$3/(cpmcfgWLEN!$P12+J$52))*(SIN('Standard Settings'!$F7)+SIN('Standard Settings'!$F7+EchelleFPAparam!$M$3+EchelleFPAparam!$K$3)))</f>
        <v/>
      </c>
      <c r="EE12" s="34">
        <f>'Standard Settings'!E7</f>
        <v/>
      </c>
      <c r="EH12" s="32" t="n"/>
      <c r="EI12" s="32" t="n"/>
      <c r="EJ12" s="32" t="n"/>
      <c r="EK12" s="32" t="n"/>
      <c r="EL12" s="32" t="n"/>
      <c r="EM12" s="32" t="n"/>
      <c r="EN12" s="32" t="n"/>
      <c r="EO12" s="32" t="n"/>
      <c r="EP12" s="32" t="n"/>
      <c r="EQ12" s="32" t="n"/>
      <c r="ER12" s="32" t="n"/>
      <c r="ES12" s="32" t="n"/>
      <c r="ET12" s="32" t="n"/>
      <c r="EU12" s="32" t="n"/>
      <c r="EV12" s="32" t="n"/>
      <c r="EW12" s="32" t="n"/>
      <c r="EX12" s="32" t="n"/>
      <c r="EY12" s="32" t="n"/>
      <c r="EZ12" s="32" t="n"/>
      <c r="FA12" s="32" t="n"/>
      <c r="FB12" s="32" t="n"/>
      <c r="FC12" s="15" t="n"/>
      <c r="FD12" s="33">
        <f>1/(F12*EchelleFPAparam!$Q$3)</f>
        <v/>
      </c>
      <c r="FE12" s="33">
        <f>E12*FD12</f>
        <v/>
      </c>
      <c r="FF12" s="15" t="n"/>
      <c r="FG12" s="15" t="n"/>
      <c r="FH12" s="15" t="n"/>
      <c r="FI12" s="15" t="n"/>
      <c r="FJ12" s="15" t="n"/>
      <c r="FK12" s="15" t="n"/>
      <c r="FL12" s="15" t="n"/>
      <c r="FM12" s="15" t="n"/>
      <c r="FN12" s="15" t="n"/>
      <c r="FO12" s="15" t="n"/>
      <c r="FP12" s="15" t="n"/>
      <c r="FQ12" s="15" t="n"/>
      <c r="FR12" s="15" t="n"/>
      <c r="FS12" s="15" t="n"/>
      <c r="FT12" s="15" t="n"/>
      <c r="FU12" s="15" t="n"/>
      <c r="FV12" s="15" t="n"/>
      <c r="FW12" s="15" t="n"/>
      <c r="FX12" s="15" t="n"/>
      <c r="FY12" s="15" t="n"/>
      <c r="FZ12" s="15" t="n"/>
      <c r="GA12" s="15" t="n"/>
      <c r="GB12" s="15" t="n"/>
      <c r="GC12" s="15" t="n"/>
      <c r="GD12" s="15" t="n"/>
      <c r="GE12" s="15" t="n"/>
      <c r="GF12" s="15" t="n"/>
      <c r="GG12" s="15" t="n"/>
      <c r="GH12" s="15" t="n"/>
      <c r="GI12" s="15" t="n"/>
      <c r="GJ12" s="15" t="n"/>
      <c r="GK12" s="15" t="n"/>
      <c r="GL12" s="15" t="n"/>
      <c r="GM12" s="15" t="n"/>
      <c r="GN12" s="15" t="n"/>
      <c r="GO12" s="15" t="n"/>
      <c r="GP12" s="15" t="n"/>
      <c r="GQ12" s="15" t="n"/>
      <c r="GR12" s="15" t="n"/>
      <c r="GS12" s="15" t="n"/>
      <c r="GT12" s="15" t="n"/>
      <c r="GU12" s="15" t="n"/>
      <c r="GV12" s="15" t="n"/>
      <c r="GW12" s="15" t="n"/>
      <c r="GX12" s="15" t="n"/>
      <c r="GY12" s="15" t="n"/>
      <c r="GZ12" s="15" t="n"/>
      <c r="HA12" s="15" t="n"/>
      <c r="HB12" s="15" t="n"/>
      <c r="HC12" s="15" t="n"/>
      <c r="HD12" s="15" t="n"/>
      <c r="HE12" s="15" t="n"/>
      <c r="HF12" s="15" t="n"/>
      <c r="HG12" s="15" t="n"/>
      <c r="HH12" s="15" t="n"/>
      <c r="HI12" s="15" t="n"/>
      <c r="HJ12" s="15" t="n"/>
      <c r="HK12" s="15" t="n"/>
      <c r="HL12" s="15" t="n"/>
      <c r="HM12" s="15" t="n"/>
      <c r="HN12" s="15" t="n"/>
      <c r="HO12" s="15" t="n"/>
      <c r="HP12" s="15" t="n"/>
      <c r="HQ12" s="15" t="n"/>
      <c r="HR12" s="15" t="n"/>
      <c r="HS12" s="15" t="n"/>
      <c r="HT12" s="15" t="n"/>
      <c r="HU12" s="15" t="n"/>
      <c r="HV12" s="15" t="n"/>
      <c r="HW12" s="15" t="n"/>
      <c r="HX12" s="15" t="n"/>
      <c r="HY12" s="15" t="n"/>
      <c r="HZ12" s="15" t="n"/>
      <c r="IA12" s="15" t="n"/>
      <c r="IB12" s="15" t="n"/>
      <c r="IC12" s="15" t="n"/>
      <c r="ID12" s="15" t="n"/>
      <c r="IE12" s="15" t="n"/>
      <c r="IF12" s="15" t="n"/>
      <c r="IG12" s="15" t="n"/>
      <c r="IH12" s="15" t="n"/>
      <c r="II12" s="15" t="n"/>
      <c r="IJ12" s="15" t="n"/>
      <c r="IK12" s="15" t="n"/>
      <c r="IL12" s="15" t="n"/>
      <c r="IM12" s="15" t="n"/>
      <c r="IN12" s="15" t="n"/>
      <c r="IO12" s="15" t="n"/>
      <c r="IP12" s="15" t="n"/>
      <c r="IQ12" s="15" t="n"/>
      <c r="IR12" s="15" t="n"/>
      <c r="IS12" s="15" t="n"/>
      <c r="IT12" s="15" t="n"/>
      <c r="IU12" s="15" t="n"/>
      <c r="IV12" s="15" t="n"/>
      <c r="IW12" s="15" t="n"/>
      <c r="IX12" s="15" t="n"/>
      <c r="IY12" s="15" t="n"/>
      <c r="IZ12" s="15" t="n"/>
      <c r="JA12" s="15" t="n"/>
      <c r="JB12" s="15" t="n"/>
      <c r="JC12" s="15" t="n"/>
      <c r="JD12" s="15" t="n"/>
      <c r="JE12" s="15" t="n"/>
      <c r="JF12" s="15" t="n"/>
      <c r="JG12" s="15" t="n"/>
      <c r="JH12" s="15" t="n"/>
      <c r="JI12" s="15" t="n"/>
      <c r="JJ12" s="15" t="n"/>
      <c r="JK12" s="15" t="n"/>
      <c r="JL12" s="15" t="n"/>
    </row>
    <row customHeight="1" ht="13.8" r="13" s="59" spans="1:273">
      <c r="A13" s="0" t="n"/>
      <c r="B13" s="22">
        <f>V13</f>
        <v/>
      </c>
      <c r="C13" s="34">
        <f>'Standard Settings'!B8</f>
        <v/>
      </c>
      <c r="D13" s="34">
        <f>'Standard Settings'!H8</f>
        <v/>
      </c>
      <c r="E13" s="23">
        <f>(DH13-CY13)/2048</f>
        <v/>
      </c>
      <c r="F13" s="21">
        <f>((EchelleFPAparam!$S$3/(cpmcfgWLEN!$P13+E$52))*(SIN('Standard Settings'!$F8+0.0005)+SIN('Standard Settings'!$F8+0.0005+EchelleFPAparam!$M$3))-(EchelleFPAparam!$S$3/(cpmcfgWLEN!$P13+E$52))*(SIN('Standard Settings'!$F8-0.0005)+SIN('Standard Settings'!$F8-0.0005+EchelleFPAparam!$M$3)))*1000*EchelleFPAparam!$O$3/180</f>
        <v/>
      </c>
      <c r="G13" s="24">
        <f>'Standard Settings'!C8</f>
        <v/>
      </c>
      <c r="H13" s="0" t="n"/>
      <c r="I13" s="34">
        <f>'Standard Settings'!D8</f>
        <v/>
      </c>
      <c r="J13" s="0" t="n"/>
      <c r="K13" s="14" t="n">
        <v>0</v>
      </c>
      <c r="L13" s="14" t="n">
        <v>0</v>
      </c>
      <c r="N13" s="25">
        <f>'Standard Settings'!$G8</f>
        <v/>
      </c>
      <c r="O13" s="25">
        <f>'Standard Settings'!$I8</f>
        <v/>
      </c>
      <c r="P13" s="26">
        <f>D13-4</f>
        <v/>
      </c>
      <c r="Q13" s="26">
        <f>D13+4</f>
        <v/>
      </c>
      <c r="R13" s="27">
        <f>IF(OR($P13+B$52&lt;$N13,$P13+B$52&gt;$O13),-1,(EchelleFPAparam!$S$3/(cpmcfgWLEN!$P13+B$52))*(SIN('Standard Settings'!$F8)+SIN('Standard Settings'!$F8+EchelleFPAparam!$M$3)))</f>
        <v/>
      </c>
      <c r="S13" s="27">
        <f>IF(OR($P13+C$52&lt;$N13,$P13+C$52&gt;$O13),-1,(EchelleFPAparam!$S$3/(cpmcfgWLEN!$P13+C$52))*(SIN('Standard Settings'!$F8)+SIN('Standard Settings'!$F8+EchelleFPAparam!$M$3)))</f>
        <v/>
      </c>
      <c r="T13" s="27">
        <f>IF(OR($P13+D$52&lt;$N13,$P13+D$52&gt;$O13),-1,(EchelleFPAparam!$S$3/(cpmcfgWLEN!$P13+D$52))*(SIN('Standard Settings'!$F8)+SIN('Standard Settings'!$F8+EchelleFPAparam!$M$3)))</f>
        <v/>
      </c>
      <c r="U13" s="27">
        <f>IF(OR($P13+E$52&lt;$N13,$P13+E$52&gt;$O13),-1,(EchelleFPAparam!$S$3/(cpmcfgWLEN!$P13+E$52))*(SIN('Standard Settings'!$F8)+SIN('Standard Settings'!$F8+EchelleFPAparam!$M$3)))</f>
        <v/>
      </c>
      <c r="V13" s="27">
        <f>IF(OR($P13+F$52&lt;$N13,$P13+F$52&gt;$O13),-1,(EchelleFPAparam!$S$3/(cpmcfgWLEN!$P13+F$52))*(SIN('Standard Settings'!$F8)+SIN('Standard Settings'!$F8+EchelleFPAparam!$M$3)))</f>
        <v/>
      </c>
      <c r="W13" s="27">
        <f>IF(OR($P13+G$52&lt;$N13,$P13+G$52&gt;$O13),-1,(EchelleFPAparam!$S$3/(cpmcfgWLEN!$P13+G$52))*(SIN('Standard Settings'!$F8)+SIN('Standard Settings'!$F8+EchelleFPAparam!$M$3)))</f>
        <v/>
      </c>
      <c r="X13" s="27">
        <f>IF(OR($P13+H$52&lt;$N13,$P13+H$52&gt;$O13),-1,(EchelleFPAparam!$S$3/(cpmcfgWLEN!$P13+H$52))*(SIN('Standard Settings'!$F8)+SIN('Standard Settings'!$F8+EchelleFPAparam!$M$3)))</f>
        <v/>
      </c>
      <c r="Y13" s="27">
        <f>IF(OR($P13+I$52&lt;$N13,$P13+I$52&gt;$O13),-1,(EchelleFPAparam!$S$3/(cpmcfgWLEN!$P13+I$52))*(SIN('Standard Settings'!$F8)+SIN('Standard Settings'!$F8+EchelleFPAparam!$M$3)))</f>
        <v/>
      </c>
      <c r="Z13" s="27">
        <f>IF(OR($P13+J$52&lt;$N13,$P13+J$52&gt;$O13),-1,(EchelleFPAparam!$S$3/(cpmcfgWLEN!$P13+J$52))*(SIN('Standard Settings'!$F8)+SIN('Standard Settings'!$F8+EchelleFPAparam!$M$3)))</f>
        <v/>
      </c>
      <c r="AA13" s="28" t="n">
        <v>1993.966086508468</v>
      </c>
      <c r="AB13" s="28" t="n">
        <v>1723.615609960806</v>
      </c>
      <c r="AC13" s="28" t="n">
        <v>1436.659586296851</v>
      </c>
      <c r="AD13" s="28" t="n">
        <v>1168.177403546149</v>
      </c>
      <c r="AE13" s="28" t="n">
        <v>916.1687485272712</v>
      </c>
      <c r="AF13" s="28" t="n">
        <v>679.3144352280204</v>
      </c>
      <c r="AG13" s="28" t="n">
        <v>455.5010207261612</v>
      </c>
      <c r="AH13" s="28" t="n">
        <v>243.4980037750041</v>
      </c>
      <c r="AI13" s="28" t="n">
        <v>62.18228971619423</v>
      </c>
      <c r="AJ13" s="28" t="n">
        <v>2018.202197975226</v>
      </c>
      <c r="AK13" s="28" t="n">
        <v>1769.97367279396</v>
      </c>
      <c r="AL13" s="28" t="n">
        <v>1480.785149646453</v>
      </c>
      <c r="AM13" s="28" t="n">
        <v>1210.356691238842</v>
      </c>
      <c r="AN13" s="28" t="n">
        <v>956.6463024915655</v>
      </c>
      <c r="AO13" s="28" t="n">
        <v>717.9994434995049</v>
      </c>
      <c r="AP13" s="28" t="n">
        <v>492.7444574046095</v>
      </c>
      <c r="AQ13" s="28" t="n">
        <v>279.8365865948994</v>
      </c>
      <c r="AR13" s="28" t="n">
        <v>78.97602999602317</v>
      </c>
      <c r="AS13" s="28" t="n"/>
      <c r="AT13" s="28" t="n">
        <v>1817.279297963325</v>
      </c>
      <c r="AU13" s="28" t="n">
        <v>1525.644459387328</v>
      </c>
      <c r="AV13" s="28" t="n">
        <v>1252.975835368421</v>
      </c>
      <c r="AW13" s="28" t="n">
        <v>997.2097726645891</v>
      </c>
      <c r="AX13" s="28" t="n">
        <v>756.6369788205363</v>
      </c>
      <c r="AY13" s="28" t="n">
        <v>529.8845591025454</v>
      </c>
      <c r="AZ13" s="28" t="n">
        <v>314.9015020874387</v>
      </c>
      <c r="BA13" s="28" t="n">
        <v>107.0343426521682</v>
      </c>
      <c r="BB13" s="29">
        <f>IF(OR($P13+B$52&lt;'Standard Settings'!$G8,$P13+B$52&gt;'Standard Settings'!$I8),-1,(EchelleFPAparam!$S$3/(cpmcfgWLEN!$P13+B$52))*(SIN(EchelleFPAparam!$T$3-EchelleFPAparam!$M$3/2)+SIN('Standard Settings'!$F8+EchelleFPAparam!$M$3)))</f>
        <v/>
      </c>
      <c r="BC13" s="29">
        <f>IF(OR($P13+C$52&lt;'Standard Settings'!$G8,$P13+C$52&gt;'Standard Settings'!$I8),-1,(EchelleFPAparam!$S$3/(cpmcfgWLEN!$P13+C$52))*(SIN(EchelleFPAparam!$T$3-EchelleFPAparam!$M$3/2)+SIN('Standard Settings'!$F8+EchelleFPAparam!$M$3)))</f>
        <v/>
      </c>
      <c r="BD13" s="29">
        <f>IF(OR($P13+D$52&lt;'Standard Settings'!$G8,$P13+D$52&gt;'Standard Settings'!$I8),-1,(EchelleFPAparam!$S$3/(cpmcfgWLEN!$P13+D$52))*(SIN(EchelleFPAparam!$T$3-EchelleFPAparam!$M$3/2)+SIN('Standard Settings'!$F8+EchelleFPAparam!$M$3)))</f>
        <v/>
      </c>
      <c r="BE13" s="29">
        <f>IF(OR($P13+E$52&lt;'Standard Settings'!$G8,$P13+E$52&gt;'Standard Settings'!$I8),-1,(EchelleFPAparam!$S$3/(cpmcfgWLEN!$P13+E$52))*(SIN(EchelleFPAparam!$T$3-EchelleFPAparam!$M$3/2)+SIN('Standard Settings'!$F8+EchelleFPAparam!$M$3)))</f>
        <v/>
      </c>
      <c r="BF13" s="29">
        <f>IF(OR($P13+F$52&lt;'Standard Settings'!$G8,$P13+F$52&gt;'Standard Settings'!$I8),-1,(EchelleFPAparam!$S$3/(cpmcfgWLEN!$P13+F$52))*(SIN(EchelleFPAparam!$T$3-EchelleFPAparam!$M$3/2)+SIN('Standard Settings'!$F8+EchelleFPAparam!$M$3)))</f>
        <v/>
      </c>
      <c r="BG13" s="29">
        <f>IF(OR($P13+G$52&lt;'Standard Settings'!$G8,$P13+G$52&gt;'Standard Settings'!$I8),-1,(EchelleFPAparam!$S$3/(cpmcfgWLEN!$P13+G$52))*(SIN(EchelleFPAparam!$T$3-EchelleFPAparam!$M$3/2)+SIN('Standard Settings'!$F8+EchelleFPAparam!$M$3)))</f>
        <v/>
      </c>
      <c r="BH13" s="29">
        <f>IF(OR($P13+H$52&lt;'Standard Settings'!$G8,$P13+H$52&gt;'Standard Settings'!$I8),-1,(EchelleFPAparam!$S$3/(cpmcfgWLEN!$P13+H$52))*(SIN(EchelleFPAparam!$T$3-EchelleFPAparam!$M$3/2)+SIN('Standard Settings'!$F8+EchelleFPAparam!$M$3)))</f>
        <v/>
      </c>
      <c r="BI13" s="29">
        <f>IF(OR($P13+I$52&lt;'Standard Settings'!$G8,$P13+I$52&gt;'Standard Settings'!$I8),-1,(EchelleFPAparam!$S$3/(cpmcfgWLEN!$P13+I$52))*(SIN(EchelleFPAparam!$T$3-EchelleFPAparam!$M$3/2)+SIN('Standard Settings'!$F8+EchelleFPAparam!$M$3)))</f>
        <v/>
      </c>
      <c r="BJ13" s="29">
        <f>IF(OR($P13+J$52&lt;'Standard Settings'!$G8,$P13+J$52&gt;'Standard Settings'!$I8),-1,(EchelleFPAparam!$S$3/(cpmcfgWLEN!$P13+J$52))*(SIN(EchelleFPAparam!$T$3-EchelleFPAparam!$M$3/2)+SIN('Standard Settings'!$F8+EchelleFPAparam!$M$3)))</f>
        <v/>
      </c>
      <c r="BK13" s="30">
        <f>IF(OR($P13+B$52&lt;'Standard Settings'!$G8,$P13+B$52&gt;'Standard Settings'!$I8),-1,BB13*(($D13+B$52)/($D13+B$52+0.5)))</f>
        <v/>
      </c>
      <c r="BL13" s="30">
        <f>IF(OR($P13+C$52&lt;'Standard Settings'!$G8,$P13+C$52&gt;'Standard Settings'!$I8),-1,BC13*(($D13+C$52)/($D13+C$52+0.5)))</f>
        <v/>
      </c>
      <c r="BM13" s="30">
        <f>IF(OR($P13+D$52&lt;'Standard Settings'!$G8,$P13+D$52&gt;'Standard Settings'!$I8),-1,BD13*(($D13+D$52)/($D13+D$52+0.5)))</f>
        <v/>
      </c>
      <c r="BN13" s="30">
        <f>IF(OR($P13+E$52&lt;'Standard Settings'!$G8,$P13+E$52&gt;'Standard Settings'!$I8),-1,BE13*(($D13+E$52)/($D13+E$52+0.5)))</f>
        <v/>
      </c>
      <c r="BO13" s="30">
        <f>IF(OR($P13+F$52&lt;'Standard Settings'!$G8,$P13+F$52&gt;'Standard Settings'!$I8),-1,BF13*(($D13+F$52)/($D13+F$52+0.5)))</f>
        <v/>
      </c>
      <c r="BP13" s="30">
        <f>IF(OR($P13+G$52&lt;'Standard Settings'!$G8,$P13+G$52&gt;'Standard Settings'!$I8),-1,BG13*(($D13+G$52)/($D13+G$52+0.5)))</f>
        <v/>
      </c>
      <c r="BQ13" s="30">
        <f>IF(OR($P13+H$52&lt;'Standard Settings'!$G8,$P13+H$52&gt;'Standard Settings'!$I8),-1,BH13*(($D13+H$52)/($D13+H$52+0.5)))</f>
        <v/>
      </c>
      <c r="BR13" s="30">
        <f>IF(OR($P13+I$52&lt;'Standard Settings'!$G8,$P13+I$52&gt;'Standard Settings'!$I8),-1,BI13*(($D13+I$52)/($D13+I$52+0.5)))</f>
        <v/>
      </c>
      <c r="BS13" s="30">
        <f>IF(OR($P13+J$52&lt;'Standard Settings'!$G8,$P13+J$52&gt;'Standard Settings'!$I8),-1,BJ13*(($D13+J$52)/($D13+J$52+0.5)))</f>
        <v/>
      </c>
      <c r="BT13" s="30">
        <f>IF(OR($P13+B$52&lt;'Standard Settings'!$G8,$P13+B$52&gt;'Standard Settings'!$I8),-1,BB13*(($D13+B$52)/($D13+B$52-0.5)))</f>
        <v/>
      </c>
      <c r="BU13" s="30">
        <f>IF(OR($P13+C$52&lt;'Standard Settings'!$G8,$P13+C$52&gt;'Standard Settings'!$I8),-1,BC13*(($D13+C$52)/($D13+C$52-0.5)))</f>
        <v/>
      </c>
      <c r="BV13" s="30">
        <f>IF(OR($P13+D$52&lt;'Standard Settings'!$G8,$P13+D$52&gt;'Standard Settings'!$I8),-1,BD13*(($D13+D$52)/($D13+D$52-0.5)))</f>
        <v/>
      </c>
      <c r="BW13" s="30">
        <f>IF(OR($P13+E$52&lt;'Standard Settings'!$G8,$P13+E$52&gt;'Standard Settings'!$I8),-1,BE13*(($D13+E$52)/($D13+E$52-0.5)))</f>
        <v/>
      </c>
      <c r="BX13" s="30">
        <f>IF(OR($P13+F$52&lt;'Standard Settings'!$G8,$P13+F$52&gt;'Standard Settings'!$I8),-1,BF13*(($D13+F$52)/($D13+F$52-0.5)))</f>
        <v/>
      </c>
      <c r="BY13" s="30">
        <f>IF(OR($P13+G$52&lt;'Standard Settings'!$G8,$P13+G$52&gt;'Standard Settings'!$I8),-1,BG13*(($D13+G$52)/($D13+G$52-0.5)))</f>
        <v/>
      </c>
      <c r="BZ13" s="30">
        <f>IF(OR($P13+H$52&lt;'Standard Settings'!$G8,$P13+H$52&gt;'Standard Settings'!$I8),-1,BH13*(($D13+H$52)/($D13+H$52-0.5)))</f>
        <v/>
      </c>
      <c r="CA13" s="30">
        <f>IF(OR($P13+I$52&lt;'Standard Settings'!$G8,$P13+I$52&gt;'Standard Settings'!$I8),-1,BI13*(($D13+I$52)/($D13+I$52-0.5)))</f>
        <v/>
      </c>
      <c r="CB13" s="30">
        <f>IF(OR($P13+J$52&lt;'Standard Settings'!$G8,$P13+J$52&gt;'Standard Settings'!$I8),-1,BJ13*(($D13+J$52)/($D13+J$52-0.5)))</f>
        <v/>
      </c>
      <c r="CC13" s="31">
        <f>IF(OR($P13+B$52&lt;'Standard Settings'!$G8,$P13+B$52&gt;'Standard Settings'!$I8),-1,(EchelleFPAparam!$S$3/(cpmcfgWLEN!$P13+B$52))*(SIN('Standard Settings'!$F8)+SIN('Standard Settings'!$F8+EchelleFPAparam!$M$3+EchelleFPAparam!$F$3)))</f>
        <v/>
      </c>
      <c r="CD13" s="31">
        <f>IF(OR($P13+C$52&lt;'Standard Settings'!$G8,$P13+C$52&gt;'Standard Settings'!$I8),-1,(EchelleFPAparam!$S$3/(cpmcfgWLEN!$P13+C$52))*(SIN('Standard Settings'!$F8)+SIN('Standard Settings'!$F8+EchelleFPAparam!$M$3+EchelleFPAparam!$F$3)))</f>
        <v/>
      </c>
      <c r="CE13" s="31">
        <f>IF(OR($P13+D$52&lt;'Standard Settings'!$G8,$P13+D$52&gt;'Standard Settings'!$I8),-1,(EchelleFPAparam!$S$3/(cpmcfgWLEN!$P13+D$52))*(SIN('Standard Settings'!$F8)+SIN('Standard Settings'!$F8+EchelleFPAparam!$M$3+EchelleFPAparam!$F$3)))</f>
        <v/>
      </c>
      <c r="CF13" s="31">
        <f>IF(OR($P13+E$52&lt;'Standard Settings'!$G8,$P13+E$52&gt;'Standard Settings'!$I8),-1,(EchelleFPAparam!$S$3/(cpmcfgWLEN!$P13+E$52))*(SIN('Standard Settings'!$F8)+SIN('Standard Settings'!$F8+EchelleFPAparam!$M$3+EchelleFPAparam!$F$3)))</f>
        <v/>
      </c>
      <c r="CG13" s="31">
        <f>IF(OR($P13+F$52&lt;'Standard Settings'!$G8,$P13+F$52&gt;'Standard Settings'!$I8),-1,(EchelleFPAparam!$S$3/(cpmcfgWLEN!$P13+F$52))*(SIN('Standard Settings'!$F8)+SIN('Standard Settings'!$F8+EchelleFPAparam!$M$3+EchelleFPAparam!$F$3)))</f>
        <v/>
      </c>
      <c r="CH13" s="31">
        <f>IF(OR($P13+G$52&lt;'Standard Settings'!$G8,$P13+G$52&gt;'Standard Settings'!$I8),-1,(EchelleFPAparam!$S$3/(cpmcfgWLEN!$P13+G$52))*(SIN('Standard Settings'!$F8)+SIN('Standard Settings'!$F8+EchelleFPAparam!$M$3+EchelleFPAparam!$F$3)))</f>
        <v/>
      </c>
      <c r="CI13" s="31">
        <f>IF(OR($P13+H$52&lt;'Standard Settings'!$G8,$P13+H$52&gt;'Standard Settings'!$I8),-1,(EchelleFPAparam!$S$3/(cpmcfgWLEN!$P13+H$52))*(SIN('Standard Settings'!$F8)+SIN('Standard Settings'!$F8+EchelleFPAparam!$M$3+EchelleFPAparam!$F$3)))</f>
        <v/>
      </c>
      <c r="CJ13" s="31">
        <f>IF(OR($P13+I$52&lt;'Standard Settings'!$G8,$P13+I$52&gt;'Standard Settings'!$I8),-1,(EchelleFPAparam!$S$3/(cpmcfgWLEN!$P13+I$52))*(SIN('Standard Settings'!$F8)+SIN('Standard Settings'!$F8+EchelleFPAparam!$M$3+EchelleFPAparam!$F$3)))</f>
        <v/>
      </c>
      <c r="CK13" s="31">
        <f>IF(OR($P13+J$52&lt;'Standard Settings'!$G8,$P13+J$52&gt;'Standard Settings'!$I8),-1,(EchelleFPAparam!$S$3/(cpmcfgWLEN!$P13+J$52))*(SIN('Standard Settings'!$F8)+SIN('Standard Settings'!$F8+EchelleFPAparam!$M$3+EchelleFPAparam!$F$3)))</f>
        <v/>
      </c>
      <c r="CL13" s="31">
        <f>IF(OR($P13+B$52&lt;'Standard Settings'!$G8,$P13+B$52&gt;'Standard Settings'!$I8),-1,(EchelleFPAparam!$S$3/(cpmcfgWLEN!$P13+B$52))*(SIN('Standard Settings'!$F8)+SIN('Standard Settings'!$F8+EchelleFPAparam!$M$3+EchelleFPAparam!$G$3)))</f>
        <v/>
      </c>
      <c r="CM13" s="31">
        <f>IF(OR($P13+C$52&lt;'Standard Settings'!$G8,$P13+C$52&gt;'Standard Settings'!$I8),-1,(EchelleFPAparam!$S$3/(cpmcfgWLEN!$P13+C$52))*(SIN('Standard Settings'!$F8)+SIN('Standard Settings'!$F8+EchelleFPAparam!$M$3+EchelleFPAparam!$G$3)))</f>
        <v/>
      </c>
      <c r="CN13" s="31">
        <f>IF(OR($P13+D$52&lt;'Standard Settings'!$G8,$P13+D$52&gt;'Standard Settings'!$I8),-1,(EchelleFPAparam!$S$3/(cpmcfgWLEN!$P13+D$52))*(SIN('Standard Settings'!$F8)+SIN('Standard Settings'!$F8+EchelleFPAparam!$M$3+EchelleFPAparam!$G$3)))</f>
        <v/>
      </c>
      <c r="CO13" s="31">
        <f>IF(OR($P13+E$52&lt;'Standard Settings'!$G8,$P13+E$52&gt;'Standard Settings'!$I8),-1,(EchelleFPAparam!$S$3/(cpmcfgWLEN!$P13+E$52))*(SIN('Standard Settings'!$F8)+SIN('Standard Settings'!$F8+EchelleFPAparam!$M$3+EchelleFPAparam!$G$3)))</f>
        <v/>
      </c>
      <c r="CP13" s="31">
        <f>IF(OR($P13+F$52&lt;'Standard Settings'!$G8,$P13+F$52&gt;'Standard Settings'!$I8),-1,(EchelleFPAparam!$S$3/(cpmcfgWLEN!$P13+F$52))*(SIN('Standard Settings'!$F8)+SIN('Standard Settings'!$F8+EchelleFPAparam!$M$3+EchelleFPAparam!$G$3)))</f>
        <v/>
      </c>
      <c r="CQ13" s="31">
        <f>IF(OR($P13+G$52&lt;'Standard Settings'!$G8,$P13+G$52&gt;'Standard Settings'!$I8),-1,(EchelleFPAparam!$S$3/(cpmcfgWLEN!$P13+G$52))*(SIN('Standard Settings'!$F8)+SIN('Standard Settings'!$F8+EchelleFPAparam!$M$3+EchelleFPAparam!$G$3)))</f>
        <v/>
      </c>
      <c r="CR13" s="31">
        <f>IF(OR($P13+H$52&lt;'Standard Settings'!$G8,$P13+H$52&gt;'Standard Settings'!$I8),-1,(EchelleFPAparam!$S$3/(cpmcfgWLEN!$P13+H$52))*(SIN('Standard Settings'!$F8)+SIN('Standard Settings'!$F8+EchelleFPAparam!$M$3+EchelleFPAparam!$G$3)))</f>
        <v/>
      </c>
      <c r="CS13" s="31">
        <f>IF(OR($P13+I$52&lt;'Standard Settings'!$G8,$P13+I$52&gt;'Standard Settings'!$I8),-1,(EchelleFPAparam!$S$3/(cpmcfgWLEN!$P13+I$52))*(SIN('Standard Settings'!$F8)+SIN('Standard Settings'!$F8+EchelleFPAparam!$M$3+EchelleFPAparam!$G$3)))</f>
        <v/>
      </c>
      <c r="CT13" s="31">
        <f>IF(OR($P13+J$52&lt;'Standard Settings'!$G8,$P13+J$52&gt;'Standard Settings'!$I8),-1,(EchelleFPAparam!$S$3/(cpmcfgWLEN!$P13+J$52))*(SIN('Standard Settings'!$F8)+SIN('Standard Settings'!$F8+EchelleFPAparam!$M$3+EchelleFPAparam!$G$3)))</f>
        <v/>
      </c>
      <c r="CU13" s="31">
        <f>IF(OR($P13+B$52&lt;'Standard Settings'!$G8,$P13+B$52&gt;'Standard Settings'!$I8),-1,(EchelleFPAparam!$S$3/(cpmcfgWLEN!$P13+B$52))*(SIN('Standard Settings'!$F8)+SIN('Standard Settings'!$F8+EchelleFPAparam!$M$3+EchelleFPAparam!$H$3)))</f>
        <v/>
      </c>
      <c r="CV13" s="31">
        <f>IF(OR($P13+C$52&lt;'Standard Settings'!$G8,$P13+C$52&gt;'Standard Settings'!$I8),-1,(EchelleFPAparam!$S$3/(cpmcfgWLEN!$P13+C$52))*(SIN('Standard Settings'!$F8)+SIN('Standard Settings'!$F8+EchelleFPAparam!$M$3+EchelleFPAparam!$H$3)))</f>
        <v/>
      </c>
      <c r="CW13" s="31">
        <f>IF(OR($P13+D$52&lt;'Standard Settings'!$G8,$P13+D$52&gt;'Standard Settings'!$I8),-1,(EchelleFPAparam!$S$3/(cpmcfgWLEN!$P13+D$52))*(SIN('Standard Settings'!$F8)+SIN('Standard Settings'!$F8+EchelleFPAparam!$M$3+EchelleFPAparam!$H$3)))</f>
        <v/>
      </c>
      <c r="CX13" s="31">
        <f>IF(OR($P13+E$52&lt;'Standard Settings'!$G8,$P13+E$52&gt;'Standard Settings'!$I8),-1,(EchelleFPAparam!$S$3/(cpmcfgWLEN!$P13+E$52))*(SIN('Standard Settings'!$F8)+SIN('Standard Settings'!$F8+EchelleFPAparam!$M$3+EchelleFPAparam!$H$3)))</f>
        <v/>
      </c>
      <c r="CY13" s="31">
        <f>IF(OR($P13+F$52&lt;'Standard Settings'!$G8,$P13+F$52&gt;'Standard Settings'!$I8),-1,(EchelleFPAparam!$S$3/(cpmcfgWLEN!$P13+F$52))*(SIN('Standard Settings'!$F8)+SIN('Standard Settings'!$F8+EchelleFPAparam!$M$3+EchelleFPAparam!$H$3)))</f>
        <v/>
      </c>
      <c r="CZ13" s="31">
        <f>IF(OR($P13+G$52&lt;'Standard Settings'!$G8,$P13+G$52&gt;'Standard Settings'!$I8),-1,(EchelleFPAparam!$S$3/(cpmcfgWLEN!$P13+G$52))*(SIN('Standard Settings'!$F8)+SIN('Standard Settings'!$F8+EchelleFPAparam!$M$3+EchelleFPAparam!$H$3)))</f>
        <v/>
      </c>
      <c r="DA13" s="31">
        <f>IF(OR($P13+H$52&lt;'Standard Settings'!$G8,$P13+H$52&gt;'Standard Settings'!$I8),-1,(EchelleFPAparam!$S$3/(cpmcfgWLEN!$P13+H$52))*(SIN('Standard Settings'!$F8)+SIN('Standard Settings'!$F8+EchelleFPAparam!$M$3+EchelleFPAparam!$H$3)))</f>
        <v/>
      </c>
      <c r="DB13" s="31">
        <f>IF(OR($P13+I$52&lt;'Standard Settings'!$G8,$P13+I$52&gt;'Standard Settings'!$I8),-1,(EchelleFPAparam!$S$3/(cpmcfgWLEN!$P13+I$52))*(SIN('Standard Settings'!$F8)+SIN('Standard Settings'!$F8+EchelleFPAparam!$M$3+EchelleFPAparam!$H$3)))</f>
        <v/>
      </c>
      <c r="DC13" s="31">
        <f>IF(OR($P13+J$52&lt;'Standard Settings'!$G8,$P13+J$52&gt;'Standard Settings'!$I8),-1,(EchelleFPAparam!$S$3/(cpmcfgWLEN!$P13+J$52))*(SIN('Standard Settings'!$F8)+SIN('Standard Settings'!$F8+EchelleFPAparam!$M$3+EchelleFPAparam!$H$3)))</f>
        <v/>
      </c>
      <c r="DD13" s="31">
        <f>IF(OR($P13+B$52&lt;'Standard Settings'!$G8,$P13+B$52&gt;'Standard Settings'!$I8),-1,(EchelleFPAparam!$S$3/(cpmcfgWLEN!$P13+B$52))*(SIN('Standard Settings'!$F8)+SIN('Standard Settings'!$F8+EchelleFPAparam!$M$3+EchelleFPAparam!$I$3)))</f>
        <v/>
      </c>
      <c r="DE13" s="31">
        <f>IF(OR($P13+C$52&lt;'Standard Settings'!$G8,$P13+C$52&gt;'Standard Settings'!$I8),-1,(EchelleFPAparam!$S$3/(cpmcfgWLEN!$P13+C$52))*(SIN('Standard Settings'!$F8)+SIN('Standard Settings'!$F8+EchelleFPAparam!$M$3+EchelleFPAparam!$I$3)))</f>
        <v/>
      </c>
      <c r="DF13" s="31">
        <f>IF(OR($P13+D$52&lt;'Standard Settings'!$G8,$P13+D$52&gt;'Standard Settings'!$I8),-1,(EchelleFPAparam!$S$3/(cpmcfgWLEN!$P13+D$52))*(SIN('Standard Settings'!$F8)+SIN('Standard Settings'!$F8+EchelleFPAparam!$M$3+EchelleFPAparam!$I$3)))</f>
        <v/>
      </c>
      <c r="DG13" s="31">
        <f>IF(OR($P13+E$52&lt;'Standard Settings'!$G8,$P13+E$52&gt;'Standard Settings'!$I8),-1,(EchelleFPAparam!$S$3/(cpmcfgWLEN!$P13+E$52))*(SIN('Standard Settings'!$F8)+SIN('Standard Settings'!$F8+EchelleFPAparam!$M$3+EchelleFPAparam!$I$3)))</f>
        <v/>
      </c>
      <c r="DH13" s="31">
        <f>IF(OR($P13+F$52&lt;'Standard Settings'!$G8,$P13+F$52&gt;'Standard Settings'!$I8),-1,(EchelleFPAparam!$S$3/(cpmcfgWLEN!$P13+F$52))*(SIN('Standard Settings'!$F8)+SIN('Standard Settings'!$F8+EchelleFPAparam!$M$3+EchelleFPAparam!$I$3)))</f>
        <v/>
      </c>
      <c r="DI13" s="31">
        <f>IF(OR($P13+G$52&lt;'Standard Settings'!$G8,$P13+G$52&gt;'Standard Settings'!$I8),-1,(EchelleFPAparam!$S$3/(cpmcfgWLEN!$P13+G$52))*(SIN('Standard Settings'!$F8)+SIN('Standard Settings'!$F8+EchelleFPAparam!$M$3+EchelleFPAparam!$I$3)))</f>
        <v/>
      </c>
      <c r="DJ13" s="31">
        <f>IF(OR($P13+H$52&lt;'Standard Settings'!$G8,$P13+H$52&gt;'Standard Settings'!$I8),-1,(EchelleFPAparam!$S$3/(cpmcfgWLEN!$P13+H$52))*(SIN('Standard Settings'!$F8)+SIN('Standard Settings'!$F8+EchelleFPAparam!$M$3+EchelleFPAparam!$I$3)))</f>
        <v/>
      </c>
      <c r="DK13" s="31">
        <f>IF(OR($P13+I$52&lt;'Standard Settings'!$G8,$P13+I$52&gt;'Standard Settings'!$I8),-1,(EchelleFPAparam!$S$3/(cpmcfgWLEN!$P13+I$52))*(SIN('Standard Settings'!$F8)+SIN('Standard Settings'!$F8+EchelleFPAparam!$M$3+EchelleFPAparam!$I$3)))</f>
        <v/>
      </c>
      <c r="DL13" s="31">
        <f>IF(OR($P13+J$52&lt;'Standard Settings'!$G8,$P13+J$52&gt;'Standard Settings'!$I8),-1,(EchelleFPAparam!$S$3/(cpmcfgWLEN!$P13+J$52))*(SIN('Standard Settings'!$F8)+SIN('Standard Settings'!$F8+EchelleFPAparam!$M$3+EchelleFPAparam!$I$3)))</f>
        <v/>
      </c>
      <c r="DM13" s="31">
        <f>IF(OR($P13+B$52&lt;'Standard Settings'!$G8,$P13+B$52&gt;'Standard Settings'!$I8),-1,(EchelleFPAparam!$S$3/(cpmcfgWLEN!$P13+B$52))*(SIN('Standard Settings'!$F8)+SIN('Standard Settings'!$F8+EchelleFPAparam!$M$3+EchelleFPAparam!$J$3)))</f>
        <v/>
      </c>
      <c r="DN13" s="31">
        <f>IF(OR($P13+C$52&lt;'Standard Settings'!$G8,$P13+C$52&gt;'Standard Settings'!$I8),-1,(EchelleFPAparam!$S$3/(cpmcfgWLEN!$P13+C$52))*(SIN('Standard Settings'!$F8)+SIN('Standard Settings'!$F8+EchelleFPAparam!$M$3+EchelleFPAparam!$J$3)))</f>
        <v/>
      </c>
      <c r="DO13" s="31">
        <f>IF(OR($P13+D$52&lt;'Standard Settings'!$G8,$P13+D$52&gt;'Standard Settings'!$I8),-1,(EchelleFPAparam!$S$3/(cpmcfgWLEN!$P13+D$52))*(SIN('Standard Settings'!$F8)+SIN('Standard Settings'!$F8+EchelleFPAparam!$M$3+EchelleFPAparam!$J$3)))</f>
        <v/>
      </c>
      <c r="DP13" s="31">
        <f>IF(OR($P13+E$52&lt;'Standard Settings'!$G8,$P13+E$52&gt;'Standard Settings'!$I8),-1,(EchelleFPAparam!$S$3/(cpmcfgWLEN!$P13+E$52))*(SIN('Standard Settings'!$F8)+SIN('Standard Settings'!$F8+EchelleFPAparam!$M$3+EchelleFPAparam!$J$3)))</f>
        <v/>
      </c>
      <c r="DQ13" s="31">
        <f>IF(OR($P13+F$52&lt;'Standard Settings'!$G8,$P13+F$52&gt;'Standard Settings'!$I8),-1,(EchelleFPAparam!$S$3/(cpmcfgWLEN!$P13+F$52))*(SIN('Standard Settings'!$F8)+SIN('Standard Settings'!$F8+EchelleFPAparam!$M$3+EchelleFPAparam!$J$3)))</f>
        <v/>
      </c>
      <c r="DR13" s="31">
        <f>IF(OR($P13+G$52&lt;'Standard Settings'!$G8,$P13+G$52&gt;'Standard Settings'!$I8),-1,(EchelleFPAparam!$S$3/(cpmcfgWLEN!$P13+G$52))*(SIN('Standard Settings'!$F8)+SIN('Standard Settings'!$F8+EchelleFPAparam!$M$3+EchelleFPAparam!$J$3)))</f>
        <v/>
      </c>
      <c r="DS13" s="31">
        <f>IF(OR($P13+H$52&lt;'Standard Settings'!$G8,$P13+H$52&gt;'Standard Settings'!$I8),-1,(EchelleFPAparam!$S$3/(cpmcfgWLEN!$P13+H$52))*(SIN('Standard Settings'!$F8)+SIN('Standard Settings'!$F8+EchelleFPAparam!$M$3+EchelleFPAparam!$J$3)))</f>
        <v/>
      </c>
      <c r="DT13" s="31">
        <f>IF(OR($P13+I$52&lt;'Standard Settings'!$G8,$P13+I$52&gt;'Standard Settings'!$I8),-1,(EchelleFPAparam!$S$3/(cpmcfgWLEN!$P13+I$52))*(SIN('Standard Settings'!$F8)+SIN('Standard Settings'!$F8+EchelleFPAparam!$M$3+EchelleFPAparam!$J$3)))</f>
        <v/>
      </c>
      <c r="DU13" s="31">
        <f>IF(OR($P13+J$52&lt;'Standard Settings'!$G8,$P13+J$52&gt;'Standard Settings'!$I8),-1,(EchelleFPAparam!$S$3/(cpmcfgWLEN!$P13+J$52))*(SIN('Standard Settings'!$F8)+SIN('Standard Settings'!$F8+EchelleFPAparam!$M$3+EchelleFPAparam!$J$3)))</f>
        <v/>
      </c>
      <c r="DV13" s="31">
        <f>IF(OR($P13+B$52&lt;$N13,$P13+B$52&gt;$O13),-1,(EchelleFPAparam!$S$3/(cpmcfgWLEN!$P13+B$52))*(SIN('Standard Settings'!$F8)+SIN('Standard Settings'!$F8+EchelleFPAparam!$M$3+EchelleFPAparam!$K$3)))</f>
        <v/>
      </c>
      <c r="DW13" s="31">
        <f>IF(OR($P13+C$52&lt;$N13,$P13+C$52&gt;$O13),-1,(EchelleFPAparam!$S$3/(cpmcfgWLEN!$P13+C$52))*(SIN('Standard Settings'!$F8)+SIN('Standard Settings'!$F8+EchelleFPAparam!$M$3+EchelleFPAparam!$K$3)))</f>
        <v/>
      </c>
      <c r="DX13" s="31">
        <f>IF(OR($P13+D$52&lt;$N13,$P13+D$52&gt;$O13),-1,(EchelleFPAparam!$S$3/(cpmcfgWLEN!$P13+D$52))*(SIN('Standard Settings'!$F8)+SIN('Standard Settings'!$F8+EchelleFPAparam!$M$3+EchelleFPAparam!$K$3)))</f>
        <v/>
      </c>
      <c r="DY13" s="31">
        <f>IF(OR($P13+E$52&lt;$N13,$P13+E$52&gt;$O13),-1,(EchelleFPAparam!$S$3/(cpmcfgWLEN!$P13+E$52))*(SIN('Standard Settings'!$F8)+SIN('Standard Settings'!$F8+EchelleFPAparam!$M$3+EchelleFPAparam!$K$3)))</f>
        <v/>
      </c>
      <c r="DZ13" s="31">
        <f>IF(OR($P13+F$52&lt;$N13,$P13+F$52&gt;$O13),-1,(EchelleFPAparam!$S$3/(cpmcfgWLEN!$P13+F$52))*(SIN('Standard Settings'!$F8)+SIN('Standard Settings'!$F8+EchelleFPAparam!$M$3+EchelleFPAparam!$K$3)))</f>
        <v/>
      </c>
      <c r="EA13" s="31">
        <f>IF(OR($P13+G$52&lt;$N13,$P13+G$52&gt;$O13),-1,(EchelleFPAparam!$S$3/(cpmcfgWLEN!$P13+G$52))*(SIN('Standard Settings'!$F8)+SIN('Standard Settings'!$F8+EchelleFPAparam!$M$3+EchelleFPAparam!$K$3)))</f>
        <v/>
      </c>
      <c r="EB13" s="31">
        <f>IF(OR($P13+H$52&lt;$N13,$P13+H$52&gt;$O13),-1,(EchelleFPAparam!$S$3/(cpmcfgWLEN!$P13+H$52))*(SIN('Standard Settings'!$F8)+SIN('Standard Settings'!$F8+EchelleFPAparam!$M$3+EchelleFPAparam!$K$3)))</f>
        <v/>
      </c>
      <c r="EC13" s="31">
        <f>IF(OR($P13+I$52&lt;$N13,$P13+I$52&gt;$O13),-1,(EchelleFPAparam!$S$3/(cpmcfgWLEN!$P13+I$52))*(SIN('Standard Settings'!$F8)+SIN('Standard Settings'!$F8+EchelleFPAparam!$M$3+EchelleFPAparam!$K$3)))</f>
        <v/>
      </c>
      <c r="ED13" s="31">
        <f>IF(OR($P13+J$52&lt;$N13,$P13+J$52&gt;$O13),-1,(EchelleFPAparam!$S$3/(cpmcfgWLEN!$P13+J$52))*(SIN('Standard Settings'!$F8)+SIN('Standard Settings'!$F8+EchelleFPAparam!$M$3+EchelleFPAparam!$K$3)))</f>
        <v/>
      </c>
      <c r="EE13" s="34">
        <f>'Standard Settings'!E8</f>
        <v/>
      </c>
      <c r="EH13" s="32" t="n"/>
      <c r="EI13" s="32" t="n"/>
      <c r="EJ13" s="32" t="n"/>
      <c r="EK13" s="32" t="n"/>
      <c r="EL13" s="32" t="n"/>
      <c r="EM13" s="32" t="n"/>
      <c r="EN13" s="32" t="n"/>
      <c r="EO13" s="32" t="n"/>
      <c r="EP13" s="32" t="n"/>
      <c r="EQ13" s="32" t="n"/>
      <c r="ER13" s="32" t="n"/>
      <c r="ES13" s="32" t="n"/>
      <c r="ET13" s="32" t="n"/>
      <c r="EU13" s="32" t="n"/>
      <c r="EV13" s="32" t="n"/>
      <c r="EW13" s="32" t="n"/>
      <c r="EX13" s="32" t="n"/>
      <c r="EY13" s="32" t="n"/>
      <c r="EZ13" s="32" t="n"/>
      <c r="FA13" s="32" t="n"/>
      <c r="FB13" s="32" t="n"/>
      <c r="FC13" s="15" t="n"/>
      <c r="FD13" s="33">
        <f>1/(F13*EchelleFPAparam!$Q$3)</f>
        <v/>
      </c>
      <c r="FE13" s="33">
        <f>E13*FD13</f>
        <v/>
      </c>
      <c r="FF13" s="15" t="n"/>
      <c r="FG13" s="15" t="n"/>
      <c r="FH13" s="15" t="n"/>
      <c r="FI13" s="15" t="n"/>
      <c r="FJ13" s="15" t="n"/>
      <c r="FK13" s="15" t="n"/>
      <c r="FL13" s="15" t="n"/>
      <c r="FM13" s="15" t="n"/>
      <c r="FN13" s="15" t="n"/>
      <c r="FO13" s="15" t="n"/>
      <c r="FP13" s="15" t="n"/>
      <c r="FQ13" s="15" t="n"/>
      <c r="FR13" s="15" t="n"/>
      <c r="FS13" s="15" t="n"/>
      <c r="FT13" s="15" t="n"/>
      <c r="FU13" s="15" t="n"/>
      <c r="FV13" s="15" t="n"/>
      <c r="FW13" s="15" t="n"/>
      <c r="FX13" s="15" t="n"/>
      <c r="FY13" s="15" t="n"/>
      <c r="FZ13" s="15" t="n"/>
      <c r="GA13" s="15" t="n"/>
      <c r="GB13" s="15" t="n"/>
      <c r="GC13" s="15" t="n"/>
      <c r="GD13" s="15" t="n"/>
      <c r="GE13" s="15" t="n"/>
      <c r="GF13" s="15" t="n"/>
      <c r="GG13" s="15" t="n"/>
      <c r="GH13" s="15" t="n"/>
      <c r="GI13" s="15" t="n"/>
      <c r="GJ13" s="15" t="n"/>
      <c r="GK13" s="15" t="n"/>
      <c r="GL13" s="15" t="n"/>
      <c r="GM13" s="15" t="n"/>
      <c r="GN13" s="15" t="n"/>
      <c r="GO13" s="15" t="n"/>
      <c r="GP13" s="15" t="n"/>
      <c r="GQ13" s="15" t="n"/>
      <c r="GR13" s="15" t="n"/>
      <c r="GS13" s="15" t="n"/>
      <c r="GT13" s="15" t="n"/>
      <c r="GU13" s="15" t="n"/>
      <c r="GV13" s="15" t="n"/>
      <c r="GW13" s="15" t="n"/>
      <c r="GX13" s="15" t="n"/>
      <c r="GY13" s="15" t="n"/>
      <c r="GZ13" s="15" t="n"/>
      <c r="HA13" s="15" t="n"/>
      <c r="HB13" s="15" t="n"/>
      <c r="HC13" s="15" t="n"/>
      <c r="HD13" s="15" t="n"/>
      <c r="HE13" s="15" t="n"/>
      <c r="HF13" s="15" t="n"/>
      <c r="HG13" s="15" t="n"/>
      <c r="HH13" s="15" t="n"/>
      <c r="HI13" s="15" t="n"/>
      <c r="HJ13" s="15" t="n"/>
      <c r="HK13" s="15" t="n"/>
      <c r="HL13" s="15" t="n"/>
      <c r="HM13" s="15" t="n"/>
      <c r="HN13" s="15" t="n"/>
      <c r="HO13" s="15" t="n"/>
      <c r="HP13" s="15" t="n"/>
      <c r="HQ13" s="15" t="n"/>
      <c r="HR13" s="15" t="n"/>
      <c r="HS13" s="15" t="n"/>
      <c r="HT13" s="15" t="n"/>
      <c r="HU13" s="15" t="n"/>
      <c r="HV13" s="15" t="n"/>
      <c r="HW13" s="15" t="n"/>
      <c r="HX13" s="15" t="n"/>
      <c r="HY13" s="15" t="n"/>
      <c r="HZ13" s="15" t="n"/>
      <c r="IA13" s="15" t="n"/>
      <c r="IB13" s="15" t="n"/>
      <c r="IC13" s="15" t="n"/>
      <c r="ID13" s="15" t="n"/>
      <c r="IE13" s="15" t="n"/>
      <c r="IF13" s="15" t="n"/>
      <c r="IG13" s="15" t="n"/>
      <c r="IH13" s="15" t="n"/>
      <c r="II13" s="15" t="n"/>
      <c r="IJ13" s="15" t="n"/>
      <c r="IK13" s="15" t="n"/>
      <c r="IL13" s="15" t="n"/>
      <c r="IM13" s="15" t="n"/>
      <c r="IN13" s="15" t="n"/>
      <c r="IO13" s="15" t="n"/>
      <c r="IP13" s="15" t="n"/>
      <c r="IQ13" s="15" t="n"/>
      <c r="IR13" s="15" t="n"/>
      <c r="IS13" s="15" t="n"/>
      <c r="IT13" s="15" t="n"/>
      <c r="IU13" s="15" t="n"/>
      <c r="IV13" s="15" t="n"/>
      <c r="IW13" s="15" t="n"/>
      <c r="IX13" s="15" t="n"/>
      <c r="IY13" s="15" t="n"/>
      <c r="IZ13" s="15" t="n"/>
      <c r="JA13" s="15" t="n"/>
      <c r="JB13" s="15" t="n"/>
      <c r="JC13" s="15" t="n"/>
      <c r="JD13" s="15" t="n"/>
      <c r="JE13" s="15" t="n"/>
      <c r="JF13" s="15" t="n"/>
      <c r="JG13" s="15" t="n"/>
      <c r="JH13" s="15" t="n"/>
      <c r="JI13" s="15" t="n"/>
      <c r="JJ13" s="15" t="n"/>
      <c r="JK13" s="15" t="n"/>
      <c r="JL13" s="15" t="n"/>
    </row>
    <row customHeight="1" ht="13.8" r="14" s="59" spans="1:273">
      <c r="A14" s="0" t="n"/>
      <c r="B14" s="22">
        <f>V14</f>
        <v/>
      </c>
      <c r="C14" s="34">
        <f>'Standard Settings'!B9</f>
        <v/>
      </c>
      <c r="D14" s="34">
        <f>'Standard Settings'!H9</f>
        <v/>
      </c>
      <c r="E14" s="23">
        <f>(DH14-CY14)/2048</f>
        <v/>
      </c>
      <c r="F14" s="21">
        <f>((EchelleFPAparam!$S$3/(cpmcfgWLEN!$P14+E$52))*(SIN('Standard Settings'!$F9+0.0005)+SIN('Standard Settings'!$F9+0.0005+EchelleFPAparam!$M$3))-(EchelleFPAparam!$S$3/(cpmcfgWLEN!$P14+E$52))*(SIN('Standard Settings'!$F9-0.0005)+SIN('Standard Settings'!$F9-0.0005+EchelleFPAparam!$M$3)))*1000*EchelleFPAparam!$O$3/180</f>
        <v/>
      </c>
      <c r="G14" s="24">
        <f>'Standard Settings'!C9</f>
        <v/>
      </c>
      <c r="H14" s="0" t="n"/>
      <c r="I14" s="34">
        <f>'Standard Settings'!D9</f>
        <v/>
      </c>
      <c r="J14" s="0" t="n"/>
      <c r="K14" s="14" t="n">
        <v>0</v>
      </c>
      <c r="L14" s="14" t="n">
        <v>0</v>
      </c>
      <c r="N14" s="25">
        <f>'Standard Settings'!$G9</f>
        <v/>
      </c>
      <c r="O14" s="25">
        <f>'Standard Settings'!$I9</f>
        <v/>
      </c>
      <c r="P14" s="26">
        <f>D14-4</f>
        <v/>
      </c>
      <c r="Q14" s="26">
        <f>D14+4</f>
        <v/>
      </c>
      <c r="R14" s="27">
        <f>IF(OR($P14+B$52&lt;$N14,$P14+B$52&gt;$O14),-1,(EchelleFPAparam!$S$3/(cpmcfgWLEN!$P14+B$52))*(SIN('Standard Settings'!$F9)+SIN('Standard Settings'!$F9+EchelleFPAparam!$M$3)))</f>
        <v/>
      </c>
      <c r="S14" s="27">
        <f>IF(OR($P14+C$52&lt;$N14,$P14+C$52&gt;$O14),-1,(EchelleFPAparam!$S$3/(cpmcfgWLEN!$P14+C$52))*(SIN('Standard Settings'!$F9)+SIN('Standard Settings'!$F9+EchelleFPAparam!$M$3)))</f>
        <v/>
      </c>
      <c r="T14" s="27">
        <f>IF(OR($P14+D$52&lt;$N14,$P14+D$52&gt;$O14),-1,(EchelleFPAparam!$S$3/(cpmcfgWLEN!$P14+D$52))*(SIN('Standard Settings'!$F9)+SIN('Standard Settings'!$F9+EchelleFPAparam!$M$3)))</f>
        <v/>
      </c>
      <c r="U14" s="27">
        <f>IF(OR($P14+E$52&lt;$N14,$P14+E$52&gt;$O14),-1,(EchelleFPAparam!$S$3/(cpmcfgWLEN!$P14+E$52))*(SIN('Standard Settings'!$F9)+SIN('Standard Settings'!$F9+EchelleFPAparam!$M$3)))</f>
        <v/>
      </c>
      <c r="V14" s="27">
        <f>IF(OR($P14+F$52&lt;$N14,$P14+F$52&gt;$O14),-1,(EchelleFPAparam!$S$3/(cpmcfgWLEN!$P14+F$52))*(SIN('Standard Settings'!$F9)+SIN('Standard Settings'!$F9+EchelleFPAparam!$M$3)))</f>
        <v/>
      </c>
      <c r="W14" s="27">
        <f>IF(OR($P14+G$52&lt;$N14,$P14+G$52&gt;$O14),-1,(EchelleFPAparam!$S$3/(cpmcfgWLEN!$P14+G$52))*(SIN('Standard Settings'!$F9)+SIN('Standard Settings'!$F9+EchelleFPAparam!$M$3)))</f>
        <v/>
      </c>
      <c r="X14" s="27">
        <f>IF(OR($P14+H$52&lt;$N14,$P14+H$52&gt;$O14),-1,(EchelleFPAparam!$S$3/(cpmcfgWLEN!$P14+H$52))*(SIN('Standard Settings'!$F9)+SIN('Standard Settings'!$F9+EchelleFPAparam!$M$3)))</f>
        <v/>
      </c>
      <c r="Y14" s="27">
        <f>IF(OR($P14+I$52&lt;$N14,$P14+I$52&gt;$O14),-1,(EchelleFPAparam!$S$3/(cpmcfgWLEN!$P14+I$52))*(SIN('Standard Settings'!$F9)+SIN('Standard Settings'!$F9+EchelleFPAparam!$M$3)))</f>
        <v/>
      </c>
      <c r="Z14" s="27">
        <f>IF(OR($P14+J$52&lt;$N14,$P14+J$52&gt;$O14),-1,(EchelleFPAparam!$S$3/(cpmcfgWLEN!$P14+J$52))*(SIN('Standard Settings'!$F9)+SIN('Standard Settings'!$F9+EchelleFPAparam!$M$3)))</f>
        <v/>
      </c>
      <c r="AA14" s="28" t="n"/>
      <c r="AB14" s="28" t="n"/>
      <c r="AC14" s="28" t="n"/>
      <c r="AD14" s="28" t="n"/>
      <c r="AE14" s="28" t="n"/>
      <c r="AF14" s="28" t="n"/>
      <c r="AG14" s="28" t="n"/>
      <c r="AH14" s="28" t="n"/>
      <c r="AI14" s="28" t="n"/>
      <c r="AJ14" s="28" t="n"/>
      <c r="AK14" s="28" t="n"/>
      <c r="AL14" s="28" t="n"/>
      <c r="AM14" s="28" t="n"/>
      <c r="AN14" s="28" t="n"/>
      <c r="AO14" s="28" t="n"/>
      <c r="AP14" s="28" t="n"/>
      <c r="AQ14" s="28" t="n"/>
      <c r="AR14" s="28" t="n"/>
      <c r="AS14" s="28" t="n"/>
      <c r="AT14" s="28" t="n"/>
      <c r="AU14" s="28" t="n"/>
      <c r="AV14" s="28" t="n"/>
      <c r="AW14" s="28" t="n"/>
      <c r="AX14" s="28" t="n"/>
      <c r="AY14" s="28" t="n"/>
      <c r="AZ14" s="28" t="n"/>
      <c r="BA14" s="28" t="n"/>
      <c r="BB14" s="29">
        <f>IF(OR($P14+B$52&lt;'Standard Settings'!$G9,$P14+B$52&gt;'Standard Settings'!$I9),-1,(EchelleFPAparam!$S$3/(cpmcfgWLEN!$P14+B$52))*(SIN(EchelleFPAparam!$T$3-EchelleFPAparam!$M$3/2)+SIN('Standard Settings'!$F9+EchelleFPAparam!$M$3)))</f>
        <v/>
      </c>
      <c r="BC14" s="29">
        <f>IF(OR($P14+C$52&lt;'Standard Settings'!$G9,$P14+C$52&gt;'Standard Settings'!$I9),-1,(EchelleFPAparam!$S$3/(cpmcfgWLEN!$P14+C$52))*(SIN(EchelleFPAparam!$T$3-EchelleFPAparam!$M$3/2)+SIN('Standard Settings'!$F9+EchelleFPAparam!$M$3)))</f>
        <v/>
      </c>
      <c r="BD14" s="29">
        <f>IF(OR($P14+D$52&lt;'Standard Settings'!$G9,$P14+D$52&gt;'Standard Settings'!$I9),-1,(EchelleFPAparam!$S$3/(cpmcfgWLEN!$P14+D$52))*(SIN(EchelleFPAparam!$T$3-EchelleFPAparam!$M$3/2)+SIN('Standard Settings'!$F9+EchelleFPAparam!$M$3)))</f>
        <v/>
      </c>
      <c r="BE14" s="29">
        <f>IF(OR($P14+E$52&lt;'Standard Settings'!$G9,$P14+E$52&gt;'Standard Settings'!$I9),-1,(EchelleFPAparam!$S$3/(cpmcfgWLEN!$P14+E$52))*(SIN(EchelleFPAparam!$T$3-EchelleFPAparam!$M$3/2)+SIN('Standard Settings'!$F9+EchelleFPAparam!$M$3)))</f>
        <v/>
      </c>
      <c r="BF14" s="29">
        <f>IF(OR($P14+F$52&lt;'Standard Settings'!$G9,$P14+F$52&gt;'Standard Settings'!$I9),-1,(EchelleFPAparam!$S$3/(cpmcfgWLEN!$P14+F$52))*(SIN(EchelleFPAparam!$T$3-EchelleFPAparam!$M$3/2)+SIN('Standard Settings'!$F9+EchelleFPAparam!$M$3)))</f>
        <v/>
      </c>
      <c r="BG14" s="29">
        <f>IF(OR($P14+G$52&lt;'Standard Settings'!$G9,$P14+G$52&gt;'Standard Settings'!$I9),-1,(EchelleFPAparam!$S$3/(cpmcfgWLEN!$P14+G$52))*(SIN(EchelleFPAparam!$T$3-EchelleFPAparam!$M$3/2)+SIN('Standard Settings'!$F9+EchelleFPAparam!$M$3)))</f>
        <v/>
      </c>
      <c r="BH14" s="29">
        <f>IF(OR($P14+H$52&lt;'Standard Settings'!$G9,$P14+H$52&gt;'Standard Settings'!$I9),-1,(EchelleFPAparam!$S$3/(cpmcfgWLEN!$P14+H$52))*(SIN(EchelleFPAparam!$T$3-EchelleFPAparam!$M$3/2)+SIN('Standard Settings'!$F9+EchelleFPAparam!$M$3)))</f>
        <v/>
      </c>
      <c r="BI14" s="29">
        <f>IF(OR($P14+I$52&lt;'Standard Settings'!$G9,$P14+I$52&gt;'Standard Settings'!$I9),-1,(EchelleFPAparam!$S$3/(cpmcfgWLEN!$P14+I$52))*(SIN(EchelleFPAparam!$T$3-EchelleFPAparam!$M$3/2)+SIN('Standard Settings'!$F9+EchelleFPAparam!$M$3)))</f>
        <v/>
      </c>
      <c r="BJ14" s="29">
        <f>IF(OR($P14+J$52&lt;'Standard Settings'!$G9,$P14+J$52&gt;'Standard Settings'!$I9),-1,(EchelleFPAparam!$S$3/(cpmcfgWLEN!$P14+J$52))*(SIN(EchelleFPAparam!$T$3-EchelleFPAparam!$M$3/2)+SIN('Standard Settings'!$F9+EchelleFPAparam!$M$3)))</f>
        <v/>
      </c>
      <c r="BK14" s="30">
        <f>IF(OR($P14+B$52&lt;'Standard Settings'!$G9,$P14+B$52&gt;'Standard Settings'!$I9),-1,BB14*(($D14+B$52)/($D14+B$52+0.5)))</f>
        <v/>
      </c>
      <c r="BL14" s="30">
        <f>IF(OR($P14+C$52&lt;'Standard Settings'!$G9,$P14+C$52&gt;'Standard Settings'!$I9),-1,BC14*(($D14+C$52)/($D14+C$52+0.5)))</f>
        <v/>
      </c>
      <c r="BM14" s="30">
        <f>IF(OR($P14+D$52&lt;'Standard Settings'!$G9,$P14+D$52&gt;'Standard Settings'!$I9),-1,BD14*(($D14+D$52)/($D14+D$52+0.5)))</f>
        <v/>
      </c>
      <c r="BN14" s="30">
        <f>IF(OR($P14+E$52&lt;'Standard Settings'!$G9,$P14+E$52&gt;'Standard Settings'!$I9),-1,BE14*(($D14+E$52)/($D14+E$52+0.5)))</f>
        <v/>
      </c>
      <c r="BO14" s="30">
        <f>IF(OR($P14+F$52&lt;'Standard Settings'!$G9,$P14+F$52&gt;'Standard Settings'!$I9),-1,BF14*(($D14+F$52)/($D14+F$52+0.5)))</f>
        <v/>
      </c>
      <c r="BP14" s="30">
        <f>IF(OR($P14+G$52&lt;'Standard Settings'!$G9,$P14+G$52&gt;'Standard Settings'!$I9),-1,BG14*(($D14+G$52)/($D14+G$52+0.5)))</f>
        <v/>
      </c>
      <c r="BQ14" s="30">
        <f>IF(OR($P14+H$52&lt;'Standard Settings'!$G9,$P14+H$52&gt;'Standard Settings'!$I9),-1,BH14*(($D14+H$52)/($D14+H$52+0.5)))</f>
        <v/>
      </c>
      <c r="BR14" s="30">
        <f>IF(OR($P14+I$52&lt;'Standard Settings'!$G9,$P14+I$52&gt;'Standard Settings'!$I9),-1,BI14*(($D14+I$52)/($D14+I$52+0.5)))</f>
        <v/>
      </c>
      <c r="BS14" s="30">
        <f>IF(OR($P14+J$52&lt;'Standard Settings'!$G9,$P14+J$52&gt;'Standard Settings'!$I9),-1,BJ14*(($D14+J$52)/($D14+J$52+0.5)))</f>
        <v/>
      </c>
      <c r="BT14" s="30">
        <f>IF(OR($P14+B$52&lt;'Standard Settings'!$G9,$P14+B$52&gt;'Standard Settings'!$I9),-1,BB14*(($D14+B$52)/($D14+B$52-0.5)))</f>
        <v/>
      </c>
      <c r="BU14" s="30">
        <f>IF(OR($P14+C$52&lt;'Standard Settings'!$G9,$P14+C$52&gt;'Standard Settings'!$I9),-1,BC14*(($D14+C$52)/($D14+C$52-0.5)))</f>
        <v/>
      </c>
      <c r="BV14" s="30">
        <f>IF(OR($P14+D$52&lt;'Standard Settings'!$G9,$P14+D$52&gt;'Standard Settings'!$I9),-1,BD14*(($D14+D$52)/($D14+D$52-0.5)))</f>
        <v/>
      </c>
      <c r="BW14" s="30">
        <f>IF(OR($P14+E$52&lt;'Standard Settings'!$G9,$P14+E$52&gt;'Standard Settings'!$I9),-1,BE14*(($D14+E$52)/($D14+E$52-0.5)))</f>
        <v/>
      </c>
      <c r="BX14" s="30">
        <f>IF(OR($P14+F$52&lt;'Standard Settings'!$G9,$P14+F$52&gt;'Standard Settings'!$I9),-1,BF14*(($D14+F$52)/($D14+F$52-0.5)))</f>
        <v/>
      </c>
      <c r="BY14" s="30">
        <f>IF(OR($P14+G$52&lt;'Standard Settings'!$G9,$P14+G$52&gt;'Standard Settings'!$I9),-1,BG14*(($D14+G$52)/($D14+G$52-0.5)))</f>
        <v/>
      </c>
      <c r="BZ14" s="30">
        <f>IF(OR($P14+H$52&lt;'Standard Settings'!$G9,$P14+H$52&gt;'Standard Settings'!$I9),-1,BH14*(($D14+H$52)/($D14+H$52-0.5)))</f>
        <v/>
      </c>
      <c r="CA14" s="30">
        <f>IF(OR($P14+I$52&lt;'Standard Settings'!$G9,$P14+I$52&gt;'Standard Settings'!$I9),-1,BI14*(($D14+I$52)/($D14+I$52-0.5)))</f>
        <v/>
      </c>
      <c r="CB14" s="30">
        <f>IF(OR($P14+J$52&lt;'Standard Settings'!$G9,$P14+J$52&gt;'Standard Settings'!$I9),-1,BJ14*(($D14+J$52)/($D14+J$52-0.5)))</f>
        <v/>
      </c>
      <c r="CC14" s="31">
        <f>IF(OR($P14+B$52&lt;'Standard Settings'!$G9,$P14+B$52&gt;'Standard Settings'!$I9),-1,(EchelleFPAparam!$S$3/(cpmcfgWLEN!$P14+B$52))*(SIN('Standard Settings'!$F9)+SIN('Standard Settings'!$F9+EchelleFPAparam!$M$3+EchelleFPAparam!$F$3)))</f>
        <v/>
      </c>
      <c r="CD14" s="31">
        <f>IF(OR($P14+C$52&lt;'Standard Settings'!$G9,$P14+C$52&gt;'Standard Settings'!$I9),-1,(EchelleFPAparam!$S$3/(cpmcfgWLEN!$P14+C$52))*(SIN('Standard Settings'!$F9)+SIN('Standard Settings'!$F9+EchelleFPAparam!$M$3+EchelleFPAparam!$F$3)))</f>
        <v/>
      </c>
      <c r="CE14" s="31">
        <f>IF(OR($P14+D$52&lt;'Standard Settings'!$G9,$P14+D$52&gt;'Standard Settings'!$I9),-1,(EchelleFPAparam!$S$3/(cpmcfgWLEN!$P14+D$52))*(SIN('Standard Settings'!$F9)+SIN('Standard Settings'!$F9+EchelleFPAparam!$M$3+EchelleFPAparam!$F$3)))</f>
        <v/>
      </c>
      <c r="CF14" s="31">
        <f>IF(OR($P14+E$52&lt;'Standard Settings'!$G9,$P14+E$52&gt;'Standard Settings'!$I9),-1,(EchelleFPAparam!$S$3/(cpmcfgWLEN!$P14+E$52))*(SIN('Standard Settings'!$F9)+SIN('Standard Settings'!$F9+EchelleFPAparam!$M$3+EchelleFPAparam!$F$3)))</f>
        <v/>
      </c>
      <c r="CG14" s="31">
        <f>IF(OR($P14+F$52&lt;'Standard Settings'!$G9,$P14+F$52&gt;'Standard Settings'!$I9),-1,(EchelleFPAparam!$S$3/(cpmcfgWLEN!$P14+F$52))*(SIN('Standard Settings'!$F9)+SIN('Standard Settings'!$F9+EchelleFPAparam!$M$3+EchelleFPAparam!$F$3)))</f>
        <v/>
      </c>
      <c r="CH14" s="31">
        <f>IF(OR($P14+G$52&lt;'Standard Settings'!$G9,$P14+G$52&gt;'Standard Settings'!$I9),-1,(EchelleFPAparam!$S$3/(cpmcfgWLEN!$P14+G$52))*(SIN('Standard Settings'!$F9)+SIN('Standard Settings'!$F9+EchelleFPAparam!$M$3+EchelleFPAparam!$F$3)))</f>
        <v/>
      </c>
      <c r="CI14" s="31">
        <f>IF(OR($P14+H$52&lt;'Standard Settings'!$G9,$P14+H$52&gt;'Standard Settings'!$I9),-1,(EchelleFPAparam!$S$3/(cpmcfgWLEN!$P14+H$52))*(SIN('Standard Settings'!$F9)+SIN('Standard Settings'!$F9+EchelleFPAparam!$M$3+EchelleFPAparam!$F$3)))</f>
        <v/>
      </c>
      <c r="CJ14" s="31">
        <f>IF(OR($P14+I$52&lt;'Standard Settings'!$G9,$P14+I$52&gt;'Standard Settings'!$I9),-1,(EchelleFPAparam!$S$3/(cpmcfgWLEN!$P14+I$52))*(SIN('Standard Settings'!$F9)+SIN('Standard Settings'!$F9+EchelleFPAparam!$M$3+EchelleFPAparam!$F$3)))</f>
        <v/>
      </c>
      <c r="CK14" s="31">
        <f>IF(OR($P14+J$52&lt;'Standard Settings'!$G9,$P14+J$52&gt;'Standard Settings'!$I9),-1,(EchelleFPAparam!$S$3/(cpmcfgWLEN!$P14+J$52))*(SIN('Standard Settings'!$F9)+SIN('Standard Settings'!$F9+EchelleFPAparam!$M$3+EchelleFPAparam!$F$3)))</f>
        <v/>
      </c>
      <c r="CL14" s="31">
        <f>IF(OR($P14+B$52&lt;'Standard Settings'!$G9,$P14+B$52&gt;'Standard Settings'!$I9),-1,(EchelleFPAparam!$S$3/(cpmcfgWLEN!$P14+B$52))*(SIN('Standard Settings'!$F9)+SIN('Standard Settings'!$F9+EchelleFPAparam!$M$3+EchelleFPAparam!$G$3)))</f>
        <v/>
      </c>
      <c r="CM14" s="31">
        <f>IF(OR($P14+C$52&lt;'Standard Settings'!$G9,$P14+C$52&gt;'Standard Settings'!$I9),-1,(EchelleFPAparam!$S$3/(cpmcfgWLEN!$P14+C$52))*(SIN('Standard Settings'!$F9)+SIN('Standard Settings'!$F9+EchelleFPAparam!$M$3+EchelleFPAparam!$G$3)))</f>
        <v/>
      </c>
      <c r="CN14" s="31">
        <f>IF(OR($P14+D$52&lt;'Standard Settings'!$G9,$P14+D$52&gt;'Standard Settings'!$I9),-1,(EchelleFPAparam!$S$3/(cpmcfgWLEN!$P14+D$52))*(SIN('Standard Settings'!$F9)+SIN('Standard Settings'!$F9+EchelleFPAparam!$M$3+EchelleFPAparam!$G$3)))</f>
        <v/>
      </c>
      <c r="CO14" s="31">
        <f>IF(OR($P14+E$52&lt;'Standard Settings'!$G9,$P14+E$52&gt;'Standard Settings'!$I9),-1,(EchelleFPAparam!$S$3/(cpmcfgWLEN!$P14+E$52))*(SIN('Standard Settings'!$F9)+SIN('Standard Settings'!$F9+EchelleFPAparam!$M$3+EchelleFPAparam!$G$3)))</f>
        <v/>
      </c>
      <c r="CP14" s="31">
        <f>IF(OR($P14+F$52&lt;'Standard Settings'!$G9,$P14+F$52&gt;'Standard Settings'!$I9),-1,(EchelleFPAparam!$S$3/(cpmcfgWLEN!$P14+F$52))*(SIN('Standard Settings'!$F9)+SIN('Standard Settings'!$F9+EchelleFPAparam!$M$3+EchelleFPAparam!$G$3)))</f>
        <v/>
      </c>
      <c r="CQ14" s="31">
        <f>IF(OR($P14+G$52&lt;'Standard Settings'!$G9,$P14+G$52&gt;'Standard Settings'!$I9),-1,(EchelleFPAparam!$S$3/(cpmcfgWLEN!$P14+G$52))*(SIN('Standard Settings'!$F9)+SIN('Standard Settings'!$F9+EchelleFPAparam!$M$3+EchelleFPAparam!$G$3)))</f>
        <v/>
      </c>
      <c r="CR14" s="31">
        <f>IF(OR($P14+H$52&lt;'Standard Settings'!$G9,$P14+H$52&gt;'Standard Settings'!$I9),-1,(EchelleFPAparam!$S$3/(cpmcfgWLEN!$P14+H$52))*(SIN('Standard Settings'!$F9)+SIN('Standard Settings'!$F9+EchelleFPAparam!$M$3+EchelleFPAparam!$G$3)))</f>
        <v/>
      </c>
      <c r="CS14" s="31">
        <f>IF(OR($P14+I$52&lt;'Standard Settings'!$G9,$P14+I$52&gt;'Standard Settings'!$I9),-1,(EchelleFPAparam!$S$3/(cpmcfgWLEN!$P14+I$52))*(SIN('Standard Settings'!$F9)+SIN('Standard Settings'!$F9+EchelleFPAparam!$M$3+EchelleFPAparam!$G$3)))</f>
        <v/>
      </c>
      <c r="CT14" s="31">
        <f>IF(OR($P14+J$52&lt;'Standard Settings'!$G9,$P14+J$52&gt;'Standard Settings'!$I9),-1,(EchelleFPAparam!$S$3/(cpmcfgWLEN!$P14+J$52))*(SIN('Standard Settings'!$F9)+SIN('Standard Settings'!$F9+EchelleFPAparam!$M$3+EchelleFPAparam!$G$3)))</f>
        <v/>
      </c>
      <c r="CU14" s="31">
        <f>IF(OR($P14+B$52&lt;'Standard Settings'!$G9,$P14+B$52&gt;'Standard Settings'!$I9),-1,(EchelleFPAparam!$S$3/(cpmcfgWLEN!$P14+B$52))*(SIN('Standard Settings'!$F9)+SIN('Standard Settings'!$F9+EchelleFPAparam!$M$3+EchelleFPAparam!$H$3)))</f>
        <v/>
      </c>
      <c r="CV14" s="31">
        <f>IF(OR($P14+C$52&lt;'Standard Settings'!$G9,$P14+C$52&gt;'Standard Settings'!$I9),-1,(EchelleFPAparam!$S$3/(cpmcfgWLEN!$P14+C$52))*(SIN('Standard Settings'!$F9)+SIN('Standard Settings'!$F9+EchelleFPAparam!$M$3+EchelleFPAparam!$H$3)))</f>
        <v/>
      </c>
      <c r="CW14" s="31">
        <f>IF(OR($P14+D$52&lt;'Standard Settings'!$G9,$P14+D$52&gt;'Standard Settings'!$I9),-1,(EchelleFPAparam!$S$3/(cpmcfgWLEN!$P14+D$52))*(SIN('Standard Settings'!$F9)+SIN('Standard Settings'!$F9+EchelleFPAparam!$M$3+EchelleFPAparam!$H$3)))</f>
        <v/>
      </c>
      <c r="CX14" s="31">
        <f>IF(OR($P14+E$52&lt;'Standard Settings'!$G9,$P14+E$52&gt;'Standard Settings'!$I9),-1,(EchelleFPAparam!$S$3/(cpmcfgWLEN!$P14+E$52))*(SIN('Standard Settings'!$F9)+SIN('Standard Settings'!$F9+EchelleFPAparam!$M$3+EchelleFPAparam!$H$3)))</f>
        <v/>
      </c>
      <c r="CY14" s="31">
        <f>IF(OR($P14+F$52&lt;'Standard Settings'!$G9,$P14+F$52&gt;'Standard Settings'!$I9),-1,(EchelleFPAparam!$S$3/(cpmcfgWLEN!$P14+F$52))*(SIN('Standard Settings'!$F9)+SIN('Standard Settings'!$F9+EchelleFPAparam!$M$3+EchelleFPAparam!$H$3)))</f>
        <v/>
      </c>
      <c r="CZ14" s="31">
        <f>IF(OR($P14+G$52&lt;'Standard Settings'!$G9,$P14+G$52&gt;'Standard Settings'!$I9),-1,(EchelleFPAparam!$S$3/(cpmcfgWLEN!$P14+G$52))*(SIN('Standard Settings'!$F9)+SIN('Standard Settings'!$F9+EchelleFPAparam!$M$3+EchelleFPAparam!$H$3)))</f>
        <v/>
      </c>
      <c r="DA14" s="31">
        <f>IF(OR($P14+H$52&lt;'Standard Settings'!$G9,$P14+H$52&gt;'Standard Settings'!$I9),-1,(EchelleFPAparam!$S$3/(cpmcfgWLEN!$P14+H$52))*(SIN('Standard Settings'!$F9)+SIN('Standard Settings'!$F9+EchelleFPAparam!$M$3+EchelleFPAparam!$H$3)))</f>
        <v/>
      </c>
      <c r="DB14" s="31">
        <f>IF(OR($P14+I$52&lt;'Standard Settings'!$G9,$P14+I$52&gt;'Standard Settings'!$I9),-1,(EchelleFPAparam!$S$3/(cpmcfgWLEN!$P14+I$52))*(SIN('Standard Settings'!$F9)+SIN('Standard Settings'!$F9+EchelleFPAparam!$M$3+EchelleFPAparam!$H$3)))</f>
        <v/>
      </c>
      <c r="DC14" s="31">
        <f>IF(OR($P14+J$52&lt;'Standard Settings'!$G9,$P14+J$52&gt;'Standard Settings'!$I9),-1,(EchelleFPAparam!$S$3/(cpmcfgWLEN!$P14+J$52))*(SIN('Standard Settings'!$F9)+SIN('Standard Settings'!$F9+EchelleFPAparam!$M$3+EchelleFPAparam!$H$3)))</f>
        <v/>
      </c>
      <c r="DD14" s="31">
        <f>IF(OR($P14+B$52&lt;'Standard Settings'!$G9,$P14+B$52&gt;'Standard Settings'!$I9),-1,(EchelleFPAparam!$S$3/(cpmcfgWLEN!$P14+B$52))*(SIN('Standard Settings'!$F9)+SIN('Standard Settings'!$F9+EchelleFPAparam!$M$3+EchelleFPAparam!$I$3)))</f>
        <v/>
      </c>
      <c r="DE14" s="31">
        <f>IF(OR($P14+C$52&lt;'Standard Settings'!$G9,$P14+C$52&gt;'Standard Settings'!$I9),-1,(EchelleFPAparam!$S$3/(cpmcfgWLEN!$P14+C$52))*(SIN('Standard Settings'!$F9)+SIN('Standard Settings'!$F9+EchelleFPAparam!$M$3+EchelleFPAparam!$I$3)))</f>
        <v/>
      </c>
      <c r="DF14" s="31">
        <f>IF(OR($P14+D$52&lt;'Standard Settings'!$G9,$P14+D$52&gt;'Standard Settings'!$I9),-1,(EchelleFPAparam!$S$3/(cpmcfgWLEN!$P14+D$52))*(SIN('Standard Settings'!$F9)+SIN('Standard Settings'!$F9+EchelleFPAparam!$M$3+EchelleFPAparam!$I$3)))</f>
        <v/>
      </c>
      <c r="DG14" s="31">
        <f>IF(OR($P14+E$52&lt;'Standard Settings'!$G9,$P14+E$52&gt;'Standard Settings'!$I9),-1,(EchelleFPAparam!$S$3/(cpmcfgWLEN!$P14+E$52))*(SIN('Standard Settings'!$F9)+SIN('Standard Settings'!$F9+EchelleFPAparam!$M$3+EchelleFPAparam!$I$3)))</f>
        <v/>
      </c>
      <c r="DH14" s="31">
        <f>IF(OR($P14+F$52&lt;'Standard Settings'!$G9,$P14+F$52&gt;'Standard Settings'!$I9),-1,(EchelleFPAparam!$S$3/(cpmcfgWLEN!$P14+F$52))*(SIN('Standard Settings'!$F9)+SIN('Standard Settings'!$F9+EchelleFPAparam!$M$3+EchelleFPAparam!$I$3)))</f>
        <v/>
      </c>
      <c r="DI14" s="31">
        <f>IF(OR($P14+G$52&lt;'Standard Settings'!$G9,$P14+G$52&gt;'Standard Settings'!$I9),-1,(EchelleFPAparam!$S$3/(cpmcfgWLEN!$P14+G$52))*(SIN('Standard Settings'!$F9)+SIN('Standard Settings'!$F9+EchelleFPAparam!$M$3+EchelleFPAparam!$I$3)))</f>
        <v/>
      </c>
      <c r="DJ14" s="31">
        <f>IF(OR($P14+H$52&lt;'Standard Settings'!$G9,$P14+H$52&gt;'Standard Settings'!$I9),-1,(EchelleFPAparam!$S$3/(cpmcfgWLEN!$P14+H$52))*(SIN('Standard Settings'!$F9)+SIN('Standard Settings'!$F9+EchelleFPAparam!$M$3+EchelleFPAparam!$I$3)))</f>
        <v/>
      </c>
      <c r="DK14" s="31">
        <f>IF(OR($P14+I$52&lt;'Standard Settings'!$G9,$P14+I$52&gt;'Standard Settings'!$I9),-1,(EchelleFPAparam!$S$3/(cpmcfgWLEN!$P14+I$52))*(SIN('Standard Settings'!$F9)+SIN('Standard Settings'!$F9+EchelleFPAparam!$M$3+EchelleFPAparam!$I$3)))</f>
        <v/>
      </c>
      <c r="DL14" s="31">
        <f>IF(OR($P14+J$52&lt;'Standard Settings'!$G9,$P14+J$52&gt;'Standard Settings'!$I9),-1,(EchelleFPAparam!$S$3/(cpmcfgWLEN!$P14+J$52))*(SIN('Standard Settings'!$F9)+SIN('Standard Settings'!$F9+EchelleFPAparam!$M$3+EchelleFPAparam!$I$3)))</f>
        <v/>
      </c>
      <c r="DM14" s="31">
        <f>IF(OR($P14+B$52&lt;'Standard Settings'!$G9,$P14+B$52&gt;'Standard Settings'!$I9),-1,(EchelleFPAparam!$S$3/(cpmcfgWLEN!$P14+B$52))*(SIN('Standard Settings'!$F9)+SIN('Standard Settings'!$F9+EchelleFPAparam!$M$3+EchelleFPAparam!$J$3)))</f>
        <v/>
      </c>
      <c r="DN14" s="31">
        <f>IF(OR($P14+C$52&lt;'Standard Settings'!$G9,$P14+C$52&gt;'Standard Settings'!$I9),-1,(EchelleFPAparam!$S$3/(cpmcfgWLEN!$P14+C$52))*(SIN('Standard Settings'!$F9)+SIN('Standard Settings'!$F9+EchelleFPAparam!$M$3+EchelleFPAparam!$J$3)))</f>
        <v/>
      </c>
      <c r="DO14" s="31">
        <f>IF(OR($P14+D$52&lt;'Standard Settings'!$G9,$P14+D$52&gt;'Standard Settings'!$I9),-1,(EchelleFPAparam!$S$3/(cpmcfgWLEN!$P14+D$52))*(SIN('Standard Settings'!$F9)+SIN('Standard Settings'!$F9+EchelleFPAparam!$M$3+EchelleFPAparam!$J$3)))</f>
        <v/>
      </c>
      <c r="DP14" s="31">
        <f>IF(OR($P14+E$52&lt;'Standard Settings'!$G9,$P14+E$52&gt;'Standard Settings'!$I9),-1,(EchelleFPAparam!$S$3/(cpmcfgWLEN!$P14+E$52))*(SIN('Standard Settings'!$F9)+SIN('Standard Settings'!$F9+EchelleFPAparam!$M$3+EchelleFPAparam!$J$3)))</f>
        <v/>
      </c>
      <c r="DQ14" s="31">
        <f>IF(OR($P14+F$52&lt;'Standard Settings'!$G9,$P14+F$52&gt;'Standard Settings'!$I9),-1,(EchelleFPAparam!$S$3/(cpmcfgWLEN!$P14+F$52))*(SIN('Standard Settings'!$F9)+SIN('Standard Settings'!$F9+EchelleFPAparam!$M$3+EchelleFPAparam!$J$3)))</f>
        <v/>
      </c>
      <c r="DR14" s="31">
        <f>IF(OR($P14+G$52&lt;'Standard Settings'!$G9,$P14+G$52&gt;'Standard Settings'!$I9),-1,(EchelleFPAparam!$S$3/(cpmcfgWLEN!$P14+G$52))*(SIN('Standard Settings'!$F9)+SIN('Standard Settings'!$F9+EchelleFPAparam!$M$3+EchelleFPAparam!$J$3)))</f>
        <v/>
      </c>
      <c r="DS14" s="31">
        <f>IF(OR($P14+H$52&lt;'Standard Settings'!$G9,$P14+H$52&gt;'Standard Settings'!$I9),-1,(EchelleFPAparam!$S$3/(cpmcfgWLEN!$P14+H$52))*(SIN('Standard Settings'!$F9)+SIN('Standard Settings'!$F9+EchelleFPAparam!$M$3+EchelleFPAparam!$J$3)))</f>
        <v/>
      </c>
      <c r="DT14" s="31">
        <f>IF(OR($P14+I$52&lt;'Standard Settings'!$G9,$P14+I$52&gt;'Standard Settings'!$I9),-1,(EchelleFPAparam!$S$3/(cpmcfgWLEN!$P14+I$52))*(SIN('Standard Settings'!$F9)+SIN('Standard Settings'!$F9+EchelleFPAparam!$M$3+EchelleFPAparam!$J$3)))</f>
        <v/>
      </c>
      <c r="DU14" s="31">
        <f>IF(OR($P14+J$52&lt;'Standard Settings'!$G9,$P14+J$52&gt;'Standard Settings'!$I9),-1,(EchelleFPAparam!$S$3/(cpmcfgWLEN!$P14+J$52))*(SIN('Standard Settings'!$F9)+SIN('Standard Settings'!$F9+EchelleFPAparam!$M$3+EchelleFPAparam!$J$3)))</f>
        <v/>
      </c>
      <c r="DV14" s="31">
        <f>IF(OR($P14+B$52&lt;$N14,$P14+B$52&gt;$O14),-1,(EchelleFPAparam!$S$3/(cpmcfgWLEN!$P14+B$52))*(SIN('Standard Settings'!$F9)+SIN('Standard Settings'!$F9+EchelleFPAparam!$M$3+EchelleFPAparam!$K$3)))</f>
        <v/>
      </c>
      <c r="DW14" s="31">
        <f>IF(OR($P14+C$52&lt;$N14,$P14+C$52&gt;$O14),-1,(EchelleFPAparam!$S$3/(cpmcfgWLEN!$P14+C$52))*(SIN('Standard Settings'!$F9)+SIN('Standard Settings'!$F9+EchelleFPAparam!$M$3+EchelleFPAparam!$K$3)))</f>
        <v/>
      </c>
      <c r="DX14" s="31">
        <f>IF(OR($P14+D$52&lt;$N14,$P14+D$52&gt;$O14),-1,(EchelleFPAparam!$S$3/(cpmcfgWLEN!$P14+D$52))*(SIN('Standard Settings'!$F9)+SIN('Standard Settings'!$F9+EchelleFPAparam!$M$3+EchelleFPAparam!$K$3)))</f>
        <v/>
      </c>
      <c r="DY14" s="31">
        <f>IF(OR($P14+E$52&lt;$N14,$P14+E$52&gt;$O14),-1,(EchelleFPAparam!$S$3/(cpmcfgWLEN!$P14+E$52))*(SIN('Standard Settings'!$F9)+SIN('Standard Settings'!$F9+EchelleFPAparam!$M$3+EchelleFPAparam!$K$3)))</f>
        <v/>
      </c>
      <c r="DZ14" s="31">
        <f>IF(OR($P14+F$52&lt;$N14,$P14+F$52&gt;$O14),-1,(EchelleFPAparam!$S$3/(cpmcfgWLEN!$P14+F$52))*(SIN('Standard Settings'!$F9)+SIN('Standard Settings'!$F9+EchelleFPAparam!$M$3+EchelleFPAparam!$K$3)))</f>
        <v/>
      </c>
      <c r="EA14" s="31">
        <f>IF(OR($P14+G$52&lt;$N14,$P14+G$52&gt;$O14),-1,(EchelleFPAparam!$S$3/(cpmcfgWLEN!$P14+G$52))*(SIN('Standard Settings'!$F9)+SIN('Standard Settings'!$F9+EchelleFPAparam!$M$3+EchelleFPAparam!$K$3)))</f>
        <v/>
      </c>
      <c r="EB14" s="31">
        <f>IF(OR($P14+H$52&lt;$N14,$P14+H$52&gt;$O14),-1,(EchelleFPAparam!$S$3/(cpmcfgWLEN!$P14+H$52))*(SIN('Standard Settings'!$F9)+SIN('Standard Settings'!$F9+EchelleFPAparam!$M$3+EchelleFPAparam!$K$3)))</f>
        <v/>
      </c>
      <c r="EC14" s="31">
        <f>IF(OR($P14+I$52&lt;$N14,$P14+I$52&gt;$O14),-1,(EchelleFPAparam!$S$3/(cpmcfgWLEN!$P14+I$52))*(SIN('Standard Settings'!$F9)+SIN('Standard Settings'!$F9+EchelleFPAparam!$M$3+EchelleFPAparam!$K$3)))</f>
        <v/>
      </c>
      <c r="ED14" s="31">
        <f>IF(OR($P14+J$52&lt;$N14,$P14+J$52&gt;$O14),-1,(EchelleFPAparam!$S$3/(cpmcfgWLEN!$P14+J$52))*(SIN('Standard Settings'!$F9)+SIN('Standard Settings'!$F9+EchelleFPAparam!$M$3+EchelleFPAparam!$K$3)))</f>
        <v/>
      </c>
      <c r="EE14" s="34">
        <f>'Standard Settings'!E9</f>
        <v/>
      </c>
      <c r="EH14" s="32" t="n"/>
      <c r="EI14" s="32" t="n"/>
      <c r="EJ14" s="32" t="n"/>
      <c r="EK14" s="32" t="n"/>
      <c r="EL14" s="32" t="n"/>
      <c r="EM14" s="32" t="n"/>
      <c r="EN14" s="32" t="n"/>
      <c r="EO14" s="32" t="n"/>
      <c r="EP14" s="32" t="n"/>
      <c r="EQ14" s="32" t="n"/>
      <c r="ER14" s="32" t="n"/>
      <c r="ES14" s="32" t="n"/>
      <c r="ET14" s="32" t="n"/>
      <c r="EU14" s="32" t="n"/>
      <c r="EV14" s="32" t="n"/>
      <c r="EW14" s="32" t="n"/>
      <c r="EX14" s="32" t="n"/>
      <c r="EY14" s="32" t="n"/>
      <c r="EZ14" s="32" t="n"/>
      <c r="FA14" s="32" t="n"/>
      <c r="FB14" s="32" t="n"/>
      <c r="FC14" s="15" t="n"/>
      <c r="FD14" s="33">
        <f>1/(F14*EchelleFPAparam!$Q$3)</f>
        <v/>
      </c>
      <c r="FE14" s="33">
        <f>E14*FD14</f>
        <v/>
      </c>
      <c r="FF14" s="15" t="n"/>
      <c r="FG14" s="15" t="n"/>
      <c r="FH14" s="15" t="n"/>
      <c r="FI14" s="15" t="n"/>
      <c r="FJ14" s="15" t="n"/>
      <c r="FK14" s="15" t="n"/>
      <c r="FL14" s="15" t="n"/>
      <c r="FM14" s="15" t="n"/>
      <c r="FN14" s="15" t="n"/>
      <c r="FO14" s="15" t="n"/>
      <c r="FP14" s="15" t="n"/>
      <c r="FQ14" s="15" t="n"/>
      <c r="FR14" s="15" t="n"/>
      <c r="FS14" s="15" t="n"/>
      <c r="FT14" s="15" t="n"/>
      <c r="FU14" s="15" t="n"/>
      <c r="FV14" s="15" t="n"/>
      <c r="FW14" s="15" t="n"/>
      <c r="FX14" s="15" t="n"/>
      <c r="FY14" s="15" t="n"/>
      <c r="FZ14" s="15" t="n"/>
      <c r="GA14" s="15" t="n"/>
      <c r="GB14" s="15" t="n"/>
      <c r="GC14" s="15" t="n"/>
      <c r="GD14" s="15" t="n"/>
      <c r="GE14" s="15" t="n"/>
      <c r="GF14" s="15" t="n"/>
      <c r="GG14" s="15" t="n"/>
      <c r="GH14" s="15" t="n"/>
      <c r="GI14" s="15" t="n"/>
      <c r="GJ14" s="15" t="n"/>
      <c r="GK14" s="15" t="n"/>
      <c r="GL14" s="15" t="n"/>
      <c r="GM14" s="15" t="n"/>
      <c r="GN14" s="15" t="n"/>
      <c r="GO14" s="15" t="n"/>
      <c r="GP14" s="15" t="n"/>
      <c r="GQ14" s="15" t="n"/>
      <c r="GR14" s="15" t="n"/>
      <c r="GS14" s="15" t="n"/>
      <c r="GT14" s="15" t="n"/>
      <c r="GU14" s="15" t="n"/>
      <c r="GV14" s="15" t="n"/>
      <c r="GW14" s="15" t="n"/>
      <c r="GX14" s="15" t="n"/>
      <c r="GY14" s="15" t="n"/>
      <c r="GZ14" s="15" t="n"/>
      <c r="HA14" s="15" t="n"/>
      <c r="HB14" s="15" t="n"/>
      <c r="HC14" s="15" t="n"/>
      <c r="HD14" s="15" t="n"/>
      <c r="HE14" s="15" t="n"/>
      <c r="HF14" s="15" t="n"/>
      <c r="HG14" s="15" t="n"/>
      <c r="HH14" s="15" t="n"/>
      <c r="HI14" s="15" t="n"/>
      <c r="HJ14" s="15" t="n"/>
      <c r="HK14" s="15" t="n"/>
      <c r="HL14" s="15" t="n"/>
      <c r="HM14" s="15" t="n"/>
      <c r="HN14" s="15" t="n"/>
      <c r="HO14" s="15" t="n"/>
      <c r="HP14" s="15" t="n"/>
      <c r="HQ14" s="15" t="n"/>
      <c r="HR14" s="15" t="n"/>
      <c r="HS14" s="15" t="n"/>
      <c r="HT14" s="15" t="n"/>
      <c r="HU14" s="15" t="n"/>
      <c r="HV14" s="15" t="n"/>
      <c r="HW14" s="15" t="n"/>
      <c r="HX14" s="15" t="n"/>
      <c r="HY14" s="15" t="n"/>
      <c r="HZ14" s="15" t="n"/>
      <c r="IA14" s="15" t="n"/>
      <c r="IB14" s="15" t="n"/>
      <c r="IC14" s="15" t="n"/>
      <c r="ID14" s="15" t="n"/>
      <c r="IE14" s="15" t="n"/>
      <c r="IF14" s="15" t="n"/>
      <c r="IG14" s="15" t="n"/>
      <c r="IH14" s="15" t="n"/>
      <c r="II14" s="15" t="n"/>
      <c r="IJ14" s="15" t="n"/>
      <c r="IK14" s="15" t="n"/>
      <c r="IL14" s="15" t="n"/>
      <c r="IM14" s="15" t="n"/>
      <c r="IN14" s="15" t="n"/>
      <c r="IO14" s="15" t="n"/>
      <c r="IP14" s="15" t="n"/>
      <c r="IQ14" s="15" t="n"/>
      <c r="IR14" s="15" t="n"/>
      <c r="IS14" s="15" t="n"/>
      <c r="IT14" s="15" t="n"/>
      <c r="IU14" s="15" t="n"/>
      <c r="IV14" s="15" t="n"/>
      <c r="IW14" s="15" t="n"/>
      <c r="IX14" s="15" t="n"/>
      <c r="IY14" s="15" t="n"/>
      <c r="IZ14" s="15" t="n"/>
      <c r="JA14" s="15" t="n"/>
      <c r="JB14" s="15" t="n"/>
      <c r="JC14" s="15" t="n"/>
      <c r="JD14" s="15" t="n"/>
      <c r="JE14" s="15" t="n"/>
      <c r="JF14" s="15" t="n"/>
      <c r="JG14" s="15" t="n"/>
      <c r="JH14" s="15" t="n"/>
      <c r="JI14" s="15" t="n"/>
      <c r="JJ14" s="15" t="n"/>
      <c r="JK14" s="15" t="n"/>
      <c r="JL14" s="15" t="n"/>
    </row>
    <row customHeight="1" ht="13.8" r="15" s="59" spans="1:273">
      <c r="A15" s="0" t="n"/>
      <c r="B15" s="22">
        <f>V15</f>
        <v/>
      </c>
      <c r="C15" s="34">
        <f>'Standard Settings'!B10</f>
        <v/>
      </c>
      <c r="D15" s="34">
        <f>'Standard Settings'!H10</f>
        <v/>
      </c>
      <c r="E15" s="23">
        <f>(DH15-CY15)/2048</f>
        <v/>
      </c>
      <c r="F15" s="21">
        <f>((EchelleFPAparam!$S$3/(cpmcfgWLEN!$P15+E$52))*(SIN('Standard Settings'!$F10+0.0005)+SIN('Standard Settings'!$F10+0.0005+EchelleFPAparam!$M$3))-(EchelleFPAparam!$S$3/(cpmcfgWLEN!$P15+E$52))*(SIN('Standard Settings'!$F10-0.0005)+SIN('Standard Settings'!$F10-0.0005+EchelleFPAparam!$M$3)))*1000*EchelleFPAparam!$O$3/180</f>
        <v/>
      </c>
      <c r="G15" s="24">
        <f>'Standard Settings'!C10</f>
        <v/>
      </c>
      <c r="H15" s="0" t="n"/>
      <c r="I15" s="34">
        <f>'Standard Settings'!D10</f>
        <v/>
      </c>
      <c r="J15" s="0" t="n"/>
      <c r="K15" s="14" t="n">
        <v>0</v>
      </c>
      <c r="L15" s="14" t="n">
        <v>0</v>
      </c>
      <c r="N15" s="25">
        <f>'Standard Settings'!$G10</f>
        <v/>
      </c>
      <c r="O15" s="25">
        <f>'Standard Settings'!$I10</f>
        <v/>
      </c>
      <c r="P15" s="26">
        <f>D15-4</f>
        <v/>
      </c>
      <c r="Q15" s="26">
        <f>D15+4</f>
        <v/>
      </c>
      <c r="R15" s="27">
        <f>IF(OR($P15+B$52&lt;$N15,$P15+B$52&gt;$O15),-1,(EchelleFPAparam!$S$3/(cpmcfgWLEN!$P15+B$52))*(SIN('Standard Settings'!$F10)+SIN('Standard Settings'!$F10+EchelleFPAparam!$M$3)))</f>
        <v/>
      </c>
      <c r="S15" s="27">
        <f>IF(OR($P15+C$52&lt;$N15,$P15+C$52&gt;$O15),-1,(EchelleFPAparam!$S$3/(cpmcfgWLEN!$P15+C$52))*(SIN('Standard Settings'!$F10)+SIN('Standard Settings'!$F10+EchelleFPAparam!$M$3)))</f>
        <v/>
      </c>
      <c r="T15" s="27">
        <f>IF(OR($P15+D$52&lt;$N15,$P15+D$52&gt;$O15),-1,(EchelleFPAparam!$S$3/(cpmcfgWLEN!$P15+D$52))*(SIN('Standard Settings'!$F10)+SIN('Standard Settings'!$F10+EchelleFPAparam!$M$3)))</f>
        <v/>
      </c>
      <c r="U15" s="27">
        <f>IF(OR($P15+E$52&lt;$N15,$P15+E$52&gt;$O15),-1,(EchelleFPAparam!$S$3/(cpmcfgWLEN!$P15+E$52))*(SIN('Standard Settings'!$F10)+SIN('Standard Settings'!$F10+EchelleFPAparam!$M$3)))</f>
        <v/>
      </c>
      <c r="V15" s="27">
        <f>IF(OR($P15+F$52&lt;$N15,$P15+F$52&gt;$O15),-1,(EchelleFPAparam!$S$3/(cpmcfgWLEN!$P15+F$52))*(SIN('Standard Settings'!$F10)+SIN('Standard Settings'!$F10+EchelleFPAparam!$M$3)))</f>
        <v/>
      </c>
      <c r="W15" s="27">
        <f>IF(OR($P15+G$52&lt;$N15,$P15+G$52&gt;$O15),-1,(EchelleFPAparam!$S$3/(cpmcfgWLEN!$P15+G$52))*(SIN('Standard Settings'!$F10)+SIN('Standard Settings'!$F10+EchelleFPAparam!$M$3)))</f>
        <v/>
      </c>
      <c r="X15" s="27">
        <f>IF(OR($P15+H$52&lt;$N15,$P15+H$52&gt;$O15),-1,(EchelleFPAparam!$S$3/(cpmcfgWLEN!$P15+H$52))*(SIN('Standard Settings'!$F10)+SIN('Standard Settings'!$F10+EchelleFPAparam!$M$3)))</f>
        <v/>
      </c>
      <c r="Y15" s="27">
        <f>IF(OR($P15+I$52&lt;$N15,$P15+I$52&gt;$O15),-1,(EchelleFPAparam!$S$3/(cpmcfgWLEN!$P15+I$52))*(SIN('Standard Settings'!$F10)+SIN('Standard Settings'!$F10+EchelleFPAparam!$M$3)))</f>
        <v/>
      </c>
      <c r="Z15" s="27">
        <f>IF(OR($P15+J$52&lt;$N15,$P15+J$52&gt;$O15),-1,(EchelleFPAparam!$S$3/(cpmcfgWLEN!$P15+J$52))*(SIN('Standard Settings'!$F10)+SIN('Standard Settings'!$F10+EchelleFPAparam!$M$3)))</f>
        <v/>
      </c>
      <c r="AA15" s="28" t="n"/>
      <c r="AB15" s="28" t="n"/>
      <c r="AC15" s="28" t="n"/>
      <c r="AD15" s="28" t="n"/>
      <c r="AE15" s="28" t="n"/>
      <c r="AF15" s="28" t="n"/>
      <c r="AG15" s="28" t="n"/>
      <c r="AH15" s="28" t="n"/>
      <c r="AI15" s="28" t="n"/>
      <c r="AJ15" s="28" t="n"/>
      <c r="AK15" s="28" t="n"/>
      <c r="AL15" s="28" t="n"/>
      <c r="AM15" s="28" t="n"/>
      <c r="AN15" s="28" t="n"/>
      <c r="AO15" s="28" t="n"/>
      <c r="AP15" s="28" t="n"/>
      <c r="AQ15" s="28" t="n"/>
      <c r="AR15" s="28" t="n"/>
      <c r="AS15" s="28" t="n"/>
      <c r="AT15" s="28" t="n"/>
      <c r="AU15" s="28" t="n"/>
      <c r="AV15" s="28" t="n"/>
      <c r="AW15" s="28" t="n"/>
      <c r="AX15" s="28" t="n"/>
      <c r="AY15" s="28" t="n"/>
      <c r="AZ15" s="28" t="n"/>
      <c r="BA15" s="28" t="n"/>
      <c r="BB15" s="29">
        <f>IF(OR($P15+B$52&lt;'Standard Settings'!$G10,$P15+B$52&gt;'Standard Settings'!$I10),-1,(EchelleFPAparam!$S$3/(cpmcfgWLEN!$P15+B$52))*(SIN(EchelleFPAparam!$T$3-EchelleFPAparam!$M$3/2)+SIN('Standard Settings'!$F10+EchelleFPAparam!$M$3)))</f>
        <v/>
      </c>
      <c r="BC15" s="29">
        <f>IF(OR($P15+C$52&lt;'Standard Settings'!$G10,$P15+C$52&gt;'Standard Settings'!$I10),-1,(EchelleFPAparam!$S$3/(cpmcfgWLEN!$P15+C$52))*(SIN(EchelleFPAparam!$T$3-EchelleFPAparam!$M$3/2)+SIN('Standard Settings'!$F10+EchelleFPAparam!$M$3)))</f>
        <v/>
      </c>
      <c r="BD15" s="29">
        <f>IF(OR($P15+D$52&lt;'Standard Settings'!$G10,$P15+D$52&gt;'Standard Settings'!$I10),-1,(EchelleFPAparam!$S$3/(cpmcfgWLEN!$P15+D$52))*(SIN(EchelleFPAparam!$T$3-EchelleFPAparam!$M$3/2)+SIN('Standard Settings'!$F10+EchelleFPAparam!$M$3)))</f>
        <v/>
      </c>
      <c r="BE15" s="29">
        <f>IF(OR($P15+E$52&lt;'Standard Settings'!$G10,$P15+E$52&gt;'Standard Settings'!$I10),-1,(EchelleFPAparam!$S$3/(cpmcfgWLEN!$P15+E$52))*(SIN(EchelleFPAparam!$T$3-EchelleFPAparam!$M$3/2)+SIN('Standard Settings'!$F10+EchelleFPAparam!$M$3)))</f>
        <v/>
      </c>
      <c r="BF15" s="29">
        <f>IF(OR($P15+F$52&lt;'Standard Settings'!$G10,$P15+F$52&gt;'Standard Settings'!$I10),-1,(EchelleFPAparam!$S$3/(cpmcfgWLEN!$P15+F$52))*(SIN(EchelleFPAparam!$T$3-EchelleFPAparam!$M$3/2)+SIN('Standard Settings'!$F10+EchelleFPAparam!$M$3)))</f>
        <v/>
      </c>
      <c r="BG15" s="29">
        <f>IF(OR($P15+G$52&lt;'Standard Settings'!$G10,$P15+G$52&gt;'Standard Settings'!$I10),-1,(EchelleFPAparam!$S$3/(cpmcfgWLEN!$P15+G$52))*(SIN(EchelleFPAparam!$T$3-EchelleFPAparam!$M$3/2)+SIN('Standard Settings'!$F10+EchelleFPAparam!$M$3)))</f>
        <v/>
      </c>
      <c r="BH15" s="29">
        <f>IF(OR($P15+H$52&lt;'Standard Settings'!$G10,$P15+H$52&gt;'Standard Settings'!$I10),-1,(EchelleFPAparam!$S$3/(cpmcfgWLEN!$P15+H$52))*(SIN(EchelleFPAparam!$T$3-EchelleFPAparam!$M$3/2)+SIN('Standard Settings'!$F10+EchelleFPAparam!$M$3)))</f>
        <v/>
      </c>
      <c r="BI15" s="29">
        <f>IF(OR($P15+I$52&lt;'Standard Settings'!$G10,$P15+I$52&gt;'Standard Settings'!$I10),-1,(EchelleFPAparam!$S$3/(cpmcfgWLEN!$P15+I$52))*(SIN(EchelleFPAparam!$T$3-EchelleFPAparam!$M$3/2)+SIN('Standard Settings'!$F10+EchelleFPAparam!$M$3)))</f>
        <v/>
      </c>
      <c r="BJ15" s="29">
        <f>IF(OR($P15+J$52&lt;'Standard Settings'!$G10,$P15+J$52&gt;'Standard Settings'!$I10),-1,(EchelleFPAparam!$S$3/(cpmcfgWLEN!$P15+J$52))*(SIN(EchelleFPAparam!$T$3-EchelleFPAparam!$M$3/2)+SIN('Standard Settings'!$F10+EchelleFPAparam!$M$3)))</f>
        <v/>
      </c>
      <c r="BK15" s="30">
        <f>IF(OR($P15+B$52&lt;'Standard Settings'!$G10,$P15+B$52&gt;'Standard Settings'!$I10),-1,BB15*(($D15+B$52)/($D15+B$52+0.5)))</f>
        <v/>
      </c>
      <c r="BL15" s="30">
        <f>IF(OR($P15+C$52&lt;'Standard Settings'!$G10,$P15+C$52&gt;'Standard Settings'!$I10),-1,BC15*(($D15+C$52)/($D15+C$52+0.5)))</f>
        <v/>
      </c>
      <c r="BM15" s="30">
        <f>IF(OR($P15+D$52&lt;'Standard Settings'!$G10,$P15+D$52&gt;'Standard Settings'!$I10),-1,BD15*(($D15+D$52)/($D15+D$52+0.5)))</f>
        <v/>
      </c>
      <c r="BN15" s="30">
        <f>IF(OR($P15+E$52&lt;'Standard Settings'!$G10,$P15+E$52&gt;'Standard Settings'!$I10),-1,BE15*(($D15+E$52)/($D15+E$52+0.5)))</f>
        <v/>
      </c>
      <c r="BO15" s="30">
        <f>IF(OR($P15+F$52&lt;'Standard Settings'!$G10,$P15+F$52&gt;'Standard Settings'!$I10),-1,BF15*(($D15+F$52)/($D15+F$52+0.5)))</f>
        <v/>
      </c>
      <c r="BP15" s="30">
        <f>IF(OR($P15+G$52&lt;'Standard Settings'!$G10,$P15+G$52&gt;'Standard Settings'!$I10),-1,BG15*(($D15+G$52)/($D15+G$52+0.5)))</f>
        <v/>
      </c>
      <c r="BQ15" s="30">
        <f>IF(OR($P15+H$52&lt;'Standard Settings'!$G10,$P15+H$52&gt;'Standard Settings'!$I10),-1,BH15*(($D15+H$52)/($D15+H$52+0.5)))</f>
        <v/>
      </c>
      <c r="BR15" s="30">
        <f>IF(OR($P15+I$52&lt;'Standard Settings'!$G10,$P15+I$52&gt;'Standard Settings'!$I10),-1,BI15*(($D15+I$52)/($D15+I$52+0.5)))</f>
        <v/>
      </c>
      <c r="BS15" s="30">
        <f>IF(OR($P15+J$52&lt;'Standard Settings'!$G10,$P15+J$52&gt;'Standard Settings'!$I10),-1,BJ15*(($D15+J$52)/($D15+J$52+0.5)))</f>
        <v/>
      </c>
      <c r="BT15" s="30">
        <f>IF(OR($P15+B$52&lt;'Standard Settings'!$G10,$P15+B$52&gt;'Standard Settings'!$I10),-1,BB15*(($D15+B$52)/($D15+B$52-0.5)))</f>
        <v/>
      </c>
      <c r="BU15" s="30">
        <f>IF(OR($P15+C$52&lt;'Standard Settings'!$G10,$P15+C$52&gt;'Standard Settings'!$I10),-1,BC15*(($D15+C$52)/($D15+C$52-0.5)))</f>
        <v/>
      </c>
      <c r="BV15" s="30">
        <f>IF(OR($P15+D$52&lt;'Standard Settings'!$G10,$P15+D$52&gt;'Standard Settings'!$I10),-1,BD15*(($D15+D$52)/($D15+D$52-0.5)))</f>
        <v/>
      </c>
      <c r="BW15" s="30">
        <f>IF(OR($P15+E$52&lt;'Standard Settings'!$G10,$P15+E$52&gt;'Standard Settings'!$I10),-1,BE15*(($D15+E$52)/($D15+E$52-0.5)))</f>
        <v/>
      </c>
      <c r="BX15" s="30">
        <f>IF(OR($P15+F$52&lt;'Standard Settings'!$G10,$P15+F$52&gt;'Standard Settings'!$I10),-1,BF15*(($D15+F$52)/($D15+F$52-0.5)))</f>
        <v/>
      </c>
      <c r="BY15" s="30">
        <f>IF(OR($P15+G$52&lt;'Standard Settings'!$G10,$P15+G$52&gt;'Standard Settings'!$I10),-1,BG15*(($D15+G$52)/($D15+G$52-0.5)))</f>
        <v/>
      </c>
      <c r="BZ15" s="30">
        <f>IF(OR($P15+H$52&lt;'Standard Settings'!$G10,$P15+H$52&gt;'Standard Settings'!$I10),-1,BH15*(($D15+H$52)/($D15+H$52-0.5)))</f>
        <v/>
      </c>
      <c r="CA15" s="30">
        <f>IF(OR($P15+I$52&lt;'Standard Settings'!$G10,$P15+I$52&gt;'Standard Settings'!$I10),-1,BI15*(($D15+I$52)/($D15+I$52-0.5)))</f>
        <v/>
      </c>
      <c r="CB15" s="30">
        <f>IF(OR($P15+J$52&lt;'Standard Settings'!$G10,$P15+J$52&gt;'Standard Settings'!$I10),-1,BJ15*(($D15+J$52)/($D15+J$52-0.5)))</f>
        <v/>
      </c>
      <c r="CC15" s="31">
        <f>IF(OR($P15+B$52&lt;'Standard Settings'!$G10,$P15+B$52&gt;'Standard Settings'!$I10),-1,(EchelleFPAparam!$S$3/(cpmcfgWLEN!$P15+B$52))*(SIN('Standard Settings'!$F10)+SIN('Standard Settings'!$F10+EchelleFPAparam!$M$3+EchelleFPAparam!$F$3)))</f>
        <v/>
      </c>
      <c r="CD15" s="31">
        <f>IF(OR($P15+C$52&lt;'Standard Settings'!$G10,$P15+C$52&gt;'Standard Settings'!$I10),-1,(EchelleFPAparam!$S$3/(cpmcfgWLEN!$P15+C$52))*(SIN('Standard Settings'!$F10)+SIN('Standard Settings'!$F10+EchelleFPAparam!$M$3+EchelleFPAparam!$F$3)))</f>
        <v/>
      </c>
      <c r="CE15" s="31">
        <f>IF(OR($P15+D$52&lt;'Standard Settings'!$G10,$P15+D$52&gt;'Standard Settings'!$I10),-1,(EchelleFPAparam!$S$3/(cpmcfgWLEN!$P15+D$52))*(SIN('Standard Settings'!$F10)+SIN('Standard Settings'!$F10+EchelleFPAparam!$M$3+EchelleFPAparam!$F$3)))</f>
        <v/>
      </c>
      <c r="CF15" s="31">
        <f>IF(OR($P15+E$52&lt;'Standard Settings'!$G10,$P15+E$52&gt;'Standard Settings'!$I10),-1,(EchelleFPAparam!$S$3/(cpmcfgWLEN!$P15+E$52))*(SIN('Standard Settings'!$F10)+SIN('Standard Settings'!$F10+EchelleFPAparam!$M$3+EchelleFPAparam!$F$3)))</f>
        <v/>
      </c>
      <c r="CG15" s="31">
        <f>IF(OR($P15+F$52&lt;'Standard Settings'!$G10,$P15+F$52&gt;'Standard Settings'!$I10),-1,(EchelleFPAparam!$S$3/(cpmcfgWLEN!$P15+F$52))*(SIN('Standard Settings'!$F10)+SIN('Standard Settings'!$F10+EchelleFPAparam!$M$3+EchelleFPAparam!$F$3)))</f>
        <v/>
      </c>
      <c r="CH15" s="31">
        <f>IF(OR($P15+G$52&lt;'Standard Settings'!$G10,$P15+G$52&gt;'Standard Settings'!$I10),-1,(EchelleFPAparam!$S$3/(cpmcfgWLEN!$P15+G$52))*(SIN('Standard Settings'!$F10)+SIN('Standard Settings'!$F10+EchelleFPAparam!$M$3+EchelleFPAparam!$F$3)))</f>
        <v/>
      </c>
      <c r="CI15" s="31">
        <f>IF(OR($P15+H$52&lt;'Standard Settings'!$G10,$P15+H$52&gt;'Standard Settings'!$I10),-1,(EchelleFPAparam!$S$3/(cpmcfgWLEN!$P15+H$52))*(SIN('Standard Settings'!$F10)+SIN('Standard Settings'!$F10+EchelleFPAparam!$M$3+EchelleFPAparam!$F$3)))</f>
        <v/>
      </c>
      <c r="CJ15" s="31">
        <f>IF(OR($P15+I$52&lt;'Standard Settings'!$G10,$P15+I$52&gt;'Standard Settings'!$I10),-1,(EchelleFPAparam!$S$3/(cpmcfgWLEN!$P15+I$52))*(SIN('Standard Settings'!$F10)+SIN('Standard Settings'!$F10+EchelleFPAparam!$M$3+EchelleFPAparam!$F$3)))</f>
        <v/>
      </c>
      <c r="CK15" s="31">
        <f>IF(OR($P15+J$52&lt;'Standard Settings'!$G10,$P15+J$52&gt;'Standard Settings'!$I10),-1,(EchelleFPAparam!$S$3/(cpmcfgWLEN!$P15+J$52))*(SIN('Standard Settings'!$F10)+SIN('Standard Settings'!$F10+EchelleFPAparam!$M$3+EchelleFPAparam!$F$3)))</f>
        <v/>
      </c>
      <c r="CL15" s="31">
        <f>IF(OR($P15+B$52&lt;'Standard Settings'!$G10,$P15+B$52&gt;'Standard Settings'!$I10),-1,(EchelleFPAparam!$S$3/(cpmcfgWLEN!$P15+B$52))*(SIN('Standard Settings'!$F10)+SIN('Standard Settings'!$F10+EchelleFPAparam!$M$3+EchelleFPAparam!$G$3)))</f>
        <v/>
      </c>
      <c r="CM15" s="31">
        <f>IF(OR($P15+C$52&lt;'Standard Settings'!$G10,$P15+C$52&gt;'Standard Settings'!$I10),-1,(EchelleFPAparam!$S$3/(cpmcfgWLEN!$P15+C$52))*(SIN('Standard Settings'!$F10)+SIN('Standard Settings'!$F10+EchelleFPAparam!$M$3+EchelleFPAparam!$G$3)))</f>
        <v/>
      </c>
      <c r="CN15" s="31">
        <f>IF(OR($P15+D$52&lt;'Standard Settings'!$G10,$P15+D$52&gt;'Standard Settings'!$I10),-1,(EchelleFPAparam!$S$3/(cpmcfgWLEN!$P15+D$52))*(SIN('Standard Settings'!$F10)+SIN('Standard Settings'!$F10+EchelleFPAparam!$M$3+EchelleFPAparam!$G$3)))</f>
        <v/>
      </c>
      <c r="CO15" s="31">
        <f>IF(OR($P15+E$52&lt;'Standard Settings'!$G10,$P15+E$52&gt;'Standard Settings'!$I10),-1,(EchelleFPAparam!$S$3/(cpmcfgWLEN!$P15+E$52))*(SIN('Standard Settings'!$F10)+SIN('Standard Settings'!$F10+EchelleFPAparam!$M$3+EchelleFPAparam!$G$3)))</f>
        <v/>
      </c>
      <c r="CP15" s="31">
        <f>IF(OR($P15+F$52&lt;'Standard Settings'!$G10,$P15+F$52&gt;'Standard Settings'!$I10),-1,(EchelleFPAparam!$S$3/(cpmcfgWLEN!$P15+F$52))*(SIN('Standard Settings'!$F10)+SIN('Standard Settings'!$F10+EchelleFPAparam!$M$3+EchelleFPAparam!$G$3)))</f>
        <v/>
      </c>
      <c r="CQ15" s="31">
        <f>IF(OR($P15+G$52&lt;'Standard Settings'!$G10,$P15+G$52&gt;'Standard Settings'!$I10),-1,(EchelleFPAparam!$S$3/(cpmcfgWLEN!$P15+G$52))*(SIN('Standard Settings'!$F10)+SIN('Standard Settings'!$F10+EchelleFPAparam!$M$3+EchelleFPAparam!$G$3)))</f>
        <v/>
      </c>
      <c r="CR15" s="31">
        <f>IF(OR($P15+H$52&lt;'Standard Settings'!$G10,$P15+H$52&gt;'Standard Settings'!$I10),-1,(EchelleFPAparam!$S$3/(cpmcfgWLEN!$P15+H$52))*(SIN('Standard Settings'!$F10)+SIN('Standard Settings'!$F10+EchelleFPAparam!$M$3+EchelleFPAparam!$G$3)))</f>
        <v/>
      </c>
      <c r="CS15" s="31">
        <f>IF(OR($P15+I$52&lt;'Standard Settings'!$G10,$P15+I$52&gt;'Standard Settings'!$I10),-1,(EchelleFPAparam!$S$3/(cpmcfgWLEN!$P15+I$52))*(SIN('Standard Settings'!$F10)+SIN('Standard Settings'!$F10+EchelleFPAparam!$M$3+EchelleFPAparam!$G$3)))</f>
        <v/>
      </c>
      <c r="CT15" s="31">
        <f>IF(OR($P15+J$52&lt;'Standard Settings'!$G10,$P15+J$52&gt;'Standard Settings'!$I10),-1,(EchelleFPAparam!$S$3/(cpmcfgWLEN!$P15+J$52))*(SIN('Standard Settings'!$F10)+SIN('Standard Settings'!$F10+EchelleFPAparam!$M$3+EchelleFPAparam!$G$3)))</f>
        <v/>
      </c>
      <c r="CU15" s="31">
        <f>IF(OR($P15+B$52&lt;'Standard Settings'!$G10,$P15+B$52&gt;'Standard Settings'!$I10),-1,(EchelleFPAparam!$S$3/(cpmcfgWLEN!$P15+B$52))*(SIN('Standard Settings'!$F10)+SIN('Standard Settings'!$F10+EchelleFPAparam!$M$3+EchelleFPAparam!$H$3)))</f>
        <v/>
      </c>
      <c r="CV15" s="31">
        <f>IF(OR($P15+C$52&lt;'Standard Settings'!$G10,$P15+C$52&gt;'Standard Settings'!$I10),-1,(EchelleFPAparam!$S$3/(cpmcfgWLEN!$P15+C$52))*(SIN('Standard Settings'!$F10)+SIN('Standard Settings'!$F10+EchelleFPAparam!$M$3+EchelleFPAparam!$H$3)))</f>
        <v/>
      </c>
      <c r="CW15" s="31">
        <f>IF(OR($P15+D$52&lt;'Standard Settings'!$G10,$P15+D$52&gt;'Standard Settings'!$I10),-1,(EchelleFPAparam!$S$3/(cpmcfgWLEN!$P15+D$52))*(SIN('Standard Settings'!$F10)+SIN('Standard Settings'!$F10+EchelleFPAparam!$M$3+EchelleFPAparam!$H$3)))</f>
        <v/>
      </c>
      <c r="CX15" s="31">
        <f>IF(OR($P15+E$52&lt;'Standard Settings'!$G10,$P15+E$52&gt;'Standard Settings'!$I10),-1,(EchelleFPAparam!$S$3/(cpmcfgWLEN!$P15+E$52))*(SIN('Standard Settings'!$F10)+SIN('Standard Settings'!$F10+EchelleFPAparam!$M$3+EchelleFPAparam!$H$3)))</f>
        <v/>
      </c>
      <c r="CY15" s="31">
        <f>IF(OR($P15+F$52&lt;'Standard Settings'!$G10,$P15+F$52&gt;'Standard Settings'!$I10),-1,(EchelleFPAparam!$S$3/(cpmcfgWLEN!$P15+F$52))*(SIN('Standard Settings'!$F10)+SIN('Standard Settings'!$F10+EchelleFPAparam!$M$3+EchelleFPAparam!$H$3)))</f>
        <v/>
      </c>
      <c r="CZ15" s="31">
        <f>IF(OR($P15+G$52&lt;'Standard Settings'!$G10,$P15+G$52&gt;'Standard Settings'!$I10),-1,(EchelleFPAparam!$S$3/(cpmcfgWLEN!$P15+G$52))*(SIN('Standard Settings'!$F10)+SIN('Standard Settings'!$F10+EchelleFPAparam!$M$3+EchelleFPAparam!$H$3)))</f>
        <v/>
      </c>
      <c r="DA15" s="31">
        <f>IF(OR($P15+H$52&lt;'Standard Settings'!$G10,$P15+H$52&gt;'Standard Settings'!$I10),-1,(EchelleFPAparam!$S$3/(cpmcfgWLEN!$P15+H$52))*(SIN('Standard Settings'!$F10)+SIN('Standard Settings'!$F10+EchelleFPAparam!$M$3+EchelleFPAparam!$H$3)))</f>
        <v/>
      </c>
      <c r="DB15" s="31">
        <f>IF(OR($P15+I$52&lt;'Standard Settings'!$G10,$P15+I$52&gt;'Standard Settings'!$I10),-1,(EchelleFPAparam!$S$3/(cpmcfgWLEN!$P15+I$52))*(SIN('Standard Settings'!$F10)+SIN('Standard Settings'!$F10+EchelleFPAparam!$M$3+EchelleFPAparam!$H$3)))</f>
        <v/>
      </c>
      <c r="DC15" s="31">
        <f>IF(OR($P15+J$52&lt;'Standard Settings'!$G10,$P15+J$52&gt;'Standard Settings'!$I10),-1,(EchelleFPAparam!$S$3/(cpmcfgWLEN!$P15+J$52))*(SIN('Standard Settings'!$F10)+SIN('Standard Settings'!$F10+EchelleFPAparam!$M$3+EchelleFPAparam!$H$3)))</f>
        <v/>
      </c>
      <c r="DD15" s="31">
        <f>IF(OR($P15+B$52&lt;'Standard Settings'!$G10,$P15+B$52&gt;'Standard Settings'!$I10),-1,(EchelleFPAparam!$S$3/(cpmcfgWLEN!$P15+B$52))*(SIN('Standard Settings'!$F10)+SIN('Standard Settings'!$F10+EchelleFPAparam!$M$3+EchelleFPAparam!$I$3)))</f>
        <v/>
      </c>
      <c r="DE15" s="31">
        <f>IF(OR($P15+C$52&lt;'Standard Settings'!$G10,$P15+C$52&gt;'Standard Settings'!$I10),-1,(EchelleFPAparam!$S$3/(cpmcfgWLEN!$P15+C$52))*(SIN('Standard Settings'!$F10)+SIN('Standard Settings'!$F10+EchelleFPAparam!$M$3+EchelleFPAparam!$I$3)))</f>
        <v/>
      </c>
      <c r="DF15" s="31">
        <f>IF(OR($P15+D$52&lt;'Standard Settings'!$G10,$P15+D$52&gt;'Standard Settings'!$I10),-1,(EchelleFPAparam!$S$3/(cpmcfgWLEN!$P15+D$52))*(SIN('Standard Settings'!$F10)+SIN('Standard Settings'!$F10+EchelleFPAparam!$M$3+EchelleFPAparam!$I$3)))</f>
        <v/>
      </c>
      <c r="DG15" s="31">
        <f>IF(OR($P15+E$52&lt;'Standard Settings'!$G10,$P15+E$52&gt;'Standard Settings'!$I10),-1,(EchelleFPAparam!$S$3/(cpmcfgWLEN!$P15+E$52))*(SIN('Standard Settings'!$F10)+SIN('Standard Settings'!$F10+EchelleFPAparam!$M$3+EchelleFPAparam!$I$3)))</f>
        <v/>
      </c>
      <c r="DH15" s="31">
        <f>IF(OR($P15+F$52&lt;'Standard Settings'!$G10,$P15+F$52&gt;'Standard Settings'!$I10),-1,(EchelleFPAparam!$S$3/(cpmcfgWLEN!$P15+F$52))*(SIN('Standard Settings'!$F10)+SIN('Standard Settings'!$F10+EchelleFPAparam!$M$3+EchelleFPAparam!$I$3)))</f>
        <v/>
      </c>
      <c r="DI15" s="31">
        <f>IF(OR($P15+G$52&lt;'Standard Settings'!$G10,$P15+G$52&gt;'Standard Settings'!$I10),-1,(EchelleFPAparam!$S$3/(cpmcfgWLEN!$P15+G$52))*(SIN('Standard Settings'!$F10)+SIN('Standard Settings'!$F10+EchelleFPAparam!$M$3+EchelleFPAparam!$I$3)))</f>
        <v/>
      </c>
      <c r="DJ15" s="31">
        <f>IF(OR($P15+H$52&lt;'Standard Settings'!$G10,$P15+H$52&gt;'Standard Settings'!$I10),-1,(EchelleFPAparam!$S$3/(cpmcfgWLEN!$P15+H$52))*(SIN('Standard Settings'!$F10)+SIN('Standard Settings'!$F10+EchelleFPAparam!$M$3+EchelleFPAparam!$I$3)))</f>
        <v/>
      </c>
      <c r="DK15" s="31">
        <f>IF(OR($P15+I$52&lt;'Standard Settings'!$G10,$P15+I$52&gt;'Standard Settings'!$I10),-1,(EchelleFPAparam!$S$3/(cpmcfgWLEN!$P15+I$52))*(SIN('Standard Settings'!$F10)+SIN('Standard Settings'!$F10+EchelleFPAparam!$M$3+EchelleFPAparam!$I$3)))</f>
        <v/>
      </c>
      <c r="DL15" s="31">
        <f>IF(OR($P15+J$52&lt;'Standard Settings'!$G10,$P15+J$52&gt;'Standard Settings'!$I10),-1,(EchelleFPAparam!$S$3/(cpmcfgWLEN!$P15+J$52))*(SIN('Standard Settings'!$F10)+SIN('Standard Settings'!$F10+EchelleFPAparam!$M$3+EchelleFPAparam!$I$3)))</f>
        <v/>
      </c>
      <c r="DM15" s="31">
        <f>IF(OR($P15+B$52&lt;'Standard Settings'!$G10,$P15+B$52&gt;'Standard Settings'!$I10),-1,(EchelleFPAparam!$S$3/(cpmcfgWLEN!$P15+B$52))*(SIN('Standard Settings'!$F10)+SIN('Standard Settings'!$F10+EchelleFPAparam!$M$3+EchelleFPAparam!$J$3)))</f>
        <v/>
      </c>
      <c r="DN15" s="31">
        <f>IF(OR($P15+C$52&lt;'Standard Settings'!$G10,$P15+C$52&gt;'Standard Settings'!$I10),-1,(EchelleFPAparam!$S$3/(cpmcfgWLEN!$P15+C$52))*(SIN('Standard Settings'!$F10)+SIN('Standard Settings'!$F10+EchelleFPAparam!$M$3+EchelleFPAparam!$J$3)))</f>
        <v/>
      </c>
      <c r="DO15" s="31">
        <f>IF(OR($P15+D$52&lt;'Standard Settings'!$G10,$P15+D$52&gt;'Standard Settings'!$I10),-1,(EchelleFPAparam!$S$3/(cpmcfgWLEN!$P15+D$52))*(SIN('Standard Settings'!$F10)+SIN('Standard Settings'!$F10+EchelleFPAparam!$M$3+EchelleFPAparam!$J$3)))</f>
        <v/>
      </c>
      <c r="DP15" s="31">
        <f>IF(OR($P15+E$52&lt;'Standard Settings'!$G10,$P15+E$52&gt;'Standard Settings'!$I10),-1,(EchelleFPAparam!$S$3/(cpmcfgWLEN!$P15+E$52))*(SIN('Standard Settings'!$F10)+SIN('Standard Settings'!$F10+EchelleFPAparam!$M$3+EchelleFPAparam!$J$3)))</f>
        <v/>
      </c>
      <c r="DQ15" s="31">
        <f>IF(OR($P15+F$52&lt;'Standard Settings'!$G10,$P15+F$52&gt;'Standard Settings'!$I10),-1,(EchelleFPAparam!$S$3/(cpmcfgWLEN!$P15+F$52))*(SIN('Standard Settings'!$F10)+SIN('Standard Settings'!$F10+EchelleFPAparam!$M$3+EchelleFPAparam!$J$3)))</f>
        <v/>
      </c>
      <c r="DR15" s="31">
        <f>IF(OR($P15+G$52&lt;'Standard Settings'!$G10,$P15+G$52&gt;'Standard Settings'!$I10),-1,(EchelleFPAparam!$S$3/(cpmcfgWLEN!$P15+G$52))*(SIN('Standard Settings'!$F10)+SIN('Standard Settings'!$F10+EchelleFPAparam!$M$3+EchelleFPAparam!$J$3)))</f>
        <v/>
      </c>
      <c r="DS15" s="31">
        <f>IF(OR($P15+H$52&lt;'Standard Settings'!$G10,$P15+H$52&gt;'Standard Settings'!$I10),-1,(EchelleFPAparam!$S$3/(cpmcfgWLEN!$P15+H$52))*(SIN('Standard Settings'!$F10)+SIN('Standard Settings'!$F10+EchelleFPAparam!$M$3+EchelleFPAparam!$J$3)))</f>
        <v/>
      </c>
      <c r="DT15" s="31">
        <f>IF(OR($P15+I$52&lt;'Standard Settings'!$G10,$P15+I$52&gt;'Standard Settings'!$I10),-1,(EchelleFPAparam!$S$3/(cpmcfgWLEN!$P15+I$52))*(SIN('Standard Settings'!$F10)+SIN('Standard Settings'!$F10+EchelleFPAparam!$M$3+EchelleFPAparam!$J$3)))</f>
        <v/>
      </c>
      <c r="DU15" s="31">
        <f>IF(OR($P15+J$52&lt;'Standard Settings'!$G10,$P15+J$52&gt;'Standard Settings'!$I10),-1,(EchelleFPAparam!$S$3/(cpmcfgWLEN!$P15+J$52))*(SIN('Standard Settings'!$F10)+SIN('Standard Settings'!$F10+EchelleFPAparam!$M$3+EchelleFPAparam!$J$3)))</f>
        <v/>
      </c>
      <c r="DV15" s="31">
        <f>IF(OR($P15+B$52&lt;$N15,$P15+B$52&gt;$O15),-1,(EchelleFPAparam!$S$3/(cpmcfgWLEN!$P15+B$52))*(SIN('Standard Settings'!$F10)+SIN('Standard Settings'!$F10+EchelleFPAparam!$M$3+EchelleFPAparam!$K$3)))</f>
        <v/>
      </c>
      <c r="DW15" s="31">
        <f>IF(OR($P15+C$52&lt;$N15,$P15+C$52&gt;$O15),-1,(EchelleFPAparam!$S$3/(cpmcfgWLEN!$P15+C$52))*(SIN('Standard Settings'!$F10)+SIN('Standard Settings'!$F10+EchelleFPAparam!$M$3+EchelleFPAparam!$K$3)))</f>
        <v/>
      </c>
      <c r="DX15" s="31">
        <f>IF(OR($P15+D$52&lt;$N15,$P15+D$52&gt;$O15),-1,(EchelleFPAparam!$S$3/(cpmcfgWLEN!$P15+D$52))*(SIN('Standard Settings'!$F10)+SIN('Standard Settings'!$F10+EchelleFPAparam!$M$3+EchelleFPAparam!$K$3)))</f>
        <v/>
      </c>
      <c r="DY15" s="31">
        <f>IF(OR($P15+E$52&lt;$N15,$P15+E$52&gt;$O15),-1,(EchelleFPAparam!$S$3/(cpmcfgWLEN!$P15+E$52))*(SIN('Standard Settings'!$F10)+SIN('Standard Settings'!$F10+EchelleFPAparam!$M$3+EchelleFPAparam!$K$3)))</f>
        <v/>
      </c>
      <c r="DZ15" s="31">
        <f>IF(OR($P15+F$52&lt;$N15,$P15+F$52&gt;$O15),-1,(EchelleFPAparam!$S$3/(cpmcfgWLEN!$P15+F$52))*(SIN('Standard Settings'!$F10)+SIN('Standard Settings'!$F10+EchelleFPAparam!$M$3+EchelleFPAparam!$K$3)))</f>
        <v/>
      </c>
      <c r="EA15" s="31">
        <f>IF(OR($P15+G$52&lt;$N15,$P15+G$52&gt;$O15),-1,(EchelleFPAparam!$S$3/(cpmcfgWLEN!$P15+G$52))*(SIN('Standard Settings'!$F10)+SIN('Standard Settings'!$F10+EchelleFPAparam!$M$3+EchelleFPAparam!$K$3)))</f>
        <v/>
      </c>
      <c r="EB15" s="31">
        <f>IF(OR($P15+H$52&lt;$N15,$P15+H$52&gt;$O15),-1,(EchelleFPAparam!$S$3/(cpmcfgWLEN!$P15+H$52))*(SIN('Standard Settings'!$F10)+SIN('Standard Settings'!$F10+EchelleFPAparam!$M$3+EchelleFPAparam!$K$3)))</f>
        <v/>
      </c>
      <c r="EC15" s="31">
        <f>IF(OR($P15+I$52&lt;$N15,$P15+I$52&gt;$O15),-1,(EchelleFPAparam!$S$3/(cpmcfgWLEN!$P15+I$52))*(SIN('Standard Settings'!$F10)+SIN('Standard Settings'!$F10+EchelleFPAparam!$M$3+EchelleFPAparam!$K$3)))</f>
        <v/>
      </c>
      <c r="ED15" s="31">
        <f>IF(OR($P15+J$52&lt;$N15,$P15+J$52&gt;$O15),-1,(EchelleFPAparam!$S$3/(cpmcfgWLEN!$P15+J$52))*(SIN('Standard Settings'!$F10)+SIN('Standard Settings'!$F10+EchelleFPAparam!$M$3+EchelleFPAparam!$K$3)))</f>
        <v/>
      </c>
      <c r="EE15" s="34">
        <f>'Standard Settings'!E10</f>
        <v/>
      </c>
      <c r="EH15" s="32" t="n"/>
      <c r="EI15" s="32" t="n"/>
      <c r="EJ15" s="32" t="n"/>
      <c r="EK15" s="32" t="n"/>
      <c r="EL15" s="32" t="n"/>
      <c r="EM15" s="32" t="n"/>
      <c r="EN15" s="32" t="n"/>
      <c r="EO15" s="32" t="n"/>
      <c r="EP15" s="32" t="n"/>
      <c r="EQ15" s="32" t="n"/>
      <c r="ER15" s="32" t="n"/>
      <c r="ES15" s="32" t="n"/>
      <c r="ET15" s="32" t="n"/>
      <c r="EU15" s="32" t="n"/>
      <c r="EV15" s="32" t="n"/>
      <c r="EW15" s="32" t="n"/>
      <c r="EX15" s="32" t="n"/>
      <c r="EY15" s="32" t="n"/>
      <c r="EZ15" s="32" t="n"/>
      <c r="FA15" s="32" t="n"/>
      <c r="FB15" s="32" t="n"/>
      <c r="FC15" s="15" t="n"/>
      <c r="FD15" s="33">
        <f>1/(F15*EchelleFPAparam!$Q$3)</f>
        <v/>
      </c>
      <c r="FE15" s="33">
        <f>E15*FD15</f>
        <v/>
      </c>
      <c r="FF15" s="15" t="n"/>
      <c r="FG15" s="15" t="n"/>
      <c r="FH15" s="15" t="n"/>
      <c r="FI15" s="15" t="n"/>
      <c r="FJ15" s="15" t="n"/>
      <c r="FK15" s="15" t="n"/>
      <c r="FL15" s="15" t="n"/>
      <c r="FM15" s="15" t="n"/>
      <c r="FN15" s="15" t="n"/>
      <c r="FO15" s="15" t="n"/>
      <c r="FP15" s="15" t="n"/>
      <c r="FQ15" s="15" t="n"/>
      <c r="FR15" s="15" t="n"/>
      <c r="FS15" s="15" t="n"/>
      <c r="FT15" s="15" t="n"/>
      <c r="FU15" s="15" t="n"/>
      <c r="FV15" s="15" t="n"/>
      <c r="FW15" s="15" t="n"/>
      <c r="FX15" s="15" t="n"/>
      <c r="FY15" s="15" t="n"/>
      <c r="FZ15" s="15" t="n"/>
      <c r="GA15" s="15" t="n"/>
      <c r="GB15" s="15" t="n"/>
      <c r="GC15" s="15" t="n"/>
      <c r="GD15" s="15" t="n"/>
      <c r="GE15" s="15" t="n"/>
      <c r="GF15" s="15" t="n"/>
      <c r="GG15" s="15" t="n"/>
      <c r="GH15" s="15" t="n"/>
      <c r="GI15" s="15" t="n"/>
      <c r="GJ15" s="15" t="n"/>
      <c r="GK15" s="15" t="n"/>
      <c r="GL15" s="15" t="n"/>
      <c r="GM15" s="15" t="n"/>
      <c r="GN15" s="15" t="n"/>
      <c r="GO15" s="15" t="n"/>
      <c r="GP15" s="15" t="n"/>
      <c r="GQ15" s="15" t="n"/>
      <c r="GR15" s="15" t="n"/>
      <c r="GS15" s="15" t="n"/>
      <c r="GT15" s="15" t="n"/>
      <c r="GU15" s="15" t="n"/>
      <c r="GV15" s="15" t="n"/>
      <c r="GW15" s="15" t="n"/>
      <c r="GX15" s="15" t="n"/>
      <c r="GY15" s="15" t="n"/>
      <c r="GZ15" s="15" t="n"/>
      <c r="HA15" s="15" t="n"/>
      <c r="HB15" s="15" t="n"/>
      <c r="HC15" s="15" t="n"/>
      <c r="HD15" s="15" t="n"/>
      <c r="HE15" s="15" t="n"/>
      <c r="HF15" s="15" t="n"/>
      <c r="HG15" s="15" t="n"/>
      <c r="HH15" s="15" t="n"/>
      <c r="HI15" s="15" t="n"/>
      <c r="HJ15" s="15" t="n"/>
      <c r="HK15" s="15" t="n"/>
      <c r="HL15" s="15" t="n"/>
      <c r="HM15" s="15" t="n"/>
      <c r="HN15" s="15" t="n"/>
      <c r="HO15" s="15" t="n"/>
      <c r="HP15" s="15" t="n"/>
      <c r="HQ15" s="15" t="n"/>
      <c r="HR15" s="15" t="n"/>
      <c r="HS15" s="15" t="n"/>
      <c r="HT15" s="15" t="n"/>
      <c r="HU15" s="15" t="n"/>
      <c r="HV15" s="15" t="n"/>
      <c r="HW15" s="15" t="n"/>
      <c r="HX15" s="15" t="n"/>
      <c r="HY15" s="15" t="n"/>
      <c r="HZ15" s="15" t="n"/>
      <c r="IA15" s="15" t="n"/>
      <c r="IB15" s="15" t="n"/>
      <c r="IC15" s="15" t="n"/>
      <c r="ID15" s="15" t="n"/>
      <c r="IE15" s="15" t="n"/>
      <c r="IF15" s="15" t="n"/>
      <c r="IG15" s="15" t="n"/>
      <c r="IH15" s="15" t="n"/>
      <c r="II15" s="15" t="n"/>
      <c r="IJ15" s="15" t="n"/>
      <c r="IK15" s="15" t="n"/>
      <c r="IL15" s="15" t="n"/>
      <c r="IM15" s="15" t="n"/>
      <c r="IN15" s="15" t="n"/>
      <c r="IO15" s="15" t="n"/>
      <c r="IP15" s="15" t="n"/>
      <c r="IQ15" s="15" t="n"/>
      <c r="IR15" s="15" t="n"/>
      <c r="IS15" s="15" t="n"/>
      <c r="IT15" s="15" t="n"/>
      <c r="IU15" s="15" t="n"/>
      <c r="IV15" s="15" t="n"/>
      <c r="IW15" s="15" t="n"/>
      <c r="IX15" s="15" t="n"/>
      <c r="IY15" s="15" t="n"/>
      <c r="IZ15" s="15" t="n"/>
      <c r="JA15" s="15" t="n"/>
      <c r="JB15" s="15" t="n"/>
      <c r="JC15" s="15" t="n"/>
      <c r="JD15" s="15" t="n"/>
      <c r="JE15" s="15" t="n"/>
      <c r="JF15" s="15" t="n"/>
      <c r="JG15" s="15" t="n"/>
      <c r="JH15" s="15" t="n"/>
      <c r="JI15" s="15" t="n"/>
      <c r="JJ15" s="15" t="n"/>
      <c r="JK15" s="15" t="n"/>
      <c r="JL15" s="15" t="n"/>
    </row>
    <row customHeight="1" ht="13.8" r="16" s="59" spans="1:273">
      <c r="A16" s="0" t="n"/>
      <c r="B16" s="22">
        <f>V16</f>
        <v/>
      </c>
      <c r="C16" s="34">
        <f>'Standard Settings'!B11</f>
        <v/>
      </c>
      <c r="D16" s="34">
        <f>'Standard Settings'!H11</f>
        <v/>
      </c>
      <c r="E16" s="23">
        <f>(DH16-CY16)/2048</f>
        <v/>
      </c>
      <c r="F16" s="21">
        <f>((EchelleFPAparam!$S$3/(cpmcfgWLEN!$P16+E$52))*(SIN('Standard Settings'!$F11+0.0005)+SIN('Standard Settings'!$F11+0.0005+EchelleFPAparam!$M$3))-(EchelleFPAparam!$S$3/(cpmcfgWLEN!$P16+E$52))*(SIN('Standard Settings'!$F11-0.0005)+SIN('Standard Settings'!$F11-0.0005+EchelleFPAparam!$M$3)))*1000*EchelleFPAparam!$O$3/180</f>
        <v/>
      </c>
      <c r="G16" s="24">
        <f>'Standard Settings'!C11</f>
        <v/>
      </c>
      <c r="H16" s="0" t="n"/>
      <c r="I16" s="34">
        <f>'Standard Settings'!D11</f>
        <v/>
      </c>
      <c r="J16" s="0" t="n"/>
      <c r="K16" s="14" t="n">
        <v>0</v>
      </c>
      <c r="L16" s="14" t="n">
        <v>0</v>
      </c>
      <c r="N16" s="25">
        <f>'Standard Settings'!$G11</f>
        <v/>
      </c>
      <c r="O16" s="25">
        <f>'Standard Settings'!$I11</f>
        <v/>
      </c>
      <c r="P16" s="26">
        <f>D16-4</f>
        <v/>
      </c>
      <c r="Q16" s="26">
        <f>D16+4</f>
        <v/>
      </c>
      <c r="R16" s="27">
        <f>IF(OR($P16+B$52&lt;$N16,$P16+B$52&gt;$O16),-1,(EchelleFPAparam!$S$3/(cpmcfgWLEN!$P16+B$52))*(SIN('Standard Settings'!$F11)+SIN('Standard Settings'!$F11+EchelleFPAparam!$M$3)))</f>
        <v/>
      </c>
      <c r="S16" s="27">
        <f>IF(OR($P16+C$52&lt;$N16,$P16+C$52&gt;$O16),-1,(EchelleFPAparam!$S$3/(cpmcfgWLEN!$P16+C$52))*(SIN('Standard Settings'!$F11)+SIN('Standard Settings'!$F11+EchelleFPAparam!$M$3)))</f>
        <v/>
      </c>
      <c r="T16" s="27">
        <f>IF(OR($P16+D$52&lt;$N16,$P16+D$52&gt;$O16),-1,(EchelleFPAparam!$S$3/(cpmcfgWLEN!$P16+D$52))*(SIN('Standard Settings'!$F11)+SIN('Standard Settings'!$F11+EchelleFPAparam!$M$3)))</f>
        <v/>
      </c>
      <c r="U16" s="27">
        <f>IF(OR($P16+E$52&lt;$N16,$P16+E$52&gt;$O16),-1,(EchelleFPAparam!$S$3/(cpmcfgWLEN!$P16+E$52))*(SIN('Standard Settings'!$F11)+SIN('Standard Settings'!$F11+EchelleFPAparam!$M$3)))</f>
        <v/>
      </c>
      <c r="V16" s="27">
        <f>IF(OR($P16+F$52&lt;$N16,$P16+F$52&gt;$O16),-1,(EchelleFPAparam!$S$3/(cpmcfgWLEN!$P16+F$52))*(SIN('Standard Settings'!$F11)+SIN('Standard Settings'!$F11+EchelleFPAparam!$M$3)))</f>
        <v/>
      </c>
      <c r="W16" s="27">
        <f>IF(OR($P16+G$52&lt;$N16,$P16+G$52&gt;$O16),-1,(EchelleFPAparam!$S$3/(cpmcfgWLEN!$P16+G$52))*(SIN('Standard Settings'!$F11)+SIN('Standard Settings'!$F11+EchelleFPAparam!$M$3)))</f>
        <v/>
      </c>
      <c r="X16" s="27">
        <f>IF(OR($P16+H$52&lt;$N16,$P16+H$52&gt;$O16),-1,(EchelleFPAparam!$S$3/(cpmcfgWLEN!$P16+H$52))*(SIN('Standard Settings'!$F11)+SIN('Standard Settings'!$F11+EchelleFPAparam!$M$3)))</f>
        <v/>
      </c>
      <c r="Y16" s="27">
        <f>IF(OR($P16+I$52&lt;$N16,$P16+I$52&gt;$O16),-1,(EchelleFPAparam!$S$3/(cpmcfgWLEN!$P16+I$52))*(SIN('Standard Settings'!$F11)+SIN('Standard Settings'!$F11+EchelleFPAparam!$M$3)))</f>
        <v/>
      </c>
      <c r="Z16" s="27">
        <f>IF(OR($P16+J$52&lt;$N16,$P16+J$52&gt;$O16),-1,(EchelleFPAparam!$S$3/(cpmcfgWLEN!$P16+J$52))*(SIN('Standard Settings'!$F11)+SIN('Standard Settings'!$F11+EchelleFPAparam!$M$3)))</f>
        <v/>
      </c>
      <c r="AA16" s="28" t="n"/>
      <c r="AB16" s="28" t="n"/>
      <c r="AC16" s="28" t="n"/>
      <c r="AD16" s="28" t="n"/>
      <c r="AE16" s="28" t="n"/>
      <c r="AF16" s="28" t="n"/>
      <c r="AG16" s="28" t="n"/>
      <c r="AH16" s="28" t="n"/>
      <c r="AI16" s="28" t="n"/>
      <c r="AJ16" s="28" t="n"/>
      <c r="AK16" s="28" t="n"/>
      <c r="AL16" s="28" t="n"/>
      <c r="AM16" s="28" t="n"/>
      <c r="AN16" s="28" t="n"/>
      <c r="AO16" s="28" t="n"/>
      <c r="AP16" s="28" t="n"/>
      <c r="AQ16" s="28" t="n"/>
      <c r="AR16" s="28" t="n"/>
      <c r="AS16" s="28" t="n"/>
      <c r="AT16" s="28" t="n"/>
      <c r="AU16" s="28" t="n"/>
      <c r="AV16" s="28" t="n"/>
      <c r="AW16" s="28" t="n"/>
      <c r="AX16" s="28" t="n"/>
      <c r="AY16" s="28" t="n"/>
      <c r="AZ16" s="28" t="n"/>
      <c r="BA16" s="28" t="n"/>
      <c r="BB16" s="29">
        <f>IF(OR($P16+B$52&lt;'Standard Settings'!$G11,$P16+B$52&gt;'Standard Settings'!$I11),-1,(EchelleFPAparam!$S$3/(cpmcfgWLEN!$P16+B$52))*(SIN(EchelleFPAparam!$T$3-EchelleFPAparam!$M$3/2)+SIN('Standard Settings'!$F11+EchelleFPAparam!$M$3)))</f>
        <v/>
      </c>
      <c r="BC16" s="29">
        <f>IF(OR($P16+C$52&lt;'Standard Settings'!$G11,$P16+C$52&gt;'Standard Settings'!$I11),-1,(EchelleFPAparam!$S$3/(cpmcfgWLEN!$P16+C$52))*(SIN(EchelleFPAparam!$T$3-EchelleFPAparam!$M$3/2)+SIN('Standard Settings'!$F11+EchelleFPAparam!$M$3)))</f>
        <v/>
      </c>
      <c r="BD16" s="29">
        <f>IF(OR($P16+D$52&lt;'Standard Settings'!$G11,$P16+D$52&gt;'Standard Settings'!$I11),-1,(EchelleFPAparam!$S$3/(cpmcfgWLEN!$P16+D$52))*(SIN(EchelleFPAparam!$T$3-EchelleFPAparam!$M$3/2)+SIN('Standard Settings'!$F11+EchelleFPAparam!$M$3)))</f>
        <v/>
      </c>
      <c r="BE16" s="29">
        <f>IF(OR($P16+E$52&lt;'Standard Settings'!$G11,$P16+E$52&gt;'Standard Settings'!$I11),-1,(EchelleFPAparam!$S$3/(cpmcfgWLEN!$P16+E$52))*(SIN(EchelleFPAparam!$T$3-EchelleFPAparam!$M$3/2)+SIN('Standard Settings'!$F11+EchelleFPAparam!$M$3)))</f>
        <v/>
      </c>
      <c r="BF16" s="29">
        <f>IF(OR($P16+F$52&lt;'Standard Settings'!$G11,$P16+F$52&gt;'Standard Settings'!$I11),-1,(EchelleFPAparam!$S$3/(cpmcfgWLEN!$P16+F$52))*(SIN(EchelleFPAparam!$T$3-EchelleFPAparam!$M$3/2)+SIN('Standard Settings'!$F11+EchelleFPAparam!$M$3)))</f>
        <v/>
      </c>
      <c r="BG16" s="29">
        <f>IF(OR($P16+G$52&lt;'Standard Settings'!$G11,$P16+G$52&gt;'Standard Settings'!$I11),-1,(EchelleFPAparam!$S$3/(cpmcfgWLEN!$P16+G$52))*(SIN(EchelleFPAparam!$T$3-EchelleFPAparam!$M$3/2)+SIN('Standard Settings'!$F11+EchelleFPAparam!$M$3)))</f>
        <v/>
      </c>
      <c r="BH16" s="29">
        <f>IF(OR($P16+H$52&lt;'Standard Settings'!$G11,$P16+H$52&gt;'Standard Settings'!$I11),-1,(EchelleFPAparam!$S$3/(cpmcfgWLEN!$P16+H$52))*(SIN(EchelleFPAparam!$T$3-EchelleFPAparam!$M$3/2)+SIN('Standard Settings'!$F11+EchelleFPAparam!$M$3)))</f>
        <v/>
      </c>
      <c r="BI16" s="29">
        <f>IF(OR($P16+I$52&lt;'Standard Settings'!$G11,$P16+I$52&gt;'Standard Settings'!$I11),-1,(EchelleFPAparam!$S$3/(cpmcfgWLEN!$P16+I$52))*(SIN(EchelleFPAparam!$T$3-EchelleFPAparam!$M$3/2)+SIN('Standard Settings'!$F11+EchelleFPAparam!$M$3)))</f>
        <v/>
      </c>
      <c r="BJ16" s="29">
        <f>IF(OR($P16+J$52&lt;'Standard Settings'!$G11,$P16+J$52&gt;'Standard Settings'!$I11),-1,(EchelleFPAparam!$S$3/(cpmcfgWLEN!$P16+J$52))*(SIN(EchelleFPAparam!$T$3-EchelleFPAparam!$M$3/2)+SIN('Standard Settings'!$F11+EchelleFPAparam!$M$3)))</f>
        <v/>
      </c>
      <c r="BK16" s="30">
        <f>IF(OR($P16+B$52&lt;'Standard Settings'!$G11,$P16+B$52&gt;'Standard Settings'!$I11),-1,BB16*(($D16+B$52)/($D16+B$52+0.5)))</f>
        <v/>
      </c>
      <c r="BL16" s="30">
        <f>IF(OR($P16+C$52&lt;'Standard Settings'!$G11,$P16+C$52&gt;'Standard Settings'!$I11),-1,BC16*(($D16+C$52)/($D16+C$52+0.5)))</f>
        <v/>
      </c>
      <c r="BM16" s="30">
        <f>IF(OR($P16+D$52&lt;'Standard Settings'!$G11,$P16+D$52&gt;'Standard Settings'!$I11),-1,BD16*(($D16+D$52)/($D16+D$52+0.5)))</f>
        <v/>
      </c>
      <c r="BN16" s="30">
        <f>IF(OR($P16+E$52&lt;'Standard Settings'!$G11,$P16+E$52&gt;'Standard Settings'!$I11),-1,BE16*(($D16+E$52)/($D16+E$52+0.5)))</f>
        <v/>
      </c>
      <c r="BO16" s="30">
        <f>IF(OR($P16+F$52&lt;'Standard Settings'!$G11,$P16+F$52&gt;'Standard Settings'!$I11),-1,BF16*(($D16+F$52)/($D16+F$52+0.5)))</f>
        <v/>
      </c>
      <c r="BP16" s="30">
        <f>IF(OR($P16+G$52&lt;'Standard Settings'!$G11,$P16+G$52&gt;'Standard Settings'!$I11),-1,BG16*(($D16+G$52)/($D16+G$52+0.5)))</f>
        <v/>
      </c>
      <c r="BQ16" s="30">
        <f>IF(OR($P16+H$52&lt;'Standard Settings'!$G11,$P16+H$52&gt;'Standard Settings'!$I11),-1,BH16*(($D16+H$52)/($D16+H$52+0.5)))</f>
        <v/>
      </c>
      <c r="BR16" s="30">
        <f>IF(OR($P16+I$52&lt;'Standard Settings'!$G11,$P16+I$52&gt;'Standard Settings'!$I11),-1,BI16*(($D16+I$52)/($D16+I$52+0.5)))</f>
        <v/>
      </c>
      <c r="BS16" s="30">
        <f>IF(OR($P16+J$52&lt;'Standard Settings'!$G11,$P16+J$52&gt;'Standard Settings'!$I11),-1,BJ16*(($D16+J$52)/($D16+J$52+0.5)))</f>
        <v/>
      </c>
      <c r="BT16" s="30">
        <f>IF(OR($P16+B$52&lt;'Standard Settings'!$G11,$P16+B$52&gt;'Standard Settings'!$I11),-1,BB16*(($D16+B$52)/($D16+B$52-0.5)))</f>
        <v/>
      </c>
      <c r="BU16" s="30">
        <f>IF(OR($P16+C$52&lt;'Standard Settings'!$G11,$P16+C$52&gt;'Standard Settings'!$I11),-1,BC16*(($D16+C$52)/($D16+C$52-0.5)))</f>
        <v/>
      </c>
      <c r="BV16" s="30">
        <f>IF(OR($P16+D$52&lt;'Standard Settings'!$G11,$P16+D$52&gt;'Standard Settings'!$I11),-1,BD16*(($D16+D$52)/($D16+D$52-0.5)))</f>
        <v/>
      </c>
      <c r="BW16" s="30">
        <f>IF(OR($P16+E$52&lt;'Standard Settings'!$G11,$P16+E$52&gt;'Standard Settings'!$I11),-1,BE16*(($D16+E$52)/($D16+E$52-0.5)))</f>
        <v/>
      </c>
      <c r="BX16" s="30">
        <f>IF(OR($P16+F$52&lt;'Standard Settings'!$G11,$P16+F$52&gt;'Standard Settings'!$I11),-1,BF16*(($D16+F$52)/($D16+F$52-0.5)))</f>
        <v/>
      </c>
      <c r="BY16" s="30">
        <f>IF(OR($P16+G$52&lt;'Standard Settings'!$G11,$P16+G$52&gt;'Standard Settings'!$I11),-1,BG16*(($D16+G$52)/($D16+G$52-0.5)))</f>
        <v/>
      </c>
      <c r="BZ16" s="30">
        <f>IF(OR($P16+H$52&lt;'Standard Settings'!$G11,$P16+H$52&gt;'Standard Settings'!$I11),-1,BH16*(($D16+H$52)/($D16+H$52-0.5)))</f>
        <v/>
      </c>
      <c r="CA16" s="30">
        <f>IF(OR($P16+I$52&lt;'Standard Settings'!$G11,$P16+I$52&gt;'Standard Settings'!$I11),-1,BI16*(($D16+I$52)/($D16+I$52-0.5)))</f>
        <v/>
      </c>
      <c r="CB16" s="30">
        <f>IF(OR($P16+J$52&lt;'Standard Settings'!$G11,$P16+J$52&gt;'Standard Settings'!$I11),-1,BJ16*(($D16+J$52)/($D16+J$52-0.5)))</f>
        <v/>
      </c>
      <c r="CC16" s="31">
        <f>IF(OR($P16+B$52&lt;'Standard Settings'!$G11,$P16+B$52&gt;'Standard Settings'!$I11),-1,(EchelleFPAparam!$S$3/(cpmcfgWLEN!$P16+B$52))*(SIN('Standard Settings'!$F11)+SIN('Standard Settings'!$F11+EchelleFPAparam!$M$3+EchelleFPAparam!$F$3)))</f>
        <v/>
      </c>
      <c r="CD16" s="31">
        <f>IF(OR($P16+C$52&lt;'Standard Settings'!$G11,$P16+C$52&gt;'Standard Settings'!$I11),-1,(EchelleFPAparam!$S$3/(cpmcfgWLEN!$P16+C$52))*(SIN('Standard Settings'!$F11)+SIN('Standard Settings'!$F11+EchelleFPAparam!$M$3+EchelleFPAparam!$F$3)))</f>
        <v/>
      </c>
      <c r="CE16" s="31">
        <f>IF(OR($P16+D$52&lt;'Standard Settings'!$G11,$P16+D$52&gt;'Standard Settings'!$I11),-1,(EchelleFPAparam!$S$3/(cpmcfgWLEN!$P16+D$52))*(SIN('Standard Settings'!$F11)+SIN('Standard Settings'!$F11+EchelleFPAparam!$M$3+EchelleFPAparam!$F$3)))</f>
        <v/>
      </c>
      <c r="CF16" s="31">
        <f>IF(OR($P16+E$52&lt;'Standard Settings'!$G11,$P16+E$52&gt;'Standard Settings'!$I11),-1,(EchelleFPAparam!$S$3/(cpmcfgWLEN!$P16+E$52))*(SIN('Standard Settings'!$F11)+SIN('Standard Settings'!$F11+EchelleFPAparam!$M$3+EchelleFPAparam!$F$3)))</f>
        <v/>
      </c>
      <c r="CG16" s="31">
        <f>IF(OR($P16+F$52&lt;'Standard Settings'!$G11,$P16+F$52&gt;'Standard Settings'!$I11),-1,(EchelleFPAparam!$S$3/(cpmcfgWLEN!$P16+F$52))*(SIN('Standard Settings'!$F11)+SIN('Standard Settings'!$F11+EchelleFPAparam!$M$3+EchelleFPAparam!$F$3)))</f>
        <v/>
      </c>
      <c r="CH16" s="31">
        <f>IF(OR($P16+G$52&lt;'Standard Settings'!$G11,$P16+G$52&gt;'Standard Settings'!$I11),-1,(EchelleFPAparam!$S$3/(cpmcfgWLEN!$P16+G$52))*(SIN('Standard Settings'!$F11)+SIN('Standard Settings'!$F11+EchelleFPAparam!$M$3+EchelleFPAparam!$F$3)))</f>
        <v/>
      </c>
      <c r="CI16" s="31">
        <f>IF(OR($P16+H$52&lt;'Standard Settings'!$G11,$P16+H$52&gt;'Standard Settings'!$I11),-1,(EchelleFPAparam!$S$3/(cpmcfgWLEN!$P16+H$52))*(SIN('Standard Settings'!$F11)+SIN('Standard Settings'!$F11+EchelleFPAparam!$M$3+EchelleFPAparam!$F$3)))</f>
        <v/>
      </c>
      <c r="CJ16" s="31">
        <f>IF(OR($P16+I$52&lt;'Standard Settings'!$G11,$P16+I$52&gt;'Standard Settings'!$I11),-1,(EchelleFPAparam!$S$3/(cpmcfgWLEN!$P16+I$52))*(SIN('Standard Settings'!$F11)+SIN('Standard Settings'!$F11+EchelleFPAparam!$M$3+EchelleFPAparam!$F$3)))</f>
        <v/>
      </c>
      <c r="CK16" s="31">
        <f>IF(OR($P16+J$52&lt;'Standard Settings'!$G11,$P16+J$52&gt;'Standard Settings'!$I11),-1,(EchelleFPAparam!$S$3/(cpmcfgWLEN!$P16+J$52))*(SIN('Standard Settings'!$F11)+SIN('Standard Settings'!$F11+EchelleFPAparam!$M$3+EchelleFPAparam!$F$3)))</f>
        <v/>
      </c>
      <c r="CL16" s="31">
        <f>IF(OR($P16+B$52&lt;'Standard Settings'!$G11,$P16+B$52&gt;'Standard Settings'!$I11),-1,(EchelleFPAparam!$S$3/(cpmcfgWLEN!$P16+B$52))*(SIN('Standard Settings'!$F11)+SIN('Standard Settings'!$F11+EchelleFPAparam!$M$3+EchelleFPAparam!$G$3)))</f>
        <v/>
      </c>
      <c r="CM16" s="31">
        <f>IF(OR($P16+C$52&lt;'Standard Settings'!$G11,$P16+C$52&gt;'Standard Settings'!$I11),-1,(EchelleFPAparam!$S$3/(cpmcfgWLEN!$P16+C$52))*(SIN('Standard Settings'!$F11)+SIN('Standard Settings'!$F11+EchelleFPAparam!$M$3+EchelleFPAparam!$G$3)))</f>
        <v/>
      </c>
      <c r="CN16" s="31">
        <f>IF(OR($P16+D$52&lt;'Standard Settings'!$G11,$P16+D$52&gt;'Standard Settings'!$I11),-1,(EchelleFPAparam!$S$3/(cpmcfgWLEN!$P16+D$52))*(SIN('Standard Settings'!$F11)+SIN('Standard Settings'!$F11+EchelleFPAparam!$M$3+EchelleFPAparam!$G$3)))</f>
        <v/>
      </c>
      <c r="CO16" s="31">
        <f>IF(OR($P16+E$52&lt;'Standard Settings'!$G11,$P16+E$52&gt;'Standard Settings'!$I11),-1,(EchelleFPAparam!$S$3/(cpmcfgWLEN!$P16+E$52))*(SIN('Standard Settings'!$F11)+SIN('Standard Settings'!$F11+EchelleFPAparam!$M$3+EchelleFPAparam!$G$3)))</f>
        <v/>
      </c>
      <c r="CP16" s="31">
        <f>IF(OR($P16+F$52&lt;'Standard Settings'!$G11,$P16+F$52&gt;'Standard Settings'!$I11),-1,(EchelleFPAparam!$S$3/(cpmcfgWLEN!$P16+F$52))*(SIN('Standard Settings'!$F11)+SIN('Standard Settings'!$F11+EchelleFPAparam!$M$3+EchelleFPAparam!$G$3)))</f>
        <v/>
      </c>
      <c r="CQ16" s="31">
        <f>IF(OR($P16+G$52&lt;'Standard Settings'!$G11,$P16+G$52&gt;'Standard Settings'!$I11),-1,(EchelleFPAparam!$S$3/(cpmcfgWLEN!$P16+G$52))*(SIN('Standard Settings'!$F11)+SIN('Standard Settings'!$F11+EchelleFPAparam!$M$3+EchelleFPAparam!$G$3)))</f>
        <v/>
      </c>
      <c r="CR16" s="31">
        <f>IF(OR($P16+H$52&lt;'Standard Settings'!$G11,$P16+H$52&gt;'Standard Settings'!$I11),-1,(EchelleFPAparam!$S$3/(cpmcfgWLEN!$P16+H$52))*(SIN('Standard Settings'!$F11)+SIN('Standard Settings'!$F11+EchelleFPAparam!$M$3+EchelleFPAparam!$G$3)))</f>
        <v/>
      </c>
      <c r="CS16" s="31">
        <f>IF(OR($P16+I$52&lt;'Standard Settings'!$G11,$P16+I$52&gt;'Standard Settings'!$I11),-1,(EchelleFPAparam!$S$3/(cpmcfgWLEN!$P16+I$52))*(SIN('Standard Settings'!$F11)+SIN('Standard Settings'!$F11+EchelleFPAparam!$M$3+EchelleFPAparam!$G$3)))</f>
        <v/>
      </c>
      <c r="CT16" s="31">
        <f>IF(OR($P16+J$52&lt;'Standard Settings'!$G11,$P16+J$52&gt;'Standard Settings'!$I11),-1,(EchelleFPAparam!$S$3/(cpmcfgWLEN!$P16+J$52))*(SIN('Standard Settings'!$F11)+SIN('Standard Settings'!$F11+EchelleFPAparam!$M$3+EchelleFPAparam!$G$3)))</f>
        <v/>
      </c>
      <c r="CU16" s="31">
        <f>IF(OR($P16+B$52&lt;'Standard Settings'!$G11,$P16+B$52&gt;'Standard Settings'!$I11),-1,(EchelleFPAparam!$S$3/(cpmcfgWLEN!$P16+B$52))*(SIN('Standard Settings'!$F11)+SIN('Standard Settings'!$F11+EchelleFPAparam!$M$3+EchelleFPAparam!$H$3)))</f>
        <v/>
      </c>
      <c r="CV16" s="31">
        <f>IF(OR($P16+C$52&lt;'Standard Settings'!$G11,$P16+C$52&gt;'Standard Settings'!$I11),-1,(EchelleFPAparam!$S$3/(cpmcfgWLEN!$P16+C$52))*(SIN('Standard Settings'!$F11)+SIN('Standard Settings'!$F11+EchelleFPAparam!$M$3+EchelleFPAparam!$H$3)))</f>
        <v/>
      </c>
      <c r="CW16" s="31">
        <f>IF(OR($P16+D$52&lt;'Standard Settings'!$G11,$P16+D$52&gt;'Standard Settings'!$I11),-1,(EchelleFPAparam!$S$3/(cpmcfgWLEN!$P16+D$52))*(SIN('Standard Settings'!$F11)+SIN('Standard Settings'!$F11+EchelleFPAparam!$M$3+EchelleFPAparam!$H$3)))</f>
        <v/>
      </c>
      <c r="CX16" s="31">
        <f>IF(OR($P16+E$52&lt;'Standard Settings'!$G11,$P16+E$52&gt;'Standard Settings'!$I11),-1,(EchelleFPAparam!$S$3/(cpmcfgWLEN!$P16+E$52))*(SIN('Standard Settings'!$F11)+SIN('Standard Settings'!$F11+EchelleFPAparam!$M$3+EchelleFPAparam!$H$3)))</f>
        <v/>
      </c>
      <c r="CY16" s="31">
        <f>IF(OR($P16+F$52&lt;'Standard Settings'!$G11,$P16+F$52&gt;'Standard Settings'!$I11),-1,(EchelleFPAparam!$S$3/(cpmcfgWLEN!$P16+F$52))*(SIN('Standard Settings'!$F11)+SIN('Standard Settings'!$F11+EchelleFPAparam!$M$3+EchelleFPAparam!$H$3)))</f>
        <v/>
      </c>
      <c r="CZ16" s="31">
        <f>IF(OR($P16+G$52&lt;'Standard Settings'!$G11,$P16+G$52&gt;'Standard Settings'!$I11),-1,(EchelleFPAparam!$S$3/(cpmcfgWLEN!$P16+G$52))*(SIN('Standard Settings'!$F11)+SIN('Standard Settings'!$F11+EchelleFPAparam!$M$3+EchelleFPAparam!$H$3)))</f>
        <v/>
      </c>
      <c r="DA16" s="31">
        <f>IF(OR($P16+H$52&lt;'Standard Settings'!$G11,$P16+H$52&gt;'Standard Settings'!$I11),-1,(EchelleFPAparam!$S$3/(cpmcfgWLEN!$P16+H$52))*(SIN('Standard Settings'!$F11)+SIN('Standard Settings'!$F11+EchelleFPAparam!$M$3+EchelleFPAparam!$H$3)))</f>
        <v/>
      </c>
      <c r="DB16" s="31">
        <f>IF(OR($P16+I$52&lt;'Standard Settings'!$G11,$P16+I$52&gt;'Standard Settings'!$I11),-1,(EchelleFPAparam!$S$3/(cpmcfgWLEN!$P16+I$52))*(SIN('Standard Settings'!$F11)+SIN('Standard Settings'!$F11+EchelleFPAparam!$M$3+EchelleFPAparam!$H$3)))</f>
        <v/>
      </c>
      <c r="DC16" s="31">
        <f>IF(OR($P16+J$52&lt;'Standard Settings'!$G11,$P16+J$52&gt;'Standard Settings'!$I11),-1,(EchelleFPAparam!$S$3/(cpmcfgWLEN!$P16+J$52))*(SIN('Standard Settings'!$F11)+SIN('Standard Settings'!$F11+EchelleFPAparam!$M$3+EchelleFPAparam!$H$3)))</f>
        <v/>
      </c>
      <c r="DD16" s="31">
        <f>IF(OR($P16+B$52&lt;'Standard Settings'!$G11,$P16+B$52&gt;'Standard Settings'!$I11),-1,(EchelleFPAparam!$S$3/(cpmcfgWLEN!$P16+B$52))*(SIN('Standard Settings'!$F11)+SIN('Standard Settings'!$F11+EchelleFPAparam!$M$3+EchelleFPAparam!$I$3)))</f>
        <v/>
      </c>
      <c r="DE16" s="31">
        <f>IF(OR($P16+C$52&lt;'Standard Settings'!$G11,$P16+C$52&gt;'Standard Settings'!$I11),-1,(EchelleFPAparam!$S$3/(cpmcfgWLEN!$P16+C$52))*(SIN('Standard Settings'!$F11)+SIN('Standard Settings'!$F11+EchelleFPAparam!$M$3+EchelleFPAparam!$I$3)))</f>
        <v/>
      </c>
      <c r="DF16" s="31">
        <f>IF(OR($P16+D$52&lt;'Standard Settings'!$G11,$P16+D$52&gt;'Standard Settings'!$I11),-1,(EchelleFPAparam!$S$3/(cpmcfgWLEN!$P16+D$52))*(SIN('Standard Settings'!$F11)+SIN('Standard Settings'!$F11+EchelleFPAparam!$M$3+EchelleFPAparam!$I$3)))</f>
        <v/>
      </c>
      <c r="DG16" s="31">
        <f>IF(OR($P16+E$52&lt;'Standard Settings'!$G11,$P16+E$52&gt;'Standard Settings'!$I11),-1,(EchelleFPAparam!$S$3/(cpmcfgWLEN!$P16+E$52))*(SIN('Standard Settings'!$F11)+SIN('Standard Settings'!$F11+EchelleFPAparam!$M$3+EchelleFPAparam!$I$3)))</f>
        <v/>
      </c>
      <c r="DH16" s="31">
        <f>IF(OR($P16+F$52&lt;'Standard Settings'!$G11,$P16+F$52&gt;'Standard Settings'!$I11),-1,(EchelleFPAparam!$S$3/(cpmcfgWLEN!$P16+F$52))*(SIN('Standard Settings'!$F11)+SIN('Standard Settings'!$F11+EchelleFPAparam!$M$3+EchelleFPAparam!$I$3)))</f>
        <v/>
      </c>
      <c r="DI16" s="31">
        <f>IF(OR($P16+G$52&lt;'Standard Settings'!$G11,$P16+G$52&gt;'Standard Settings'!$I11),-1,(EchelleFPAparam!$S$3/(cpmcfgWLEN!$P16+G$52))*(SIN('Standard Settings'!$F11)+SIN('Standard Settings'!$F11+EchelleFPAparam!$M$3+EchelleFPAparam!$I$3)))</f>
        <v/>
      </c>
      <c r="DJ16" s="31">
        <f>IF(OR($P16+H$52&lt;'Standard Settings'!$G11,$P16+H$52&gt;'Standard Settings'!$I11),-1,(EchelleFPAparam!$S$3/(cpmcfgWLEN!$P16+H$52))*(SIN('Standard Settings'!$F11)+SIN('Standard Settings'!$F11+EchelleFPAparam!$M$3+EchelleFPAparam!$I$3)))</f>
        <v/>
      </c>
      <c r="DK16" s="31">
        <f>IF(OR($P16+I$52&lt;'Standard Settings'!$G11,$P16+I$52&gt;'Standard Settings'!$I11),-1,(EchelleFPAparam!$S$3/(cpmcfgWLEN!$P16+I$52))*(SIN('Standard Settings'!$F11)+SIN('Standard Settings'!$F11+EchelleFPAparam!$M$3+EchelleFPAparam!$I$3)))</f>
        <v/>
      </c>
      <c r="DL16" s="31">
        <f>IF(OR($P16+J$52&lt;'Standard Settings'!$G11,$P16+J$52&gt;'Standard Settings'!$I11),-1,(EchelleFPAparam!$S$3/(cpmcfgWLEN!$P16+J$52))*(SIN('Standard Settings'!$F11)+SIN('Standard Settings'!$F11+EchelleFPAparam!$M$3+EchelleFPAparam!$I$3)))</f>
        <v/>
      </c>
      <c r="DM16" s="31">
        <f>IF(OR($P16+B$52&lt;'Standard Settings'!$G11,$P16+B$52&gt;'Standard Settings'!$I11),-1,(EchelleFPAparam!$S$3/(cpmcfgWLEN!$P16+B$52))*(SIN('Standard Settings'!$F11)+SIN('Standard Settings'!$F11+EchelleFPAparam!$M$3+EchelleFPAparam!$J$3)))</f>
        <v/>
      </c>
      <c r="DN16" s="31">
        <f>IF(OR($P16+C$52&lt;'Standard Settings'!$G11,$P16+C$52&gt;'Standard Settings'!$I11),-1,(EchelleFPAparam!$S$3/(cpmcfgWLEN!$P16+C$52))*(SIN('Standard Settings'!$F11)+SIN('Standard Settings'!$F11+EchelleFPAparam!$M$3+EchelleFPAparam!$J$3)))</f>
        <v/>
      </c>
      <c r="DO16" s="31">
        <f>IF(OR($P16+D$52&lt;'Standard Settings'!$G11,$P16+D$52&gt;'Standard Settings'!$I11),-1,(EchelleFPAparam!$S$3/(cpmcfgWLEN!$P16+D$52))*(SIN('Standard Settings'!$F11)+SIN('Standard Settings'!$F11+EchelleFPAparam!$M$3+EchelleFPAparam!$J$3)))</f>
        <v/>
      </c>
      <c r="DP16" s="31">
        <f>IF(OR($P16+E$52&lt;'Standard Settings'!$G11,$P16+E$52&gt;'Standard Settings'!$I11),-1,(EchelleFPAparam!$S$3/(cpmcfgWLEN!$P16+E$52))*(SIN('Standard Settings'!$F11)+SIN('Standard Settings'!$F11+EchelleFPAparam!$M$3+EchelleFPAparam!$J$3)))</f>
        <v/>
      </c>
      <c r="DQ16" s="31">
        <f>IF(OR($P16+F$52&lt;'Standard Settings'!$G11,$P16+F$52&gt;'Standard Settings'!$I11),-1,(EchelleFPAparam!$S$3/(cpmcfgWLEN!$P16+F$52))*(SIN('Standard Settings'!$F11)+SIN('Standard Settings'!$F11+EchelleFPAparam!$M$3+EchelleFPAparam!$J$3)))</f>
        <v/>
      </c>
      <c r="DR16" s="31">
        <f>IF(OR($P16+G$52&lt;'Standard Settings'!$G11,$P16+G$52&gt;'Standard Settings'!$I11),-1,(EchelleFPAparam!$S$3/(cpmcfgWLEN!$P16+G$52))*(SIN('Standard Settings'!$F11)+SIN('Standard Settings'!$F11+EchelleFPAparam!$M$3+EchelleFPAparam!$J$3)))</f>
        <v/>
      </c>
      <c r="DS16" s="31">
        <f>IF(OR($P16+H$52&lt;'Standard Settings'!$G11,$P16+H$52&gt;'Standard Settings'!$I11),-1,(EchelleFPAparam!$S$3/(cpmcfgWLEN!$P16+H$52))*(SIN('Standard Settings'!$F11)+SIN('Standard Settings'!$F11+EchelleFPAparam!$M$3+EchelleFPAparam!$J$3)))</f>
        <v/>
      </c>
      <c r="DT16" s="31">
        <f>IF(OR($P16+I$52&lt;'Standard Settings'!$G11,$P16+I$52&gt;'Standard Settings'!$I11),-1,(EchelleFPAparam!$S$3/(cpmcfgWLEN!$P16+I$52))*(SIN('Standard Settings'!$F11)+SIN('Standard Settings'!$F11+EchelleFPAparam!$M$3+EchelleFPAparam!$J$3)))</f>
        <v/>
      </c>
      <c r="DU16" s="31">
        <f>IF(OR($P16+J$52&lt;'Standard Settings'!$G11,$P16+J$52&gt;'Standard Settings'!$I11),-1,(EchelleFPAparam!$S$3/(cpmcfgWLEN!$P16+J$52))*(SIN('Standard Settings'!$F11)+SIN('Standard Settings'!$F11+EchelleFPAparam!$M$3+EchelleFPAparam!$J$3)))</f>
        <v/>
      </c>
      <c r="DV16" s="31">
        <f>IF(OR($P16+B$52&lt;$N16,$P16+B$52&gt;$O16),-1,(EchelleFPAparam!$S$3/(cpmcfgWLEN!$P16+B$52))*(SIN('Standard Settings'!$F11)+SIN('Standard Settings'!$F11+EchelleFPAparam!$M$3+EchelleFPAparam!$K$3)))</f>
        <v/>
      </c>
      <c r="DW16" s="31">
        <f>IF(OR($P16+C$52&lt;$N16,$P16+C$52&gt;$O16),-1,(EchelleFPAparam!$S$3/(cpmcfgWLEN!$P16+C$52))*(SIN('Standard Settings'!$F11)+SIN('Standard Settings'!$F11+EchelleFPAparam!$M$3+EchelleFPAparam!$K$3)))</f>
        <v/>
      </c>
      <c r="DX16" s="31">
        <f>IF(OR($P16+D$52&lt;$N16,$P16+D$52&gt;$O16),-1,(EchelleFPAparam!$S$3/(cpmcfgWLEN!$P16+D$52))*(SIN('Standard Settings'!$F11)+SIN('Standard Settings'!$F11+EchelleFPAparam!$M$3+EchelleFPAparam!$K$3)))</f>
        <v/>
      </c>
      <c r="DY16" s="31">
        <f>IF(OR($P16+E$52&lt;$N16,$P16+E$52&gt;$O16),-1,(EchelleFPAparam!$S$3/(cpmcfgWLEN!$P16+E$52))*(SIN('Standard Settings'!$F11)+SIN('Standard Settings'!$F11+EchelleFPAparam!$M$3+EchelleFPAparam!$K$3)))</f>
        <v/>
      </c>
      <c r="DZ16" s="31">
        <f>IF(OR($P16+F$52&lt;$N16,$P16+F$52&gt;$O16),-1,(EchelleFPAparam!$S$3/(cpmcfgWLEN!$P16+F$52))*(SIN('Standard Settings'!$F11)+SIN('Standard Settings'!$F11+EchelleFPAparam!$M$3+EchelleFPAparam!$K$3)))</f>
        <v/>
      </c>
      <c r="EA16" s="31">
        <f>IF(OR($P16+G$52&lt;$N16,$P16+G$52&gt;$O16),-1,(EchelleFPAparam!$S$3/(cpmcfgWLEN!$P16+G$52))*(SIN('Standard Settings'!$F11)+SIN('Standard Settings'!$F11+EchelleFPAparam!$M$3+EchelleFPAparam!$K$3)))</f>
        <v/>
      </c>
      <c r="EB16" s="31">
        <f>IF(OR($P16+H$52&lt;$N16,$P16+H$52&gt;$O16),-1,(EchelleFPAparam!$S$3/(cpmcfgWLEN!$P16+H$52))*(SIN('Standard Settings'!$F11)+SIN('Standard Settings'!$F11+EchelleFPAparam!$M$3+EchelleFPAparam!$K$3)))</f>
        <v/>
      </c>
      <c r="EC16" s="31">
        <f>IF(OR($P16+I$52&lt;$N16,$P16+I$52&gt;$O16),-1,(EchelleFPAparam!$S$3/(cpmcfgWLEN!$P16+I$52))*(SIN('Standard Settings'!$F11)+SIN('Standard Settings'!$F11+EchelleFPAparam!$M$3+EchelleFPAparam!$K$3)))</f>
        <v/>
      </c>
      <c r="ED16" s="31">
        <f>IF(OR($P16+J$52&lt;$N16,$P16+J$52&gt;$O16),-1,(EchelleFPAparam!$S$3/(cpmcfgWLEN!$P16+J$52))*(SIN('Standard Settings'!$F11)+SIN('Standard Settings'!$F11+EchelleFPAparam!$M$3+EchelleFPAparam!$K$3)))</f>
        <v/>
      </c>
      <c r="EE16" s="34">
        <f>'Standard Settings'!E11</f>
        <v/>
      </c>
      <c r="EH16" s="32" t="n"/>
      <c r="EI16" s="32" t="n"/>
      <c r="EJ16" s="32" t="n"/>
      <c r="EK16" s="32" t="n"/>
      <c r="EL16" s="32" t="n"/>
      <c r="EM16" s="32" t="n"/>
      <c r="EN16" s="32" t="n"/>
      <c r="EO16" s="32" t="n"/>
      <c r="EP16" s="32" t="n"/>
      <c r="EQ16" s="32" t="n"/>
      <c r="ER16" s="32" t="n"/>
      <c r="ES16" s="32" t="n"/>
      <c r="ET16" s="32" t="n"/>
      <c r="EU16" s="32" t="n"/>
      <c r="EV16" s="32" t="n"/>
      <c r="EW16" s="32" t="n"/>
      <c r="EX16" s="32" t="n"/>
      <c r="EY16" s="32" t="n"/>
      <c r="EZ16" s="32" t="n"/>
      <c r="FA16" s="32" t="n"/>
      <c r="FB16" s="32" t="n"/>
      <c r="FC16" s="15" t="n"/>
      <c r="FD16" s="33">
        <f>1/(F16*EchelleFPAparam!$Q$3)</f>
        <v/>
      </c>
      <c r="FE16" s="33">
        <f>E16*FD16</f>
        <v/>
      </c>
      <c r="FF16" s="15" t="n"/>
      <c r="FG16" s="15" t="n"/>
      <c r="FH16" s="15" t="n"/>
      <c r="FI16" s="15" t="n"/>
      <c r="FJ16" s="15" t="n"/>
      <c r="FK16" s="15" t="n"/>
      <c r="FL16" s="15" t="n"/>
      <c r="FM16" s="15" t="n"/>
      <c r="FN16" s="15" t="n"/>
      <c r="FO16" s="15" t="n"/>
      <c r="FP16" s="15" t="n"/>
      <c r="FQ16" s="15" t="n"/>
      <c r="FR16" s="15" t="n"/>
      <c r="FS16" s="15" t="n"/>
      <c r="FT16" s="15" t="n"/>
      <c r="FU16" s="15" t="n"/>
      <c r="FV16" s="15" t="n"/>
      <c r="FW16" s="15" t="n"/>
      <c r="FX16" s="15" t="n"/>
      <c r="FY16" s="15" t="n"/>
      <c r="FZ16" s="15" t="n"/>
      <c r="GA16" s="15" t="n"/>
      <c r="GB16" s="15" t="n"/>
      <c r="GC16" s="15" t="n"/>
      <c r="GD16" s="15" t="n"/>
      <c r="GE16" s="15" t="n"/>
      <c r="GF16" s="15" t="n"/>
      <c r="GG16" s="15" t="n"/>
      <c r="GH16" s="15" t="n"/>
      <c r="GI16" s="15" t="n"/>
      <c r="GJ16" s="15" t="n"/>
      <c r="GK16" s="15" t="n"/>
      <c r="GL16" s="15" t="n"/>
      <c r="GM16" s="15" t="n"/>
      <c r="GN16" s="15" t="n"/>
      <c r="GO16" s="15" t="n"/>
      <c r="GP16" s="15" t="n"/>
      <c r="GQ16" s="15" t="n"/>
      <c r="GR16" s="15" t="n"/>
      <c r="GS16" s="15" t="n"/>
      <c r="GT16" s="15" t="n"/>
      <c r="GU16" s="15" t="n"/>
      <c r="GV16" s="15" t="n"/>
      <c r="GW16" s="15" t="n"/>
      <c r="GX16" s="15" t="n"/>
      <c r="GY16" s="15" t="n"/>
      <c r="GZ16" s="15" t="n"/>
      <c r="HA16" s="15" t="n"/>
      <c r="HB16" s="15" t="n"/>
      <c r="HC16" s="15" t="n"/>
      <c r="HD16" s="15" t="n"/>
      <c r="HE16" s="15" t="n"/>
      <c r="HF16" s="15" t="n"/>
      <c r="HG16" s="15" t="n"/>
      <c r="HH16" s="15" t="n"/>
      <c r="HI16" s="15" t="n"/>
      <c r="HJ16" s="15" t="n"/>
      <c r="HK16" s="15" t="n"/>
      <c r="HL16" s="15" t="n"/>
      <c r="HM16" s="15" t="n"/>
      <c r="HN16" s="15" t="n"/>
      <c r="HO16" s="15" t="n"/>
      <c r="HP16" s="15" t="n"/>
      <c r="HQ16" s="15" t="n"/>
      <c r="HR16" s="15" t="n"/>
      <c r="HS16" s="15" t="n"/>
      <c r="HT16" s="15" t="n"/>
      <c r="HU16" s="15" t="n"/>
      <c r="HV16" s="15" t="n"/>
      <c r="HW16" s="15" t="n"/>
      <c r="HX16" s="15" t="n"/>
      <c r="HY16" s="15" t="n"/>
      <c r="HZ16" s="15" t="n"/>
      <c r="IA16" s="15" t="n"/>
      <c r="IB16" s="15" t="n"/>
      <c r="IC16" s="15" t="n"/>
      <c r="ID16" s="15" t="n"/>
      <c r="IE16" s="15" t="n"/>
      <c r="IF16" s="15" t="n"/>
      <c r="IG16" s="15" t="n"/>
      <c r="IH16" s="15" t="n"/>
      <c r="II16" s="15" t="n"/>
      <c r="IJ16" s="15" t="n"/>
      <c r="IK16" s="15" t="n"/>
      <c r="IL16" s="15" t="n"/>
      <c r="IM16" s="15" t="n"/>
      <c r="IN16" s="15" t="n"/>
      <c r="IO16" s="15" t="n"/>
      <c r="IP16" s="15" t="n"/>
      <c r="IQ16" s="15" t="n"/>
      <c r="IR16" s="15" t="n"/>
      <c r="IS16" s="15" t="n"/>
      <c r="IT16" s="15" t="n"/>
      <c r="IU16" s="15" t="n"/>
      <c r="IV16" s="15" t="n"/>
      <c r="IW16" s="15" t="n"/>
      <c r="IX16" s="15" t="n"/>
      <c r="IY16" s="15" t="n"/>
      <c r="IZ16" s="15" t="n"/>
      <c r="JA16" s="15" t="n"/>
      <c r="JB16" s="15" t="n"/>
      <c r="JC16" s="15" t="n"/>
      <c r="JD16" s="15" t="n"/>
      <c r="JE16" s="15" t="n"/>
      <c r="JF16" s="15" t="n"/>
      <c r="JG16" s="15" t="n"/>
      <c r="JH16" s="15" t="n"/>
      <c r="JI16" s="15" t="n"/>
      <c r="JJ16" s="15" t="n"/>
      <c r="JK16" s="15" t="n"/>
      <c r="JL16" s="15" t="n"/>
    </row>
    <row customHeight="1" ht="13.8" r="17" s="59" spans="1:273">
      <c r="A17" s="0" t="n"/>
      <c r="B17" s="22">
        <f>V17</f>
        <v/>
      </c>
      <c r="C17" s="34">
        <f>'Standard Settings'!B12</f>
        <v/>
      </c>
      <c r="D17" s="34">
        <f>'Standard Settings'!H12</f>
        <v/>
      </c>
      <c r="E17" s="23">
        <f>(DH17-CY17)/2048</f>
        <v/>
      </c>
      <c r="F17" s="21">
        <f>((EchelleFPAparam!$S$3/(cpmcfgWLEN!$P17+E$52))*(SIN('Standard Settings'!$F12+0.0005)+SIN('Standard Settings'!$F12+0.0005+EchelleFPAparam!$M$3))-(EchelleFPAparam!$S$3/(cpmcfgWLEN!$P17+E$52))*(SIN('Standard Settings'!$F12-0.0005)+SIN('Standard Settings'!$F12-0.0005+EchelleFPAparam!$M$3)))*1000*EchelleFPAparam!$O$3/180</f>
        <v/>
      </c>
      <c r="G17" s="24">
        <f>'Standard Settings'!C12</f>
        <v/>
      </c>
      <c r="H17" s="0" t="n"/>
      <c r="I17" s="34">
        <f>'Standard Settings'!D12</f>
        <v/>
      </c>
      <c r="J17" s="0" t="n"/>
      <c r="K17" s="14" t="n">
        <v>0</v>
      </c>
      <c r="L17" s="14" t="n">
        <v>0</v>
      </c>
      <c r="N17" s="25">
        <f>'Standard Settings'!$G12</f>
        <v/>
      </c>
      <c r="O17" s="25">
        <f>'Standard Settings'!$I12</f>
        <v/>
      </c>
      <c r="P17" s="26">
        <f>D17-4</f>
        <v/>
      </c>
      <c r="Q17" s="26">
        <f>D17+4</f>
        <v/>
      </c>
      <c r="R17" s="27">
        <f>IF(OR($P17+B$52&lt;$N17,$P17+B$52&gt;$O17),-1,(EchelleFPAparam!$S$3/(cpmcfgWLEN!$P17+B$52))*(SIN('Standard Settings'!$F12)+SIN('Standard Settings'!$F12+EchelleFPAparam!$M$3)))</f>
        <v/>
      </c>
      <c r="S17" s="27">
        <f>IF(OR($P17+C$52&lt;$N17,$P17+C$52&gt;$O17),-1,(EchelleFPAparam!$S$3/(cpmcfgWLEN!$P17+C$52))*(SIN('Standard Settings'!$F12)+SIN('Standard Settings'!$F12+EchelleFPAparam!$M$3)))</f>
        <v/>
      </c>
      <c r="T17" s="27">
        <f>IF(OR($P17+D$52&lt;$N17,$P17+D$52&gt;$O17),-1,(EchelleFPAparam!$S$3/(cpmcfgWLEN!$P17+D$52))*(SIN('Standard Settings'!$F12)+SIN('Standard Settings'!$F12+EchelleFPAparam!$M$3)))</f>
        <v/>
      </c>
      <c r="U17" s="27">
        <f>IF(OR($P17+E$52&lt;$N17,$P17+E$52&gt;$O17),-1,(EchelleFPAparam!$S$3/(cpmcfgWLEN!$P17+E$52))*(SIN('Standard Settings'!$F12)+SIN('Standard Settings'!$F12+EchelleFPAparam!$M$3)))</f>
        <v/>
      </c>
      <c r="V17" s="27">
        <f>IF(OR($P17+F$52&lt;$N17,$P17+F$52&gt;$O17),-1,(EchelleFPAparam!$S$3/(cpmcfgWLEN!$P17+F$52))*(SIN('Standard Settings'!$F12)+SIN('Standard Settings'!$F12+EchelleFPAparam!$M$3)))</f>
        <v/>
      </c>
      <c r="W17" s="27">
        <f>IF(OR($P17+G$52&lt;$N17,$P17+G$52&gt;$O17),-1,(EchelleFPAparam!$S$3/(cpmcfgWLEN!$P17+G$52))*(SIN('Standard Settings'!$F12)+SIN('Standard Settings'!$F12+EchelleFPAparam!$M$3)))</f>
        <v/>
      </c>
      <c r="X17" s="27">
        <f>IF(OR($P17+H$52&lt;$N17,$P17+H$52&gt;$O17),-1,(EchelleFPAparam!$S$3/(cpmcfgWLEN!$P17+H$52))*(SIN('Standard Settings'!$F12)+SIN('Standard Settings'!$F12+EchelleFPAparam!$M$3)))</f>
        <v/>
      </c>
      <c r="Y17" s="27">
        <f>IF(OR($P17+I$52&lt;$N17,$P17+I$52&gt;$O17),-1,(EchelleFPAparam!$S$3/(cpmcfgWLEN!$P17+I$52))*(SIN('Standard Settings'!$F12)+SIN('Standard Settings'!$F12+EchelleFPAparam!$M$3)))</f>
        <v/>
      </c>
      <c r="Z17" s="27">
        <f>IF(OR($P17+J$52&lt;$N17,$P17+J$52&gt;$O17),-1,(EchelleFPAparam!$S$3/(cpmcfgWLEN!$P17+J$52))*(SIN('Standard Settings'!$F12)+SIN('Standard Settings'!$F12+EchelleFPAparam!$M$3)))</f>
        <v/>
      </c>
      <c r="AA17" s="28" t="n"/>
      <c r="AB17" s="28" t="n"/>
      <c r="AC17" s="28" t="n"/>
      <c r="AD17" s="28" t="n"/>
      <c r="AE17" s="28" t="n"/>
      <c r="AF17" s="28" t="n"/>
      <c r="AG17" s="28" t="n"/>
      <c r="AH17" s="28" t="n"/>
      <c r="AI17" s="28" t="n"/>
      <c r="AJ17" s="28" t="n"/>
      <c r="AK17" s="28" t="n"/>
      <c r="AL17" s="28" t="n"/>
      <c r="AM17" s="28" t="n"/>
      <c r="AN17" s="28" t="n"/>
      <c r="AO17" s="28" t="n"/>
      <c r="AP17" s="28" t="n"/>
      <c r="AQ17" s="28" t="n"/>
      <c r="AR17" s="28" t="n"/>
      <c r="AS17" s="28" t="n"/>
      <c r="AT17" s="28" t="n"/>
      <c r="AU17" s="28" t="n"/>
      <c r="AV17" s="28" t="n"/>
      <c r="AW17" s="28" t="n"/>
      <c r="AX17" s="28" t="n"/>
      <c r="AY17" s="28" t="n"/>
      <c r="AZ17" s="28" t="n"/>
      <c r="BA17" s="28" t="n"/>
      <c r="BB17" s="29">
        <f>IF(OR($P17+B$52&lt;'Standard Settings'!$G12,$P17+B$52&gt;'Standard Settings'!$I12),-1,(EchelleFPAparam!$S$3/(cpmcfgWLEN!$P17+B$52))*(SIN(EchelleFPAparam!$T$3-EchelleFPAparam!$M$3/2)+SIN('Standard Settings'!$F12+EchelleFPAparam!$M$3)))</f>
        <v/>
      </c>
      <c r="BC17" s="29">
        <f>IF(OR($P17+C$52&lt;'Standard Settings'!$G12,$P17+C$52&gt;'Standard Settings'!$I12),-1,(EchelleFPAparam!$S$3/(cpmcfgWLEN!$P17+C$52))*(SIN(EchelleFPAparam!$T$3-EchelleFPAparam!$M$3/2)+SIN('Standard Settings'!$F12+EchelleFPAparam!$M$3)))</f>
        <v/>
      </c>
      <c r="BD17" s="29">
        <f>IF(OR($P17+D$52&lt;'Standard Settings'!$G12,$P17+D$52&gt;'Standard Settings'!$I12),-1,(EchelleFPAparam!$S$3/(cpmcfgWLEN!$P17+D$52))*(SIN(EchelleFPAparam!$T$3-EchelleFPAparam!$M$3/2)+SIN('Standard Settings'!$F12+EchelleFPAparam!$M$3)))</f>
        <v/>
      </c>
      <c r="BE17" s="29">
        <f>IF(OR($P17+E$52&lt;'Standard Settings'!$G12,$P17+E$52&gt;'Standard Settings'!$I12),-1,(EchelleFPAparam!$S$3/(cpmcfgWLEN!$P17+E$52))*(SIN(EchelleFPAparam!$T$3-EchelleFPAparam!$M$3/2)+SIN('Standard Settings'!$F12+EchelleFPAparam!$M$3)))</f>
        <v/>
      </c>
      <c r="BF17" s="29">
        <f>IF(OR($P17+F$52&lt;'Standard Settings'!$G12,$P17+F$52&gt;'Standard Settings'!$I12),-1,(EchelleFPAparam!$S$3/(cpmcfgWLEN!$P17+F$52))*(SIN(EchelleFPAparam!$T$3-EchelleFPAparam!$M$3/2)+SIN('Standard Settings'!$F12+EchelleFPAparam!$M$3)))</f>
        <v/>
      </c>
      <c r="BG17" s="29">
        <f>IF(OR($P17+G$52&lt;'Standard Settings'!$G12,$P17+G$52&gt;'Standard Settings'!$I12),-1,(EchelleFPAparam!$S$3/(cpmcfgWLEN!$P17+G$52))*(SIN(EchelleFPAparam!$T$3-EchelleFPAparam!$M$3/2)+SIN('Standard Settings'!$F12+EchelleFPAparam!$M$3)))</f>
        <v/>
      </c>
      <c r="BH17" s="29">
        <f>IF(OR($P17+H$52&lt;'Standard Settings'!$G12,$P17+H$52&gt;'Standard Settings'!$I12),-1,(EchelleFPAparam!$S$3/(cpmcfgWLEN!$P17+H$52))*(SIN(EchelleFPAparam!$T$3-EchelleFPAparam!$M$3/2)+SIN('Standard Settings'!$F12+EchelleFPAparam!$M$3)))</f>
        <v/>
      </c>
      <c r="BI17" s="29">
        <f>IF(OR($P17+I$52&lt;'Standard Settings'!$G12,$P17+I$52&gt;'Standard Settings'!$I12),-1,(EchelleFPAparam!$S$3/(cpmcfgWLEN!$P17+I$52))*(SIN(EchelleFPAparam!$T$3-EchelleFPAparam!$M$3/2)+SIN('Standard Settings'!$F12+EchelleFPAparam!$M$3)))</f>
        <v/>
      </c>
      <c r="BJ17" s="29">
        <f>IF(OR($P17+J$52&lt;'Standard Settings'!$G12,$P17+J$52&gt;'Standard Settings'!$I12),-1,(EchelleFPAparam!$S$3/(cpmcfgWLEN!$P17+J$52))*(SIN(EchelleFPAparam!$T$3-EchelleFPAparam!$M$3/2)+SIN('Standard Settings'!$F12+EchelleFPAparam!$M$3)))</f>
        <v/>
      </c>
      <c r="BK17" s="30">
        <f>IF(OR($P17+B$52&lt;'Standard Settings'!$G12,$P17+B$52&gt;'Standard Settings'!$I12),-1,BB17*(($D17+B$52)/($D17+B$52+0.5)))</f>
        <v/>
      </c>
      <c r="BL17" s="30">
        <f>IF(OR($P17+C$52&lt;'Standard Settings'!$G12,$P17+C$52&gt;'Standard Settings'!$I12),-1,BC17*(($D17+C$52)/($D17+C$52+0.5)))</f>
        <v/>
      </c>
      <c r="BM17" s="30">
        <f>IF(OR($P17+D$52&lt;'Standard Settings'!$G12,$P17+D$52&gt;'Standard Settings'!$I12),-1,BD17*(($D17+D$52)/($D17+D$52+0.5)))</f>
        <v/>
      </c>
      <c r="BN17" s="30">
        <f>IF(OR($P17+E$52&lt;'Standard Settings'!$G12,$P17+E$52&gt;'Standard Settings'!$I12),-1,BE17*(($D17+E$52)/($D17+E$52+0.5)))</f>
        <v/>
      </c>
      <c r="BO17" s="30">
        <f>IF(OR($P17+F$52&lt;'Standard Settings'!$G12,$P17+F$52&gt;'Standard Settings'!$I12),-1,BF17*(($D17+F$52)/($D17+F$52+0.5)))</f>
        <v/>
      </c>
      <c r="BP17" s="30">
        <f>IF(OR($P17+G$52&lt;'Standard Settings'!$G12,$P17+G$52&gt;'Standard Settings'!$I12),-1,BG17*(($D17+G$52)/($D17+G$52+0.5)))</f>
        <v/>
      </c>
      <c r="BQ17" s="30">
        <f>IF(OR($P17+H$52&lt;'Standard Settings'!$G12,$P17+H$52&gt;'Standard Settings'!$I12),-1,BH17*(($D17+H$52)/($D17+H$52+0.5)))</f>
        <v/>
      </c>
      <c r="BR17" s="30">
        <f>IF(OR($P17+I$52&lt;'Standard Settings'!$G12,$P17+I$52&gt;'Standard Settings'!$I12),-1,BI17*(($D17+I$52)/($D17+I$52+0.5)))</f>
        <v/>
      </c>
      <c r="BS17" s="30">
        <f>IF(OR($P17+J$52&lt;'Standard Settings'!$G12,$P17+J$52&gt;'Standard Settings'!$I12),-1,BJ17*(($D17+J$52)/($D17+J$52+0.5)))</f>
        <v/>
      </c>
      <c r="BT17" s="30">
        <f>IF(OR($P17+B$52&lt;'Standard Settings'!$G12,$P17+B$52&gt;'Standard Settings'!$I12),-1,BB17*(($D17+B$52)/($D17+B$52-0.5)))</f>
        <v/>
      </c>
      <c r="BU17" s="30">
        <f>IF(OR($P17+C$52&lt;'Standard Settings'!$G12,$P17+C$52&gt;'Standard Settings'!$I12),-1,BC17*(($D17+C$52)/($D17+C$52-0.5)))</f>
        <v/>
      </c>
      <c r="BV17" s="30">
        <f>IF(OR($P17+D$52&lt;'Standard Settings'!$G12,$P17+D$52&gt;'Standard Settings'!$I12),-1,BD17*(($D17+D$52)/($D17+D$52-0.5)))</f>
        <v/>
      </c>
      <c r="BW17" s="30">
        <f>IF(OR($P17+E$52&lt;'Standard Settings'!$G12,$P17+E$52&gt;'Standard Settings'!$I12),-1,BE17*(($D17+E$52)/($D17+E$52-0.5)))</f>
        <v/>
      </c>
      <c r="BX17" s="30">
        <f>IF(OR($P17+F$52&lt;'Standard Settings'!$G12,$P17+F$52&gt;'Standard Settings'!$I12),-1,BF17*(($D17+F$52)/($D17+F$52-0.5)))</f>
        <v/>
      </c>
      <c r="BY17" s="30">
        <f>IF(OR($P17+G$52&lt;'Standard Settings'!$G12,$P17+G$52&gt;'Standard Settings'!$I12),-1,BG17*(($D17+G$52)/($D17+G$52-0.5)))</f>
        <v/>
      </c>
      <c r="BZ17" s="30">
        <f>IF(OR($P17+H$52&lt;'Standard Settings'!$G12,$P17+H$52&gt;'Standard Settings'!$I12),-1,BH17*(($D17+H$52)/($D17+H$52-0.5)))</f>
        <v/>
      </c>
      <c r="CA17" s="30">
        <f>IF(OR($P17+I$52&lt;'Standard Settings'!$G12,$P17+I$52&gt;'Standard Settings'!$I12),-1,BI17*(($D17+I$52)/($D17+I$52-0.5)))</f>
        <v/>
      </c>
      <c r="CB17" s="30">
        <f>IF(OR($P17+J$52&lt;'Standard Settings'!$G12,$P17+J$52&gt;'Standard Settings'!$I12),-1,BJ17*(($D17+J$52)/($D17+J$52-0.5)))</f>
        <v/>
      </c>
      <c r="CC17" s="31">
        <f>IF(OR($P17+B$52&lt;'Standard Settings'!$G12,$P17+B$52&gt;'Standard Settings'!$I12),-1,(EchelleFPAparam!$S$3/(cpmcfgWLEN!$P17+B$52))*(SIN('Standard Settings'!$F12)+SIN('Standard Settings'!$F12+EchelleFPAparam!$M$3+EchelleFPAparam!$F$3)))</f>
        <v/>
      </c>
      <c r="CD17" s="31">
        <f>IF(OR($P17+C$52&lt;'Standard Settings'!$G12,$P17+C$52&gt;'Standard Settings'!$I12),-1,(EchelleFPAparam!$S$3/(cpmcfgWLEN!$P17+C$52))*(SIN('Standard Settings'!$F12)+SIN('Standard Settings'!$F12+EchelleFPAparam!$M$3+EchelleFPAparam!$F$3)))</f>
        <v/>
      </c>
      <c r="CE17" s="31">
        <f>IF(OR($P17+D$52&lt;'Standard Settings'!$G12,$P17+D$52&gt;'Standard Settings'!$I12),-1,(EchelleFPAparam!$S$3/(cpmcfgWLEN!$P17+D$52))*(SIN('Standard Settings'!$F12)+SIN('Standard Settings'!$F12+EchelleFPAparam!$M$3+EchelleFPAparam!$F$3)))</f>
        <v/>
      </c>
      <c r="CF17" s="31">
        <f>IF(OR($P17+E$52&lt;'Standard Settings'!$G12,$P17+E$52&gt;'Standard Settings'!$I12),-1,(EchelleFPAparam!$S$3/(cpmcfgWLEN!$P17+E$52))*(SIN('Standard Settings'!$F12)+SIN('Standard Settings'!$F12+EchelleFPAparam!$M$3+EchelleFPAparam!$F$3)))</f>
        <v/>
      </c>
      <c r="CG17" s="31">
        <f>IF(OR($P17+F$52&lt;'Standard Settings'!$G12,$P17+F$52&gt;'Standard Settings'!$I12),-1,(EchelleFPAparam!$S$3/(cpmcfgWLEN!$P17+F$52))*(SIN('Standard Settings'!$F12)+SIN('Standard Settings'!$F12+EchelleFPAparam!$M$3+EchelleFPAparam!$F$3)))</f>
        <v/>
      </c>
      <c r="CH17" s="31">
        <f>IF(OR($P17+G$52&lt;'Standard Settings'!$G12,$P17+G$52&gt;'Standard Settings'!$I12),-1,(EchelleFPAparam!$S$3/(cpmcfgWLEN!$P17+G$52))*(SIN('Standard Settings'!$F12)+SIN('Standard Settings'!$F12+EchelleFPAparam!$M$3+EchelleFPAparam!$F$3)))</f>
        <v/>
      </c>
      <c r="CI17" s="31">
        <f>IF(OR($P17+H$52&lt;'Standard Settings'!$G12,$P17+H$52&gt;'Standard Settings'!$I12),-1,(EchelleFPAparam!$S$3/(cpmcfgWLEN!$P17+H$52))*(SIN('Standard Settings'!$F12)+SIN('Standard Settings'!$F12+EchelleFPAparam!$M$3+EchelleFPAparam!$F$3)))</f>
        <v/>
      </c>
      <c r="CJ17" s="31">
        <f>IF(OR($P17+I$52&lt;'Standard Settings'!$G12,$P17+I$52&gt;'Standard Settings'!$I12),-1,(EchelleFPAparam!$S$3/(cpmcfgWLEN!$P17+I$52))*(SIN('Standard Settings'!$F12)+SIN('Standard Settings'!$F12+EchelleFPAparam!$M$3+EchelleFPAparam!$F$3)))</f>
        <v/>
      </c>
      <c r="CK17" s="31">
        <f>IF(OR($P17+J$52&lt;'Standard Settings'!$G12,$P17+J$52&gt;'Standard Settings'!$I12),-1,(EchelleFPAparam!$S$3/(cpmcfgWLEN!$P17+J$52))*(SIN('Standard Settings'!$F12)+SIN('Standard Settings'!$F12+EchelleFPAparam!$M$3+EchelleFPAparam!$F$3)))</f>
        <v/>
      </c>
      <c r="CL17" s="31">
        <f>IF(OR($P17+B$52&lt;'Standard Settings'!$G12,$P17+B$52&gt;'Standard Settings'!$I12),-1,(EchelleFPAparam!$S$3/(cpmcfgWLEN!$P17+B$52))*(SIN('Standard Settings'!$F12)+SIN('Standard Settings'!$F12+EchelleFPAparam!$M$3+EchelleFPAparam!$G$3)))</f>
        <v/>
      </c>
      <c r="CM17" s="31">
        <f>IF(OR($P17+C$52&lt;'Standard Settings'!$G12,$P17+C$52&gt;'Standard Settings'!$I12),-1,(EchelleFPAparam!$S$3/(cpmcfgWLEN!$P17+C$52))*(SIN('Standard Settings'!$F12)+SIN('Standard Settings'!$F12+EchelleFPAparam!$M$3+EchelleFPAparam!$G$3)))</f>
        <v/>
      </c>
      <c r="CN17" s="31">
        <f>IF(OR($P17+D$52&lt;'Standard Settings'!$G12,$P17+D$52&gt;'Standard Settings'!$I12),-1,(EchelleFPAparam!$S$3/(cpmcfgWLEN!$P17+D$52))*(SIN('Standard Settings'!$F12)+SIN('Standard Settings'!$F12+EchelleFPAparam!$M$3+EchelleFPAparam!$G$3)))</f>
        <v/>
      </c>
      <c r="CO17" s="31">
        <f>IF(OR($P17+E$52&lt;'Standard Settings'!$G12,$P17+E$52&gt;'Standard Settings'!$I12),-1,(EchelleFPAparam!$S$3/(cpmcfgWLEN!$P17+E$52))*(SIN('Standard Settings'!$F12)+SIN('Standard Settings'!$F12+EchelleFPAparam!$M$3+EchelleFPAparam!$G$3)))</f>
        <v/>
      </c>
      <c r="CP17" s="31">
        <f>IF(OR($P17+F$52&lt;'Standard Settings'!$G12,$P17+F$52&gt;'Standard Settings'!$I12),-1,(EchelleFPAparam!$S$3/(cpmcfgWLEN!$P17+F$52))*(SIN('Standard Settings'!$F12)+SIN('Standard Settings'!$F12+EchelleFPAparam!$M$3+EchelleFPAparam!$G$3)))</f>
        <v/>
      </c>
      <c r="CQ17" s="31">
        <f>IF(OR($P17+G$52&lt;'Standard Settings'!$G12,$P17+G$52&gt;'Standard Settings'!$I12),-1,(EchelleFPAparam!$S$3/(cpmcfgWLEN!$P17+G$52))*(SIN('Standard Settings'!$F12)+SIN('Standard Settings'!$F12+EchelleFPAparam!$M$3+EchelleFPAparam!$G$3)))</f>
        <v/>
      </c>
      <c r="CR17" s="31">
        <f>IF(OR($P17+H$52&lt;'Standard Settings'!$G12,$P17+H$52&gt;'Standard Settings'!$I12),-1,(EchelleFPAparam!$S$3/(cpmcfgWLEN!$P17+H$52))*(SIN('Standard Settings'!$F12)+SIN('Standard Settings'!$F12+EchelleFPAparam!$M$3+EchelleFPAparam!$G$3)))</f>
        <v/>
      </c>
      <c r="CS17" s="31">
        <f>IF(OR($P17+I$52&lt;'Standard Settings'!$G12,$P17+I$52&gt;'Standard Settings'!$I12),-1,(EchelleFPAparam!$S$3/(cpmcfgWLEN!$P17+I$52))*(SIN('Standard Settings'!$F12)+SIN('Standard Settings'!$F12+EchelleFPAparam!$M$3+EchelleFPAparam!$G$3)))</f>
        <v/>
      </c>
      <c r="CT17" s="31">
        <f>IF(OR($P17+J$52&lt;'Standard Settings'!$G12,$P17+J$52&gt;'Standard Settings'!$I12),-1,(EchelleFPAparam!$S$3/(cpmcfgWLEN!$P17+J$52))*(SIN('Standard Settings'!$F12)+SIN('Standard Settings'!$F12+EchelleFPAparam!$M$3+EchelleFPAparam!$G$3)))</f>
        <v/>
      </c>
      <c r="CU17" s="31">
        <f>IF(OR($P17+B$52&lt;'Standard Settings'!$G12,$P17+B$52&gt;'Standard Settings'!$I12),-1,(EchelleFPAparam!$S$3/(cpmcfgWLEN!$P17+B$52))*(SIN('Standard Settings'!$F12)+SIN('Standard Settings'!$F12+EchelleFPAparam!$M$3+EchelleFPAparam!$H$3)))</f>
        <v/>
      </c>
      <c r="CV17" s="31">
        <f>IF(OR($P17+C$52&lt;'Standard Settings'!$G12,$P17+C$52&gt;'Standard Settings'!$I12),-1,(EchelleFPAparam!$S$3/(cpmcfgWLEN!$P17+C$52))*(SIN('Standard Settings'!$F12)+SIN('Standard Settings'!$F12+EchelleFPAparam!$M$3+EchelleFPAparam!$H$3)))</f>
        <v/>
      </c>
      <c r="CW17" s="31">
        <f>IF(OR($P17+D$52&lt;'Standard Settings'!$G12,$P17+D$52&gt;'Standard Settings'!$I12),-1,(EchelleFPAparam!$S$3/(cpmcfgWLEN!$P17+D$52))*(SIN('Standard Settings'!$F12)+SIN('Standard Settings'!$F12+EchelleFPAparam!$M$3+EchelleFPAparam!$H$3)))</f>
        <v/>
      </c>
      <c r="CX17" s="31">
        <f>IF(OR($P17+E$52&lt;'Standard Settings'!$G12,$P17+E$52&gt;'Standard Settings'!$I12),-1,(EchelleFPAparam!$S$3/(cpmcfgWLEN!$P17+E$52))*(SIN('Standard Settings'!$F12)+SIN('Standard Settings'!$F12+EchelleFPAparam!$M$3+EchelleFPAparam!$H$3)))</f>
        <v/>
      </c>
      <c r="CY17" s="31">
        <f>IF(OR($P17+F$52&lt;'Standard Settings'!$G12,$P17+F$52&gt;'Standard Settings'!$I12),-1,(EchelleFPAparam!$S$3/(cpmcfgWLEN!$P17+F$52))*(SIN('Standard Settings'!$F12)+SIN('Standard Settings'!$F12+EchelleFPAparam!$M$3+EchelleFPAparam!$H$3)))</f>
        <v/>
      </c>
      <c r="CZ17" s="31">
        <f>IF(OR($P17+G$52&lt;'Standard Settings'!$G12,$P17+G$52&gt;'Standard Settings'!$I12),-1,(EchelleFPAparam!$S$3/(cpmcfgWLEN!$P17+G$52))*(SIN('Standard Settings'!$F12)+SIN('Standard Settings'!$F12+EchelleFPAparam!$M$3+EchelleFPAparam!$H$3)))</f>
        <v/>
      </c>
      <c r="DA17" s="31">
        <f>IF(OR($P17+H$52&lt;'Standard Settings'!$G12,$P17+H$52&gt;'Standard Settings'!$I12),-1,(EchelleFPAparam!$S$3/(cpmcfgWLEN!$P17+H$52))*(SIN('Standard Settings'!$F12)+SIN('Standard Settings'!$F12+EchelleFPAparam!$M$3+EchelleFPAparam!$H$3)))</f>
        <v/>
      </c>
      <c r="DB17" s="31">
        <f>IF(OR($P17+I$52&lt;'Standard Settings'!$G12,$P17+I$52&gt;'Standard Settings'!$I12),-1,(EchelleFPAparam!$S$3/(cpmcfgWLEN!$P17+I$52))*(SIN('Standard Settings'!$F12)+SIN('Standard Settings'!$F12+EchelleFPAparam!$M$3+EchelleFPAparam!$H$3)))</f>
        <v/>
      </c>
      <c r="DC17" s="31">
        <f>IF(OR($P17+J$52&lt;'Standard Settings'!$G12,$P17+J$52&gt;'Standard Settings'!$I12),-1,(EchelleFPAparam!$S$3/(cpmcfgWLEN!$P17+J$52))*(SIN('Standard Settings'!$F12)+SIN('Standard Settings'!$F12+EchelleFPAparam!$M$3+EchelleFPAparam!$H$3)))</f>
        <v/>
      </c>
      <c r="DD17" s="31">
        <f>IF(OR($P17+B$52&lt;'Standard Settings'!$G12,$P17+B$52&gt;'Standard Settings'!$I12),-1,(EchelleFPAparam!$S$3/(cpmcfgWLEN!$P17+B$52))*(SIN('Standard Settings'!$F12)+SIN('Standard Settings'!$F12+EchelleFPAparam!$M$3+EchelleFPAparam!$I$3)))</f>
        <v/>
      </c>
      <c r="DE17" s="31">
        <f>IF(OR($P17+C$52&lt;'Standard Settings'!$G12,$P17+C$52&gt;'Standard Settings'!$I12),-1,(EchelleFPAparam!$S$3/(cpmcfgWLEN!$P17+C$52))*(SIN('Standard Settings'!$F12)+SIN('Standard Settings'!$F12+EchelleFPAparam!$M$3+EchelleFPAparam!$I$3)))</f>
        <v/>
      </c>
      <c r="DF17" s="31">
        <f>IF(OR($P17+D$52&lt;'Standard Settings'!$G12,$P17+D$52&gt;'Standard Settings'!$I12),-1,(EchelleFPAparam!$S$3/(cpmcfgWLEN!$P17+D$52))*(SIN('Standard Settings'!$F12)+SIN('Standard Settings'!$F12+EchelleFPAparam!$M$3+EchelleFPAparam!$I$3)))</f>
        <v/>
      </c>
      <c r="DG17" s="31">
        <f>IF(OR($P17+E$52&lt;'Standard Settings'!$G12,$P17+E$52&gt;'Standard Settings'!$I12),-1,(EchelleFPAparam!$S$3/(cpmcfgWLEN!$P17+E$52))*(SIN('Standard Settings'!$F12)+SIN('Standard Settings'!$F12+EchelleFPAparam!$M$3+EchelleFPAparam!$I$3)))</f>
        <v/>
      </c>
      <c r="DH17" s="31">
        <f>IF(OR($P17+F$52&lt;'Standard Settings'!$G12,$P17+F$52&gt;'Standard Settings'!$I12),-1,(EchelleFPAparam!$S$3/(cpmcfgWLEN!$P17+F$52))*(SIN('Standard Settings'!$F12)+SIN('Standard Settings'!$F12+EchelleFPAparam!$M$3+EchelleFPAparam!$I$3)))</f>
        <v/>
      </c>
      <c r="DI17" s="31">
        <f>IF(OR($P17+G$52&lt;'Standard Settings'!$G12,$P17+G$52&gt;'Standard Settings'!$I12),-1,(EchelleFPAparam!$S$3/(cpmcfgWLEN!$P17+G$52))*(SIN('Standard Settings'!$F12)+SIN('Standard Settings'!$F12+EchelleFPAparam!$M$3+EchelleFPAparam!$I$3)))</f>
        <v/>
      </c>
      <c r="DJ17" s="31">
        <f>IF(OR($P17+H$52&lt;'Standard Settings'!$G12,$P17+H$52&gt;'Standard Settings'!$I12),-1,(EchelleFPAparam!$S$3/(cpmcfgWLEN!$P17+H$52))*(SIN('Standard Settings'!$F12)+SIN('Standard Settings'!$F12+EchelleFPAparam!$M$3+EchelleFPAparam!$I$3)))</f>
        <v/>
      </c>
      <c r="DK17" s="31">
        <f>IF(OR($P17+I$52&lt;'Standard Settings'!$G12,$P17+I$52&gt;'Standard Settings'!$I12),-1,(EchelleFPAparam!$S$3/(cpmcfgWLEN!$P17+I$52))*(SIN('Standard Settings'!$F12)+SIN('Standard Settings'!$F12+EchelleFPAparam!$M$3+EchelleFPAparam!$I$3)))</f>
        <v/>
      </c>
      <c r="DL17" s="31">
        <f>IF(OR($P17+J$52&lt;'Standard Settings'!$G12,$P17+J$52&gt;'Standard Settings'!$I12),-1,(EchelleFPAparam!$S$3/(cpmcfgWLEN!$P17+J$52))*(SIN('Standard Settings'!$F12)+SIN('Standard Settings'!$F12+EchelleFPAparam!$M$3+EchelleFPAparam!$I$3)))</f>
        <v/>
      </c>
      <c r="DM17" s="31">
        <f>IF(OR($P17+B$52&lt;'Standard Settings'!$G12,$P17+B$52&gt;'Standard Settings'!$I12),-1,(EchelleFPAparam!$S$3/(cpmcfgWLEN!$P17+B$52))*(SIN('Standard Settings'!$F12)+SIN('Standard Settings'!$F12+EchelleFPAparam!$M$3+EchelleFPAparam!$J$3)))</f>
        <v/>
      </c>
      <c r="DN17" s="31">
        <f>IF(OR($P17+C$52&lt;'Standard Settings'!$G12,$P17+C$52&gt;'Standard Settings'!$I12),-1,(EchelleFPAparam!$S$3/(cpmcfgWLEN!$P17+C$52))*(SIN('Standard Settings'!$F12)+SIN('Standard Settings'!$F12+EchelleFPAparam!$M$3+EchelleFPAparam!$J$3)))</f>
        <v/>
      </c>
      <c r="DO17" s="31">
        <f>IF(OR($P17+D$52&lt;'Standard Settings'!$G12,$P17+D$52&gt;'Standard Settings'!$I12),-1,(EchelleFPAparam!$S$3/(cpmcfgWLEN!$P17+D$52))*(SIN('Standard Settings'!$F12)+SIN('Standard Settings'!$F12+EchelleFPAparam!$M$3+EchelleFPAparam!$J$3)))</f>
        <v/>
      </c>
      <c r="DP17" s="31">
        <f>IF(OR($P17+E$52&lt;'Standard Settings'!$G12,$P17+E$52&gt;'Standard Settings'!$I12),-1,(EchelleFPAparam!$S$3/(cpmcfgWLEN!$P17+E$52))*(SIN('Standard Settings'!$F12)+SIN('Standard Settings'!$F12+EchelleFPAparam!$M$3+EchelleFPAparam!$J$3)))</f>
        <v/>
      </c>
      <c r="DQ17" s="31">
        <f>IF(OR($P17+F$52&lt;'Standard Settings'!$G12,$P17+F$52&gt;'Standard Settings'!$I12),-1,(EchelleFPAparam!$S$3/(cpmcfgWLEN!$P17+F$52))*(SIN('Standard Settings'!$F12)+SIN('Standard Settings'!$F12+EchelleFPAparam!$M$3+EchelleFPAparam!$J$3)))</f>
        <v/>
      </c>
      <c r="DR17" s="31">
        <f>IF(OR($P17+G$52&lt;'Standard Settings'!$G12,$P17+G$52&gt;'Standard Settings'!$I12),-1,(EchelleFPAparam!$S$3/(cpmcfgWLEN!$P17+G$52))*(SIN('Standard Settings'!$F12)+SIN('Standard Settings'!$F12+EchelleFPAparam!$M$3+EchelleFPAparam!$J$3)))</f>
        <v/>
      </c>
      <c r="DS17" s="31">
        <f>IF(OR($P17+H$52&lt;'Standard Settings'!$G12,$P17+H$52&gt;'Standard Settings'!$I12),-1,(EchelleFPAparam!$S$3/(cpmcfgWLEN!$P17+H$52))*(SIN('Standard Settings'!$F12)+SIN('Standard Settings'!$F12+EchelleFPAparam!$M$3+EchelleFPAparam!$J$3)))</f>
        <v/>
      </c>
      <c r="DT17" s="31">
        <f>IF(OR($P17+I$52&lt;'Standard Settings'!$G12,$P17+I$52&gt;'Standard Settings'!$I12),-1,(EchelleFPAparam!$S$3/(cpmcfgWLEN!$P17+I$52))*(SIN('Standard Settings'!$F12)+SIN('Standard Settings'!$F12+EchelleFPAparam!$M$3+EchelleFPAparam!$J$3)))</f>
        <v/>
      </c>
      <c r="DU17" s="31">
        <f>IF(OR($P17+J$52&lt;'Standard Settings'!$G12,$P17+J$52&gt;'Standard Settings'!$I12),-1,(EchelleFPAparam!$S$3/(cpmcfgWLEN!$P17+J$52))*(SIN('Standard Settings'!$F12)+SIN('Standard Settings'!$F12+EchelleFPAparam!$M$3+EchelleFPAparam!$J$3)))</f>
        <v/>
      </c>
      <c r="DV17" s="31">
        <f>IF(OR($P17+B$52&lt;$N17,$P17+B$52&gt;$O17),-1,(EchelleFPAparam!$S$3/(cpmcfgWLEN!$P17+B$52))*(SIN('Standard Settings'!$F12)+SIN('Standard Settings'!$F12+EchelleFPAparam!$M$3+EchelleFPAparam!$K$3)))</f>
        <v/>
      </c>
      <c r="DW17" s="31">
        <f>IF(OR($P17+C$52&lt;$N17,$P17+C$52&gt;$O17),-1,(EchelleFPAparam!$S$3/(cpmcfgWLEN!$P17+C$52))*(SIN('Standard Settings'!$F12)+SIN('Standard Settings'!$F12+EchelleFPAparam!$M$3+EchelleFPAparam!$K$3)))</f>
        <v/>
      </c>
      <c r="DX17" s="31">
        <f>IF(OR($P17+D$52&lt;$N17,$P17+D$52&gt;$O17),-1,(EchelleFPAparam!$S$3/(cpmcfgWLEN!$P17+D$52))*(SIN('Standard Settings'!$F12)+SIN('Standard Settings'!$F12+EchelleFPAparam!$M$3+EchelleFPAparam!$K$3)))</f>
        <v/>
      </c>
      <c r="DY17" s="31">
        <f>IF(OR($P17+E$52&lt;$N17,$P17+E$52&gt;$O17),-1,(EchelleFPAparam!$S$3/(cpmcfgWLEN!$P17+E$52))*(SIN('Standard Settings'!$F12)+SIN('Standard Settings'!$F12+EchelleFPAparam!$M$3+EchelleFPAparam!$K$3)))</f>
        <v/>
      </c>
      <c r="DZ17" s="31">
        <f>IF(OR($P17+F$52&lt;$N17,$P17+F$52&gt;$O17),-1,(EchelleFPAparam!$S$3/(cpmcfgWLEN!$P17+F$52))*(SIN('Standard Settings'!$F12)+SIN('Standard Settings'!$F12+EchelleFPAparam!$M$3+EchelleFPAparam!$K$3)))</f>
        <v/>
      </c>
      <c r="EA17" s="31">
        <f>IF(OR($P17+G$52&lt;$N17,$P17+G$52&gt;$O17),-1,(EchelleFPAparam!$S$3/(cpmcfgWLEN!$P17+G$52))*(SIN('Standard Settings'!$F12)+SIN('Standard Settings'!$F12+EchelleFPAparam!$M$3+EchelleFPAparam!$K$3)))</f>
        <v/>
      </c>
      <c r="EB17" s="31">
        <f>IF(OR($P17+H$52&lt;$N17,$P17+H$52&gt;$O17),-1,(EchelleFPAparam!$S$3/(cpmcfgWLEN!$P17+H$52))*(SIN('Standard Settings'!$F12)+SIN('Standard Settings'!$F12+EchelleFPAparam!$M$3+EchelleFPAparam!$K$3)))</f>
        <v/>
      </c>
      <c r="EC17" s="31">
        <f>IF(OR($P17+I$52&lt;$N17,$P17+I$52&gt;$O17),-1,(EchelleFPAparam!$S$3/(cpmcfgWLEN!$P17+I$52))*(SIN('Standard Settings'!$F12)+SIN('Standard Settings'!$F12+EchelleFPAparam!$M$3+EchelleFPAparam!$K$3)))</f>
        <v/>
      </c>
      <c r="ED17" s="31">
        <f>IF(OR($P17+J$52&lt;$N17,$P17+J$52&gt;$O17),-1,(EchelleFPAparam!$S$3/(cpmcfgWLEN!$P17+J$52))*(SIN('Standard Settings'!$F12)+SIN('Standard Settings'!$F12+EchelleFPAparam!$M$3+EchelleFPAparam!$K$3)))</f>
        <v/>
      </c>
      <c r="EE17" s="34">
        <f>'Standard Settings'!E12</f>
        <v/>
      </c>
      <c r="EH17" s="32" t="n"/>
      <c r="EI17" s="32" t="n"/>
      <c r="EJ17" s="32" t="n"/>
      <c r="EK17" s="32" t="n"/>
      <c r="EL17" s="32" t="n"/>
      <c r="EM17" s="32" t="n"/>
      <c r="EN17" s="32" t="n"/>
      <c r="EO17" s="32" t="n"/>
      <c r="EP17" s="32" t="n"/>
      <c r="EQ17" s="32" t="n"/>
      <c r="ER17" s="32" t="n"/>
      <c r="ES17" s="32" t="n"/>
      <c r="ET17" s="32" t="n"/>
      <c r="EU17" s="32" t="n"/>
      <c r="EV17" s="32" t="n"/>
      <c r="EW17" s="32" t="n"/>
      <c r="EX17" s="32" t="n"/>
      <c r="EY17" s="32" t="n"/>
      <c r="EZ17" s="32" t="n"/>
      <c r="FA17" s="32" t="n"/>
      <c r="FB17" s="32" t="n"/>
      <c r="FC17" s="15" t="n"/>
      <c r="FD17" s="33">
        <f>1/(F17*EchelleFPAparam!$Q$3)</f>
        <v/>
      </c>
      <c r="FE17" s="33">
        <f>E17*FD17</f>
        <v/>
      </c>
      <c r="FF17" s="15" t="n"/>
      <c r="FG17" s="15" t="n"/>
      <c r="FH17" s="15" t="n"/>
      <c r="FI17" s="15" t="n"/>
      <c r="FJ17" s="15" t="n"/>
      <c r="FK17" s="15" t="n"/>
      <c r="FL17" s="15" t="n"/>
      <c r="FM17" s="15" t="n"/>
      <c r="FN17" s="15" t="n"/>
      <c r="FO17" s="15" t="n"/>
      <c r="FP17" s="15" t="n"/>
      <c r="FQ17" s="15" t="n"/>
      <c r="FR17" s="15" t="n"/>
      <c r="FS17" s="15" t="n"/>
      <c r="FT17" s="15" t="n"/>
      <c r="FU17" s="15" t="n"/>
      <c r="FV17" s="15" t="n"/>
      <c r="FW17" s="15" t="n"/>
      <c r="FX17" s="15" t="n"/>
      <c r="FY17" s="15" t="n"/>
      <c r="FZ17" s="15" t="n"/>
      <c r="GA17" s="15" t="n"/>
      <c r="GB17" s="15" t="n"/>
      <c r="GC17" s="15" t="n"/>
      <c r="GD17" s="15" t="n"/>
      <c r="GE17" s="15" t="n"/>
      <c r="GF17" s="15" t="n"/>
      <c r="GG17" s="15" t="n"/>
      <c r="GH17" s="15" t="n"/>
      <c r="GI17" s="15" t="n"/>
      <c r="GJ17" s="15" t="n"/>
      <c r="GK17" s="15" t="n"/>
      <c r="GL17" s="15" t="n"/>
      <c r="GM17" s="15" t="n"/>
      <c r="GN17" s="15" t="n"/>
      <c r="GO17" s="15" t="n"/>
      <c r="GP17" s="15" t="n"/>
      <c r="GQ17" s="15" t="n"/>
      <c r="GR17" s="15" t="n"/>
      <c r="GS17" s="15" t="n"/>
      <c r="GT17" s="15" t="n"/>
      <c r="GU17" s="15" t="n"/>
      <c r="GV17" s="15" t="n"/>
      <c r="GW17" s="15" t="n"/>
      <c r="GX17" s="15" t="n"/>
      <c r="GY17" s="15" t="n"/>
      <c r="GZ17" s="15" t="n"/>
      <c r="HA17" s="15" t="n"/>
      <c r="HB17" s="15" t="n"/>
      <c r="HC17" s="15" t="n"/>
      <c r="HD17" s="15" t="n"/>
      <c r="HE17" s="15" t="n"/>
      <c r="HF17" s="15" t="n"/>
      <c r="HG17" s="15" t="n"/>
      <c r="HH17" s="15" t="n"/>
      <c r="HI17" s="15" t="n"/>
      <c r="HJ17" s="15" t="n"/>
      <c r="HK17" s="15" t="n"/>
      <c r="HL17" s="15" t="n"/>
      <c r="HM17" s="15" t="n"/>
      <c r="HN17" s="15" t="n"/>
      <c r="HO17" s="15" t="n"/>
      <c r="HP17" s="15" t="n"/>
      <c r="HQ17" s="15" t="n"/>
      <c r="HR17" s="15" t="n"/>
      <c r="HS17" s="15" t="n"/>
      <c r="HT17" s="15" t="n"/>
      <c r="HU17" s="15" t="n"/>
      <c r="HV17" s="15" t="n"/>
      <c r="HW17" s="15" t="n"/>
      <c r="HX17" s="15" t="n"/>
      <c r="HY17" s="15" t="n"/>
      <c r="HZ17" s="15" t="n"/>
      <c r="IA17" s="15" t="n"/>
      <c r="IB17" s="15" t="n"/>
      <c r="IC17" s="15" t="n"/>
      <c r="ID17" s="15" t="n"/>
      <c r="IE17" s="15" t="n"/>
      <c r="IF17" s="15" t="n"/>
      <c r="IG17" s="15" t="n"/>
      <c r="IH17" s="15" t="n"/>
      <c r="II17" s="15" t="n"/>
      <c r="IJ17" s="15" t="n"/>
      <c r="IK17" s="15" t="n"/>
      <c r="IL17" s="15" t="n"/>
      <c r="IM17" s="15" t="n"/>
      <c r="IN17" s="15" t="n"/>
      <c r="IO17" s="15" t="n"/>
      <c r="IP17" s="15" t="n"/>
      <c r="IQ17" s="15" t="n"/>
      <c r="IR17" s="15" t="n"/>
      <c r="IS17" s="15" t="n"/>
      <c r="IT17" s="15" t="n"/>
      <c r="IU17" s="15" t="n"/>
      <c r="IV17" s="15" t="n"/>
      <c r="IW17" s="15" t="n"/>
      <c r="IX17" s="15" t="n"/>
      <c r="IY17" s="15" t="n"/>
      <c r="IZ17" s="15" t="n"/>
      <c r="JA17" s="15" t="n"/>
      <c r="JB17" s="15" t="n"/>
      <c r="JC17" s="15" t="n"/>
      <c r="JD17" s="15" t="n"/>
      <c r="JE17" s="15" t="n"/>
      <c r="JF17" s="15" t="n"/>
      <c r="JG17" s="15" t="n"/>
      <c r="JH17" s="15" t="n"/>
      <c r="JI17" s="15" t="n"/>
      <c r="JJ17" s="15" t="n"/>
      <c r="JK17" s="15" t="n"/>
      <c r="JL17" s="15" t="n"/>
    </row>
    <row customHeight="1" ht="13.8" r="18" s="59" spans="1:273">
      <c r="A18" s="0" t="n"/>
      <c r="B18" s="22">
        <f>V18</f>
        <v/>
      </c>
      <c r="C18" s="34">
        <f>'Standard Settings'!B13</f>
        <v/>
      </c>
      <c r="D18" s="34">
        <f>'Standard Settings'!H13</f>
        <v/>
      </c>
      <c r="E18" s="23">
        <f>(DH18-CY18)/2048</f>
        <v/>
      </c>
      <c r="F18" s="21">
        <f>((EchelleFPAparam!$S$3/(cpmcfgWLEN!$P18+E$52))*(SIN('Standard Settings'!$F13+0.0005)+SIN('Standard Settings'!$F13+0.0005+EchelleFPAparam!$M$3))-(EchelleFPAparam!$S$3/(cpmcfgWLEN!$P18+E$52))*(SIN('Standard Settings'!$F13-0.0005)+SIN('Standard Settings'!$F13-0.0005+EchelleFPAparam!$M$3)))*1000*EchelleFPAparam!$O$3/180</f>
        <v/>
      </c>
      <c r="G18" s="24">
        <f>'Standard Settings'!C13</f>
        <v/>
      </c>
      <c r="H18" s="0" t="n"/>
      <c r="I18" s="34">
        <f>'Standard Settings'!D13</f>
        <v/>
      </c>
      <c r="J18" s="0" t="n"/>
      <c r="K18" s="14" t="n">
        <v>0</v>
      </c>
      <c r="L18" s="14" t="n">
        <v>0</v>
      </c>
      <c r="N18" s="25">
        <f>'Standard Settings'!$G13</f>
        <v/>
      </c>
      <c r="O18" s="25">
        <f>'Standard Settings'!$I13</f>
        <v/>
      </c>
      <c r="P18" s="26">
        <f>D18-4</f>
        <v/>
      </c>
      <c r="Q18" s="26">
        <f>D18+4</f>
        <v/>
      </c>
      <c r="R18" s="27">
        <f>IF(OR($P18+B$52&lt;$N18,$P18+B$52&gt;$O18),-1,(EchelleFPAparam!$S$3/(cpmcfgWLEN!$P18+B$52))*(SIN('Standard Settings'!$F13)+SIN('Standard Settings'!$F13+EchelleFPAparam!$M$3)))</f>
        <v/>
      </c>
      <c r="S18" s="27">
        <f>IF(OR($P18+C$52&lt;$N18,$P18+C$52&gt;$O18),-1,(EchelleFPAparam!$S$3/(cpmcfgWLEN!$P18+C$52))*(SIN('Standard Settings'!$F13)+SIN('Standard Settings'!$F13+EchelleFPAparam!$M$3)))</f>
        <v/>
      </c>
      <c r="T18" s="27">
        <f>IF(OR($P18+D$52&lt;$N18,$P18+D$52&gt;$O18),-1,(EchelleFPAparam!$S$3/(cpmcfgWLEN!$P18+D$52))*(SIN('Standard Settings'!$F13)+SIN('Standard Settings'!$F13+EchelleFPAparam!$M$3)))</f>
        <v/>
      </c>
      <c r="U18" s="27">
        <f>IF(OR($P18+E$52&lt;$N18,$P18+E$52&gt;$O18),-1,(EchelleFPAparam!$S$3/(cpmcfgWLEN!$P18+E$52))*(SIN('Standard Settings'!$F13)+SIN('Standard Settings'!$F13+EchelleFPAparam!$M$3)))</f>
        <v/>
      </c>
      <c r="V18" s="27">
        <f>IF(OR($P18+F$52&lt;$N18,$P18+F$52&gt;$O18),-1,(EchelleFPAparam!$S$3/(cpmcfgWLEN!$P18+F$52))*(SIN('Standard Settings'!$F13)+SIN('Standard Settings'!$F13+EchelleFPAparam!$M$3)))</f>
        <v/>
      </c>
      <c r="W18" s="27">
        <f>IF(OR($P18+G$52&lt;$N18,$P18+G$52&gt;$O18),-1,(EchelleFPAparam!$S$3/(cpmcfgWLEN!$P18+G$52))*(SIN('Standard Settings'!$F13)+SIN('Standard Settings'!$F13+EchelleFPAparam!$M$3)))</f>
        <v/>
      </c>
      <c r="X18" s="27">
        <f>IF(OR($P18+H$52&lt;$N18,$P18+H$52&gt;$O18),-1,(EchelleFPAparam!$S$3/(cpmcfgWLEN!$P18+H$52))*(SIN('Standard Settings'!$F13)+SIN('Standard Settings'!$F13+EchelleFPAparam!$M$3)))</f>
        <v/>
      </c>
      <c r="Y18" s="27">
        <f>IF(OR($P18+I$52&lt;$N18,$P18+I$52&gt;$O18),-1,(EchelleFPAparam!$S$3/(cpmcfgWLEN!$P18+I$52))*(SIN('Standard Settings'!$F13)+SIN('Standard Settings'!$F13+EchelleFPAparam!$M$3)))</f>
        <v/>
      </c>
      <c r="Z18" s="27">
        <f>IF(OR($P18+J$52&lt;$N18,$P18+J$52&gt;$O18),-1,(EchelleFPAparam!$S$3/(cpmcfgWLEN!$P18+J$52))*(SIN('Standard Settings'!$F13)+SIN('Standard Settings'!$F13+EchelleFPAparam!$M$3)))</f>
        <v/>
      </c>
      <c r="AA18" s="28" t="n"/>
      <c r="AB18" s="28" t="n"/>
      <c r="AC18" s="28" t="n"/>
      <c r="AD18" s="28" t="n"/>
      <c r="AE18" s="28" t="n"/>
      <c r="AF18" s="28" t="n"/>
      <c r="AG18" s="28" t="n"/>
      <c r="AH18" s="28" t="n"/>
      <c r="AI18" s="28" t="n"/>
      <c r="AJ18" s="28" t="n"/>
      <c r="AK18" s="28" t="n"/>
      <c r="AL18" s="28" t="n"/>
      <c r="AM18" s="28" t="n"/>
      <c r="AN18" s="28" t="n"/>
      <c r="AO18" s="28" t="n"/>
      <c r="AP18" s="28" t="n"/>
      <c r="AQ18" s="28" t="n"/>
      <c r="AR18" s="28" t="n"/>
      <c r="AS18" s="28" t="n"/>
      <c r="AT18" s="28" t="n"/>
      <c r="AU18" s="28" t="n"/>
      <c r="AV18" s="28" t="n"/>
      <c r="AW18" s="28" t="n"/>
      <c r="AX18" s="28" t="n"/>
      <c r="AY18" s="28" t="n"/>
      <c r="AZ18" s="28" t="n"/>
      <c r="BA18" s="28" t="n"/>
      <c r="BB18" s="29">
        <f>IF(OR($P18+B$52&lt;'Standard Settings'!$G13,$P18+B$52&gt;'Standard Settings'!$I13),-1,(EchelleFPAparam!$S$3/(cpmcfgWLEN!$P18+B$52))*(SIN(EchelleFPAparam!$T$3-EchelleFPAparam!$M$3/2)+SIN('Standard Settings'!$F13+EchelleFPAparam!$M$3)))</f>
        <v/>
      </c>
      <c r="BC18" s="29">
        <f>IF(OR($P18+C$52&lt;'Standard Settings'!$G13,$P18+C$52&gt;'Standard Settings'!$I13),-1,(EchelleFPAparam!$S$3/(cpmcfgWLEN!$P18+C$52))*(SIN(EchelleFPAparam!$T$3-EchelleFPAparam!$M$3/2)+SIN('Standard Settings'!$F13+EchelleFPAparam!$M$3)))</f>
        <v/>
      </c>
      <c r="BD18" s="29">
        <f>IF(OR($P18+D$52&lt;'Standard Settings'!$G13,$P18+D$52&gt;'Standard Settings'!$I13),-1,(EchelleFPAparam!$S$3/(cpmcfgWLEN!$P18+D$52))*(SIN(EchelleFPAparam!$T$3-EchelleFPAparam!$M$3/2)+SIN('Standard Settings'!$F13+EchelleFPAparam!$M$3)))</f>
        <v/>
      </c>
      <c r="BE18" s="29">
        <f>IF(OR($P18+E$52&lt;'Standard Settings'!$G13,$P18+E$52&gt;'Standard Settings'!$I13),-1,(EchelleFPAparam!$S$3/(cpmcfgWLEN!$P18+E$52))*(SIN(EchelleFPAparam!$T$3-EchelleFPAparam!$M$3/2)+SIN('Standard Settings'!$F13+EchelleFPAparam!$M$3)))</f>
        <v/>
      </c>
      <c r="BF18" s="29">
        <f>IF(OR($P18+F$52&lt;'Standard Settings'!$G13,$P18+F$52&gt;'Standard Settings'!$I13),-1,(EchelleFPAparam!$S$3/(cpmcfgWLEN!$P18+F$52))*(SIN(EchelleFPAparam!$T$3-EchelleFPAparam!$M$3/2)+SIN('Standard Settings'!$F13+EchelleFPAparam!$M$3)))</f>
        <v/>
      </c>
      <c r="BG18" s="29">
        <f>IF(OR($P18+G$52&lt;'Standard Settings'!$G13,$P18+G$52&gt;'Standard Settings'!$I13),-1,(EchelleFPAparam!$S$3/(cpmcfgWLEN!$P18+G$52))*(SIN(EchelleFPAparam!$T$3-EchelleFPAparam!$M$3/2)+SIN('Standard Settings'!$F13+EchelleFPAparam!$M$3)))</f>
        <v/>
      </c>
      <c r="BH18" s="29">
        <f>IF(OR($P18+H$52&lt;'Standard Settings'!$G13,$P18+H$52&gt;'Standard Settings'!$I13),-1,(EchelleFPAparam!$S$3/(cpmcfgWLEN!$P18+H$52))*(SIN(EchelleFPAparam!$T$3-EchelleFPAparam!$M$3/2)+SIN('Standard Settings'!$F13+EchelleFPAparam!$M$3)))</f>
        <v/>
      </c>
      <c r="BI18" s="29">
        <f>IF(OR($P18+I$52&lt;'Standard Settings'!$G13,$P18+I$52&gt;'Standard Settings'!$I13),-1,(EchelleFPAparam!$S$3/(cpmcfgWLEN!$P18+I$52))*(SIN(EchelleFPAparam!$T$3-EchelleFPAparam!$M$3/2)+SIN('Standard Settings'!$F13+EchelleFPAparam!$M$3)))</f>
        <v/>
      </c>
      <c r="BJ18" s="29">
        <f>IF(OR($P18+J$52&lt;'Standard Settings'!$G13,$P18+J$52&gt;'Standard Settings'!$I13),-1,(EchelleFPAparam!$S$3/(cpmcfgWLEN!$P18+J$52))*(SIN(EchelleFPAparam!$T$3-EchelleFPAparam!$M$3/2)+SIN('Standard Settings'!$F13+EchelleFPAparam!$M$3)))</f>
        <v/>
      </c>
      <c r="BK18" s="30">
        <f>IF(OR($P18+B$52&lt;'Standard Settings'!$G13,$P18+B$52&gt;'Standard Settings'!$I13),-1,BB18*(($D18+B$52)/($D18+B$52+0.5)))</f>
        <v/>
      </c>
      <c r="BL18" s="30">
        <f>IF(OR($P18+C$52&lt;'Standard Settings'!$G13,$P18+C$52&gt;'Standard Settings'!$I13),-1,BC18*(($D18+C$52)/($D18+C$52+0.5)))</f>
        <v/>
      </c>
      <c r="BM18" s="30">
        <f>IF(OR($P18+D$52&lt;'Standard Settings'!$G13,$P18+D$52&gt;'Standard Settings'!$I13),-1,BD18*(($D18+D$52)/($D18+D$52+0.5)))</f>
        <v/>
      </c>
      <c r="BN18" s="30">
        <f>IF(OR($P18+E$52&lt;'Standard Settings'!$G13,$P18+E$52&gt;'Standard Settings'!$I13),-1,BE18*(($D18+E$52)/($D18+E$52+0.5)))</f>
        <v/>
      </c>
      <c r="BO18" s="30">
        <f>IF(OR($P18+F$52&lt;'Standard Settings'!$G13,$P18+F$52&gt;'Standard Settings'!$I13),-1,BF18*(($D18+F$52)/($D18+F$52+0.5)))</f>
        <v/>
      </c>
      <c r="BP18" s="30">
        <f>IF(OR($P18+G$52&lt;'Standard Settings'!$G13,$P18+G$52&gt;'Standard Settings'!$I13),-1,BG18*(($D18+G$52)/($D18+G$52+0.5)))</f>
        <v/>
      </c>
      <c r="BQ18" s="30">
        <f>IF(OR($P18+H$52&lt;'Standard Settings'!$G13,$P18+H$52&gt;'Standard Settings'!$I13),-1,BH18*(($D18+H$52)/($D18+H$52+0.5)))</f>
        <v/>
      </c>
      <c r="BR18" s="30">
        <f>IF(OR($P18+I$52&lt;'Standard Settings'!$G13,$P18+I$52&gt;'Standard Settings'!$I13),-1,BI18*(($D18+I$52)/($D18+I$52+0.5)))</f>
        <v/>
      </c>
      <c r="BS18" s="30">
        <f>IF(OR($P18+J$52&lt;'Standard Settings'!$G13,$P18+J$52&gt;'Standard Settings'!$I13),-1,BJ18*(($D18+J$52)/($D18+J$52+0.5)))</f>
        <v/>
      </c>
      <c r="BT18" s="30">
        <f>IF(OR($P18+B$52&lt;'Standard Settings'!$G13,$P18+B$52&gt;'Standard Settings'!$I13),-1,BB18*(($D18+B$52)/($D18+B$52-0.5)))</f>
        <v/>
      </c>
      <c r="BU18" s="30">
        <f>IF(OR($P18+C$52&lt;'Standard Settings'!$G13,$P18+C$52&gt;'Standard Settings'!$I13),-1,BC18*(($D18+C$52)/($D18+C$52-0.5)))</f>
        <v/>
      </c>
      <c r="BV18" s="30">
        <f>IF(OR($P18+D$52&lt;'Standard Settings'!$G13,$P18+D$52&gt;'Standard Settings'!$I13),-1,BD18*(($D18+D$52)/($D18+D$52-0.5)))</f>
        <v/>
      </c>
      <c r="BW18" s="30">
        <f>IF(OR($P18+E$52&lt;'Standard Settings'!$G13,$P18+E$52&gt;'Standard Settings'!$I13),-1,BE18*(($D18+E$52)/($D18+E$52-0.5)))</f>
        <v/>
      </c>
      <c r="BX18" s="30">
        <f>IF(OR($P18+F$52&lt;'Standard Settings'!$G13,$P18+F$52&gt;'Standard Settings'!$I13),-1,BF18*(($D18+F$52)/($D18+F$52-0.5)))</f>
        <v/>
      </c>
      <c r="BY18" s="30">
        <f>IF(OR($P18+G$52&lt;'Standard Settings'!$G13,$P18+G$52&gt;'Standard Settings'!$I13),-1,BG18*(($D18+G$52)/($D18+G$52-0.5)))</f>
        <v/>
      </c>
      <c r="BZ18" s="30">
        <f>IF(OR($P18+H$52&lt;'Standard Settings'!$G13,$P18+H$52&gt;'Standard Settings'!$I13),-1,BH18*(($D18+H$52)/($D18+H$52-0.5)))</f>
        <v/>
      </c>
      <c r="CA18" s="30">
        <f>IF(OR($P18+I$52&lt;'Standard Settings'!$G13,$P18+I$52&gt;'Standard Settings'!$I13),-1,BI18*(($D18+I$52)/($D18+I$52-0.5)))</f>
        <v/>
      </c>
      <c r="CB18" s="30">
        <f>IF(OR($P18+J$52&lt;'Standard Settings'!$G13,$P18+J$52&gt;'Standard Settings'!$I13),-1,BJ18*(($D18+J$52)/($D18+J$52-0.5)))</f>
        <v/>
      </c>
      <c r="CC18" s="31">
        <f>IF(OR($P18+B$52&lt;'Standard Settings'!$G13,$P18+B$52&gt;'Standard Settings'!$I13),-1,(EchelleFPAparam!$S$3/(cpmcfgWLEN!$P18+B$52))*(SIN('Standard Settings'!$F13)+SIN('Standard Settings'!$F13+EchelleFPAparam!$M$3+EchelleFPAparam!$F$3)))</f>
        <v/>
      </c>
      <c r="CD18" s="31">
        <f>IF(OR($P18+C$52&lt;'Standard Settings'!$G13,$P18+C$52&gt;'Standard Settings'!$I13),-1,(EchelleFPAparam!$S$3/(cpmcfgWLEN!$P18+C$52))*(SIN('Standard Settings'!$F13)+SIN('Standard Settings'!$F13+EchelleFPAparam!$M$3+EchelleFPAparam!$F$3)))</f>
        <v/>
      </c>
      <c r="CE18" s="31">
        <f>IF(OR($P18+D$52&lt;'Standard Settings'!$G13,$P18+D$52&gt;'Standard Settings'!$I13),-1,(EchelleFPAparam!$S$3/(cpmcfgWLEN!$P18+D$52))*(SIN('Standard Settings'!$F13)+SIN('Standard Settings'!$F13+EchelleFPAparam!$M$3+EchelleFPAparam!$F$3)))</f>
        <v/>
      </c>
      <c r="CF18" s="31">
        <f>IF(OR($P18+E$52&lt;'Standard Settings'!$G13,$P18+E$52&gt;'Standard Settings'!$I13),-1,(EchelleFPAparam!$S$3/(cpmcfgWLEN!$P18+E$52))*(SIN('Standard Settings'!$F13)+SIN('Standard Settings'!$F13+EchelleFPAparam!$M$3+EchelleFPAparam!$F$3)))</f>
        <v/>
      </c>
      <c r="CG18" s="31">
        <f>IF(OR($P18+F$52&lt;'Standard Settings'!$G13,$P18+F$52&gt;'Standard Settings'!$I13),-1,(EchelleFPAparam!$S$3/(cpmcfgWLEN!$P18+F$52))*(SIN('Standard Settings'!$F13)+SIN('Standard Settings'!$F13+EchelleFPAparam!$M$3+EchelleFPAparam!$F$3)))</f>
        <v/>
      </c>
      <c r="CH18" s="31">
        <f>IF(OR($P18+G$52&lt;'Standard Settings'!$G13,$P18+G$52&gt;'Standard Settings'!$I13),-1,(EchelleFPAparam!$S$3/(cpmcfgWLEN!$P18+G$52))*(SIN('Standard Settings'!$F13)+SIN('Standard Settings'!$F13+EchelleFPAparam!$M$3+EchelleFPAparam!$F$3)))</f>
        <v/>
      </c>
      <c r="CI18" s="31">
        <f>IF(OR($P18+H$52&lt;'Standard Settings'!$G13,$P18+H$52&gt;'Standard Settings'!$I13),-1,(EchelleFPAparam!$S$3/(cpmcfgWLEN!$P18+H$52))*(SIN('Standard Settings'!$F13)+SIN('Standard Settings'!$F13+EchelleFPAparam!$M$3+EchelleFPAparam!$F$3)))</f>
        <v/>
      </c>
      <c r="CJ18" s="31">
        <f>IF(OR($P18+I$52&lt;'Standard Settings'!$G13,$P18+I$52&gt;'Standard Settings'!$I13),-1,(EchelleFPAparam!$S$3/(cpmcfgWLEN!$P18+I$52))*(SIN('Standard Settings'!$F13)+SIN('Standard Settings'!$F13+EchelleFPAparam!$M$3+EchelleFPAparam!$F$3)))</f>
        <v/>
      </c>
      <c r="CK18" s="31">
        <f>IF(OR($P18+J$52&lt;'Standard Settings'!$G13,$P18+J$52&gt;'Standard Settings'!$I13),-1,(EchelleFPAparam!$S$3/(cpmcfgWLEN!$P18+J$52))*(SIN('Standard Settings'!$F13)+SIN('Standard Settings'!$F13+EchelleFPAparam!$M$3+EchelleFPAparam!$F$3)))</f>
        <v/>
      </c>
      <c r="CL18" s="31">
        <f>IF(OR($P18+B$52&lt;'Standard Settings'!$G13,$P18+B$52&gt;'Standard Settings'!$I13),-1,(EchelleFPAparam!$S$3/(cpmcfgWLEN!$P18+B$52))*(SIN('Standard Settings'!$F13)+SIN('Standard Settings'!$F13+EchelleFPAparam!$M$3+EchelleFPAparam!$G$3)))</f>
        <v/>
      </c>
      <c r="CM18" s="31">
        <f>IF(OR($P18+C$52&lt;'Standard Settings'!$G13,$P18+C$52&gt;'Standard Settings'!$I13),-1,(EchelleFPAparam!$S$3/(cpmcfgWLEN!$P18+C$52))*(SIN('Standard Settings'!$F13)+SIN('Standard Settings'!$F13+EchelleFPAparam!$M$3+EchelleFPAparam!$G$3)))</f>
        <v/>
      </c>
      <c r="CN18" s="31">
        <f>IF(OR($P18+D$52&lt;'Standard Settings'!$G13,$P18+D$52&gt;'Standard Settings'!$I13),-1,(EchelleFPAparam!$S$3/(cpmcfgWLEN!$P18+D$52))*(SIN('Standard Settings'!$F13)+SIN('Standard Settings'!$F13+EchelleFPAparam!$M$3+EchelleFPAparam!$G$3)))</f>
        <v/>
      </c>
      <c r="CO18" s="31">
        <f>IF(OR($P18+E$52&lt;'Standard Settings'!$G13,$P18+E$52&gt;'Standard Settings'!$I13),-1,(EchelleFPAparam!$S$3/(cpmcfgWLEN!$P18+E$52))*(SIN('Standard Settings'!$F13)+SIN('Standard Settings'!$F13+EchelleFPAparam!$M$3+EchelleFPAparam!$G$3)))</f>
        <v/>
      </c>
      <c r="CP18" s="31">
        <f>IF(OR($P18+F$52&lt;'Standard Settings'!$G13,$P18+F$52&gt;'Standard Settings'!$I13),-1,(EchelleFPAparam!$S$3/(cpmcfgWLEN!$P18+F$52))*(SIN('Standard Settings'!$F13)+SIN('Standard Settings'!$F13+EchelleFPAparam!$M$3+EchelleFPAparam!$G$3)))</f>
        <v/>
      </c>
      <c r="CQ18" s="31">
        <f>IF(OR($P18+G$52&lt;'Standard Settings'!$G13,$P18+G$52&gt;'Standard Settings'!$I13),-1,(EchelleFPAparam!$S$3/(cpmcfgWLEN!$P18+G$52))*(SIN('Standard Settings'!$F13)+SIN('Standard Settings'!$F13+EchelleFPAparam!$M$3+EchelleFPAparam!$G$3)))</f>
        <v/>
      </c>
      <c r="CR18" s="31">
        <f>IF(OR($P18+H$52&lt;'Standard Settings'!$G13,$P18+H$52&gt;'Standard Settings'!$I13),-1,(EchelleFPAparam!$S$3/(cpmcfgWLEN!$P18+H$52))*(SIN('Standard Settings'!$F13)+SIN('Standard Settings'!$F13+EchelleFPAparam!$M$3+EchelleFPAparam!$G$3)))</f>
        <v/>
      </c>
      <c r="CS18" s="31">
        <f>IF(OR($P18+I$52&lt;'Standard Settings'!$G13,$P18+I$52&gt;'Standard Settings'!$I13),-1,(EchelleFPAparam!$S$3/(cpmcfgWLEN!$P18+I$52))*(SIN('Standard Settings'!$F13)+SIN('Standard Settings'!$F13+EchelleFPAparam!$M$3+EchelleFPAparam!$G$3)))</f>
        <v/>
      </c>
      <c r="CT18" s="31">
        <f>IF(OR($P18+J$52&lt;'Standard Settings'!$G13,$P18+J$52&gt;'Standard Settings'!$I13),-1,(EchelleFPAparam!$S$3/(cpmcfgWLEN!$P18+J$52))*(SIN('Standard Settings'!$F13)+SIN('Standard Settings'!$F13+EchelleFPAparam!$M$3+EchelleFPAparam!$G$3)))</f>
        <v/>
      </c>
      <c r="CU18" s="31">
        <f>IF(OR($P18+B$52&lt;'Standard Settings'!$G13,$P18+B$52&gt;'Standard Settings'!$I13),-1,(EchelleFPAparam!$S$3/(cpmcfgWLEN!$P18+B$52))*(SIN('Standard Settings'!$F13)+SIN('Standard Settings'!$F13+EchelleFPAparam!$M$3+EchelleFPAparam!$H$3)))</f>
        <v/>
      </c>
      <c r="CV18" s="31">
        <f>IF(OR($P18+C$52&lt;'Standard Settings'!$G13,$P18+C$52&gt;'Standard Settings'!$I13),-1,(EchelleFPAparam!$S$3/(cpmcfgWLEN!$P18+C$52))*(SIN('Standard Settings'!$F13)+SIN('Standard Settings'!$F13+EchelleFPAparam!$M$3+EchelleFPAparam!$H$3)))</f>
        <v/>
      </c>
      <c r="CW18" s="31">
        <f>IF(OR($P18+D$52&lt;'Standard Settings'!$G13,$P18+D$52&gt;'Standard Settings'!$I13),-1,(EchelleFPAparam!$S$3/(cpmcfgWLEN!$P18+D$52))*(SIN('Standard Settings'!$F13)+SIN('Standard Settings'!$F13+EchelleFPAparam!$M$3+EchelleFPAparam!$H$3)))</f>
        <v/>
      </c>
      <c r="CX18" s="31">
        <f>IF(OR($P18+E$52&lt;'Standard Settings'!$G13,$P18+E$52&gt;'Standard Settings'!$I13),-1,(EchelleFPAparam!$S$3/(cpmcfgWLEN!$P18+E$52))*(SIN('Standard Settings'!$F13)+SIN('Standard Settings'!$F13+EchelleFPAparam!$M$3+EchelleFPAparam!$H$3)))</f>
        <v/>
      </c>
      <c r="CY18" s="31">
        <f>IF(OR($P18+F$52&lt;'Standard Settings'!$G13,$P18+F$52&gt;'Standard Settings'!$I13),-1,(EchelleFPAparam!$S$3/(cpmcfgWLEN!$P18+F$52))*(SIN('Standard Settings'!$F13)+SIN('Standard Settings'!$F13+EchelleFPAparam!$M$3+EchelleFPAparam!$H$3)))</f>
        <v/>
      </c>
      <c r="CZ18" s="31">
        <f>IF(OR($P18+G$52&lt;'Standard Settings'!$G13,$P18+G$52&gt;'Standard Settings'!$I13),-1,(EchelleFPAparam!$S$3/(cpmcfgWLEN!$P18+G$52))*(SIN('Standard Settings'!$F13)+SIN('Standard Settings'!$F13+EchelleFPAparam!$M$3+EchelleFPAparam!$H$3)))</f>
        <v/>
      </c>
      <c r="DA18" s="31">
        <f>IF(OR($P18+H$52&lt;'Standard Settings'!$G13,$P18+H$52&gt;'Standard Settings'!$I13),-1,(EchelleFPAparam!$S$3/(cpmcfgWLEN!$P18+H$52))*(SIN('Standard Settings'!$F13)+SIN('Standard Settings'!$F13+EchelleFPAparam!$M$3+EchelleFPAparam!$H$3)))</f>
        <v/>
      </c>
      <c r="DB18" s="31">
        <f>IF(OR($P18+I$52&lt;'Standard Settings'!$G13,$P18+I$52&gt;'Standard Settings'!$I13),-1,(EchelleFPAparam!$S$3/(cpmcfgWLEN!$P18+I$52))*(SIN('Standard Settings'!$F13)+SIN('Standard Settings'!$F13+EchelleFPAparam!$M$3+EchelleFPAparam!$H$3)))</f>
        <v/>
      </c>
      <c r="DC18" s="31">
        <f>IF(OR($P18+J$52&lt;'Standard Settings'!$G13,$P18+J$52&gt;'Standard Settings'!$I13),-1,(EchelleFPAparam!$S$3/(cpmcfgWLEN!$P18+J$52))*(SIN('Standard Settings'!$F13)+SIN('Standard Settings'!$F13+EchelleFPAparam!$M$3+EchelleFPAparam!$H$3)))</f>
        <v/>
      </c>
      <c r="DD18" s="31">
        <f>IF(OR($P18+B$52&lt;'Standard Settings'!$G13,$P18+B$52&gt;'Standard Settings'!$I13),-1,(EchelleFPAparam!$S$3/(cpmcfgWLEN!$P18+B$52))*(SIN('Standard Settings'!$F13)+SIN('Standard Settings'!$F13+EchelleFPAparam!$M$3+EchelleFPAparam!$I$3)))</f>
        <v/>
      </c>
      <c r="DE18" s="31">
        <f>IF(OR($P18+C$52&lt;'Standard Settings'!$G13,$P18+C$52&gt;'Standard Settings'!$I13),-1,(EchelleFPAparam!$S$3/(cpmcfgWLEN!$P18+C$52))*(SIN('Standard Settings'!$F13)+SIN('Standard Settings'!$F13+EchelleFPAparam!$M$3+EchelleFPAparam!$I$3)))</f>
        <v/>
      </c>
      <c r="DF18" s="31">
        <f>IF(OR($P18+D$52&lt;'Standard Settings'!$G13,$P18+D$52&gt;'Standard Settings'!$I13),-1,(EchelleFPAparam!$S$3/(cpmcfgWLEN!$P18+D$52))*(SIN('Standard Settings'!$F13)+SIN('Standard Settings'!$F13+EchelleFPAparam!$M$3+EchelleFPAparam!$I$3)))</f>
        <v/>
      </c>
      <c r="DG18" s="31">
        <f>IF(OR($P18+E$52&lt;'Standard Settings'!$G13,$P18+E$52&gt;'Standard Settings'!$I13),-1,(EchelleFPAparam!$S$3/(cpmcfgWLEN!$P18+E$52))*(SIN('Standard Settings'!$F13)+SIN('Standard Settings'!$F13+EchelleFPAparam!$M$3+EchelleFPAparam!$I$3)))</f>
        <v/>
      </c>
      <c r="DH18" s="31">
        <f>IF(OR($P18+F$52&lt;'Standard Settings'!$G13,$P18+F$52&gt;'Standard Settings'!$I13),-1,(EchelleFPAparam!$S$3/(cpmcfgWLEN!$P18+F$52))*(SIN('Standard Settings'!$F13)+SIN('Standard Settings'!$F13+EchelleFPAparam!$M$3+EchelleFPAparam!$I$3)))</f>
        <v/>
      </c>
      <c r="DI18" s="31">
        <f>IF(OR($P18+G$52&lt;'Standard Settings'!$G13,$P18+G$52&gt;'Standard Settings'!$I13),-1,(EchelleFPAparam!$S$3/(cpmcfgWLEN!$P18+G$52))*(SIN('Standard Settings'!$F13)+SIN('Standard Settings'!$F13+EchelleFPAparam!$M$3+EchelleFPAparam!$I$3)))</f>
        <v/>
      </c>
      <c r="DJ18" s="31">
        <f>IF(OR($P18+H$52&lt;'Standard Settings'!$G13,$P18+H$52&gt;'Standard Settings'!$I13),-1,(EchelleFPAparam!$S$3/(cpmcfgWLEN!$P18+H$52))*(SIN('Standard Settings'!$F13)+SIN('Standard Settings'!$F13+EchelleFPAparam!$M$3+EchelleFPAparam!$I$3)))</f>
        <v/>
      </c>
      <c r="DK18" s="31">
        <f>IF(OR($P18+I$52&lt;'Standard Settings'!$G13,$P18+I$52&gt;'Standard Settings'!$I13),-1,(EchelleFPAparam!$S$3/(cpmcfgWLEN!$P18+I$52))*(SIN('Standard Settings'!$F13)+SIN('Standard Settings'!$F13+EchelleFPAparam!$M$3+EchelleFPAparam!$I$3)))</f>
        <v/>
      </c>
      <c r="DL18" s="31">
        <f>IF(OR($P18+J$52&lt;'Standard Settings'!$G13,$P18+J$52&gt;'Standard Settings'!$I13),-1,(EchelleFPAparam!$S$3/(cpmcfgWLEN!$P18+J$52))*(SIN('Standard Settings'!$F13)+SIN('Standard Settings'!$F13+EchelleFPAparam!$M$3+EchelleFPAparam!$I$3)))</f>
        <v/>
      </c>
      <c r="DM18" s="31">
        <f>IF(OR($P18+B$52&lt;'Standard Settings'!$G13,$P18+B$52&gt;'Standard Settings'!$I13),-1,(EchelleFPAparam!$S$3/(cpmcfgWLEN!$P18+B$52))*(SIN('Standard Settings'!$F13)+SIN('Standard Settings'!$F13+EchelleFPAparam!$M$3+EchelleFPAparam!$J$3)))</f>
        <v/>
      </c>
      <c r="DN18" s="31">
        <f>IF(OR($P18+C$52&lt;'Standard Settings'!$G13,$P18+C$52&gt;'Standard Settings'!$I13),-1,(EchelleFPAparam!$S$3/(cpmcfgWLEN!$P18+C$52))*(SIN('Standard Settings'!$F13)+SIN('Standard Settings'!$F13+EchelleFPAparam!$M$3+EchelleFPAparam!$J$3)))</f>
        <v/>
      </c>
      <c r="DO18" s="31">
        <f>IF(OR($P18+D$52&lt;'Standard Settings'!$G13,$P18+D$52&gt;'Standard Settings'!$I13),-1,(EchelleFPAparam!$S$3/(cpmcfgWLEN!$P18+D$52))*(SIN('Standard Settings'!$F13)+SIN('Standard Settings'!$F13+EchelleFPAparam!$M$3+EchelleFPAparam!$J$3)))</f>
        <v/>
      </c>
      <c r="DP18" s="31">
        <f>IF(OR($P18+E$52&lt;'Standard Settings'!$G13,$P18+E$52&gt;'Standard Settings'!$I13),-1,(EchelleFPAparam!$S$3/(cpmcfgWLEN!$P18+E$52))*(SIN('Standard Settings'!$F13)+SIN('Standard Settings'!$F13+EchelleFPAparam!$M$3+EchelleFPAparam!$J$3)))</f>
        <v/>
      </c>
      <c r="DQ18" s="31">
        <f>IF(OR($P18+F$52&lt;'Standard Settings'!$G13,$P18+F$52&gt;'Standard Settings'!$I13),-1,(EchelleFPAparam!$S$3/(cpmcfgWLEN!$P18+F$52))*(SIN('Standard Settings'!$F13)+SIN('Standard Settings'!$F13+EchelleFPAparam!$M$3+EchelleFPAparam!$J$3)))</f>
        <v/>
      </c>
      <c r="DR18" s="31">
        <f>IF(OR($P18+G$52&lt;'Standard Settings'!$G13,$P18+G$52&gt;'Standard Settings'!$I13),-1,(EchelleFPAparam!$S$3/(cpmcfgWLEN!$P18+G$52))*(SIN('Standard Settings'!$F13)+SIN('Standard Settings'!$F13+EchelleFPAparam!$M$3+EchelleFPAparam!$J$3)))</f>
        <v/>
      </c>
      <c r="DS18" s="31">
        <f>IF(OR($P18+H$52&lt;'Standard Settings'!$G13,$P18+H$52&gt;'Standard Settings'!$I13),-1,(EchelleFPAparam!$S$3/(cpmcfgWLEN!$P18+H$52))*(SIN('Standard Settings'!$F13)+SIN('Standard Settings'!$F13+EchelleFPAparam!$M$3+EchelleFPAparam!$J$3)))</f>
        <v/>
      </c>
      <c r="DT18" s="31">
        <f>IF(OR($P18+I$52&lt;'Standard Settings'!$G13,$P18+I$52&gt;'Standard Settings'!$I13),-1,(EchelleFPAparam!$S$3/(cpmcfgWLEN!$P18+I$52))*(SIN('Standard Settings'!$F13)+SIN('Standard Settings'!$F13+EchelleFPAparam!$M$3+EchelleFPAparam!$J$3)))</f>
        <v/>
      </c>
      <c r="DU18" s="31">
        <f>IF(OR($P18+J$52&lt;'Standard Settings'!$G13,$P18+J$52&gt;'Standard Settings'!$I13),-1,(EchelleFPAparam!$S$3/(cpmcfgWLEN!$P18+J$52))*(SIN('Standard Settings'!$F13)+SIN('Standard Settings'!$F13+EchelleFPAparam!$M$3+EchelleFPAparam!$J$3)))</f>
        <v/>
      </c>
      <c r="DV18" s="31">
        <f>IF(OR($P18+B$52&lt;$N18,$P18+B$52&gt;$O18),-1,(EchelleFPAparam!$S$3/(cpmcfgWLEN!$P18+B$52))*(SIN('Standard Settings'!$F13)+SIN('Standard Settings'!$F13+EchelleFPAparam!$M$3+EchelleFPAparam!$K$3)))</f>
        <v/>
      </c>
      <c r="DW18" s="31">
        <f>IF(OR($P18+C$52&lt;$N18,$P18+C$52&gt;$O18),-1,(EchelleFPAparam!$S$3/(cpmcfgWLEN!$P18+C$52))*(SIN('Standard Settings'!$F13)+SIN('Standard Settings'!$F13+EchelleFPAparam!$M$3+EchelleFPAparam!$K$3)))</f>
        <v/>
      </c>
      <c r="DX18" s="31">
        <f>IF(OR($P18+D$52&lt;$N18,$P18+D$52&gt;$O18),-1,(EchelleFPAparam!$S$3/(cpmcfgWLEN!$P18+D$52))*(SIN('Standard Settings'!$F13)+SIN('Standard Settings'!$F13+EchelleFPAparam!$M$3+EchelleFPAparam!$K$3)))</f>
        <v/>
      </c>
      <c r="DY18" s="31">
        <f>IF(OR($P18+E$52&lt;$N18,$P18+E$52&gt;$O18),-1,(EchelleFPAparam!$S$3/(cpmcfgWLEN!$P18+E$52))*(SIN('Standard Settings'!$F13)+SIN('Standard Settings'!$F13+EchelleFPAparam!$M$3+EchelleFPAparam!$K$3)))</f>
        <v/>
      </c>
      <c r="DZ18" s="31">
        <f>IF(OR($P18+F$52&lt;$N18,$P18+F$52&gt;$O18),-1,(EchelleFPAparam!$S$3/(cpmcfgWLEN!$P18+F$52))*(SIN('Standard Settings'!$F13)+SIN('Standard Settings'!$F13+EchelleFPAparam!$M$3+EchelleFPAparam!$K$3)))</f>
        <v/>
      </c>
      <c r="EA18" s="31">
        <f>IF(OR($P18+G$52&lt;$N18,$P18+G$52&gt;$O18),-1,(EchelleFPAparam!$S$3/(cpmcfgWLEN!$P18+G$52))*(SIN('Standard Settings'!$F13)+SIN('Standard Settings'!$F13+EchelleFPAparam!$M$3+EchelleFPAparam!$K$3)))</f>
        <v/>
      </c>
      <c r="EB18" s="31">
        <f>IF(OR($P18+H$52&lt;$N18,$P18+H$52&gt;$O18),-1,(EchelleFPAparam!$S$3/(cpmcfgWLEN!$P18+H$52))*(SIN('Standard Settings'!$F13)+SIN('Standard Settings'!$F13+EchelleFPAparam!$M$3+EchelleFPAparam!$K$3)))</f>
        <v/>
      </c>
      <c r="EC18" s="31">
        <f>IF(OR($P18+I$52&lt;$N18,$P18+I$52&gt;$O18),-1,(EchelleFPAparam!$S$3/(cpmcfgWLEN!$P18+I$52))*(SIN('Standard Settings'!$F13)+SIN('Standard Settings'!$F13+EchelleFPAparam!$M$3+EchelleFPAparam!$K$3)))</f>
        <v/>
      </c>
      <c r="ED18" s="31">
        <f>IF(OR($P18+J$52&lt;$N18,$P18+J$52&gt;$O18),-1,(EchelleFPAparam!$S$3/(cpmcfgWLEN!$P18+J$52))*(SIN('Standard Settings'!$F13)+SIN('Standard Settings'!$F13+EchelleFPAparam!$M$3+EchelleFPAparam!$K$3)))</f>
        <v/>
      </c>
      <c r="EE18" s="34">
        <f>'Standard Settings'!E13</f>
        <v/>
      </c>
      <c r="EH18" s="32" t="n"/>
      <c r="EI18" s="32" t="n"/>
      <c r="EJ18" s="32" t="n"/>
      <c r="EK18" s="32" t="n"/>
      <c r="EL18" s="32" t="n"/>
      <c r="EM18" s="32" t="n"/>
      <c r="EN18" s="32" t="n"/>
      <c r="EO18" s="32" t="n"/>
      <c r="EP18" s="32" t="n"/>
      <c r="EQ18" s="32" t="n"/>
      <c r="ER18" s="32" t="n"/>
      <c r="ES18" s="32" t="n"/>
      <c r="ET18" s="32" t="n"/>
      <c r="EU18" s="32" t="n"/>
      <c r="EV18" s="32" t="n"/>
      <c r="EW18" s="32" t="n"/>
      <c r="EX18" s="32" t="n"/>
      <c r="EY18" s="32" t="n"/>
      <c r="EZ18" s="32" t="n"/>
      <c r="FA18" s="32" t="n"/>
      <c r="FB18" s="32" t="n"/>
      <c r="FC18" s="15" t="n"/>
      <c r="FD18" s="33">
        <f>1/(F18*EchelleFPAparam!$Q$3)</f>
        <v/>
      </c>
      <c r="FE18" s="33">
        <f>E18*FD18</f>
        <v/>
      </c>
      <c r="FF18" s="15" t="n"/>
      <c r="FG18" s="15" t="n"/>
      <c r="FH18" s="15" t="n"/>
      <c r="FI18" s="15" t="n"/>
      <c r="FJ18" s="15" t="n"/>
      <c r="FK18" s="15" t="n"/>
      <c r="FL18" s="15" t="n"/>
      <c r="FM18" s="15" t="n"/>
      <c r="FN18" s="15" t="n"/>
      <c r="FO18" s="15" t="n"/>
      <c r="FP18" s="15" t="n"/>
      <c r="FQ18" s="15" t="n"/>
      <c r="FR18" s="15" t="n"/>
      <c r="FS18" s="15" t="n"/>
      <c r="FT18" s="15" t="n"/>
      <c r="FU18" s="15" t="n"/>
      <c r="FV18" s="15" t="n"/>
      <c r="FW18" s="15" t="n"/>
      <c r="FX18" s="15" t="n"/>
      <c r="FY18" s="15" t="n"/>
      <c r="FZ18" s="15" t="n"/>
      <c r="GA18" s="15" t="n"/>
      <c r="GB18" s="15" t="n"/>
      <c r="GC18" s="15" t="n"/>
      <c r="GD18" s="15" t="n"/>
      <c r="GE18" s="15" t="n"/>
      <c r="GF18" s="15" t="n"/>
      <c r="GG18" s="15" t="n"/>
      <c r="GH18" s="15" t="n"/>
      <c r="GI18" s="15" t="n"/>
      <c r="GJ18" s="15" t="n"/>
      <c r="GK18" s="15" t="n"/>
      <c r="GL18" s="15" t="n"/>
      <c r="GM18" s="15" t="n"/>
      <c r="GN18" s="15" t="n"/>
      <c r="GO18" s="15" t="n"/>
      <c r="GP18" s="15" t="n"/>
      <c r="GQ18" s="15" t="n"/>
      <c r="GR18" s="15" t="n"/>
      <c r="GS18" s="15" t="n"/>
      <c r="GT18" s="15" t="n"/>
      <c r="GU18" s="15" t="n"/>
      <c r="GV18" s="15" t="n"/>
      <c r="GW18" s="15" t="n"/>
      <c r="GX18" s="15" t="n"/>
      <c r="GY18" s="15" t="n"/>
      <c r="GZ18" s="15" t="n"/>
      <c r="HA18" s="15" t="n"/>
      <c r="HB18" s="15" t="n"/>
      <c r="HC18" s="15" t="n"/>
      <c r="HD18" s="15" t="n"/>
      <c r="HE18" s="15" t="n"/>
      <c r="HF18" s="15" t="n"/>
      <c r="HG18" s="15" t="n"/>
      <c r="HH18" s="15" t="n"/>
      <c r="HI18" s="15" t="n"/>
      <c r="HJ18" s="15" t="n"/>
      <c r="HK18" s="15" t="n"/>
      <c r="HL18" s="15" t="n"/>
      <c r="HM18" s="15" t="n"/>
      <c r="HN18" s="15" t="n"/>
      <c r="HO18" s="15" t="n"/>
      <c r="HP18" s="15" t="n"/>
      <c r="HQ18" s="15" t="n"/>
      <c r="HR18" s="15" t="n"/>
      <c r="HS18" s="15" t="n"/>
      <c r="HT18" s="15" t="n"/>
      <c r="HU18" s="15" t="n"/>
      <c r="HV18" s="15" t="n"/>
      <c r="HW18" s="15" t="n"/>
      <c r="HX18" s="15" t="n"/>
      <c r="HY18" s="15" t="n"/>
      <c r="HZ18" s="15" t="n"/>
      <c r="IA18" s="15" t="n"/>
      <c r="IB18" s="15" t="n"/>
      <c r="IC18" s="15" t="n"/>
      <c r="ID18" s="15" t="n"/>
      <c r="IE18" s="15" t="n"/>
      <c r="IF18" s="15" t="n"/>
      <c r="IG18" s="15" t="n"/>
      <c r="IH18" s="15" t="n"/>
      <c r="II18" s="15" t="n"/>
      <c r="IJ18" s="15" t="n"/>
      <c r="IK18" s="15" t="n"/>
      <c r="IL18" s="15" t="n"/>
      <c r="IM18" s="15" t="n"/>
      <c r="IN18" s="15" t="n"/>
      <c r="IO18" s="15" t="n"/>
      <c r="IP18" s="15" t="n"/>
      <c r="IQ18" s="15" t="n"/>
      <c r="IR18" s="15" t="n"/>
      <c r="IS18" s="15" t="n"/>
      <c r="IT18" s="15" t="n"/>
      <c r="IU18" s="15" t="n"/>
      <c r="IV18" s="15" t="n"/>
      <c r="IW18" s="15" t="n"/>
      <c r="IX18" s="15" t="n"/>
      <c r="IY18" s="15" t="n"/>
      <c r="IZ18" s="15" t="n"/>
      <c r="JA18" s="15" t="n"/>
      <c r="JB18" s="15" t="n"/>
      <c r="JC18" s="15" t="n"/>
      <c r="JD18" s="15" t="n"/>
      <c r="JE18" s="15" t="n"/>
      <c r="JF18" s="15" t="n"/>
      <c r="JG18" s="15" t="n"/>
      <c r="JH18" s="15" t="n"/>
      <c r="JI18" s="15" t="n"/>
      <c r="JJ18" s="15" t="n"/>
      <c r="JK18" s="15" t="n"/>
      <c r="JL18" s="15" t="n"/>
    </row>
    <row customHeight="1" ht="13.8" r="19" s="59" spans="1:273">
      <c r="A19" s="0" t="n"/>
      <c r="B19" s="22">
        <f>V19</f>
        <v/>
      </c>
      <c r="C19" s="34">
        <f>'Standard Settings'!B14</f>
        <v/>
      </c>
      <c r="D19" s="34">
        <f>'Standard Settings'!H14</f>
        <v/>
      </c>
      <c r="E19" s="23">
        <f>(DH19-CY19)/2048</f>
        <v/>
      </c>
      <c r="F19" s="21">
        <f>((EchelleFPAparam!$S$3/(cpmcfgWLEN!$P19+E$52))*(SIN('Standard Settings'!$F14+0.0005)+SIN('Standard Settings'!$F14+0.0005+EchelleFPAparam!$M$3))-(EchelleFPAparam!$S$3/(cpmcfgWLEN!$P19+E$52))*(SIN('Standard Settings'!$F14-0.0005)+SIN('Standard Settings'!$F14-0.0005+EchelleFPAparam!$M$3)))*1000*EchelleFPAparam!$O$3/180</f>
        <v/>
      </c>
      <c r="G19" s="24">
        <f>'Standard Settings'!C14</f>
        <v/>
      </c>
      <c r="H19" s="0" t="n"/>
      <c r="I19" s="34">
        <f>'Standard Settings'!D14</f>
        <v/>
      </c>
      <c r="J19" s="0" t="n"/>
      <c r="K19" s="14" t="n">
        <v>0</v>
      </c>
      <c r="L19" s="14" t="n">
        <v>0</v>
      </c>
      <c r="N19" s="25">
        <f>'Standard Settings'!$G14</f>
        <v/>
      </c>
      <c r="O19" s="25">
        <f>'Standard Settings'!$I14</f>
        <v/>
      </c>
      <c r="P19" s="26">
        <f>D19-4</f>
        <v/>
      </c>
      <c r="Q19" s="26">
        <f>D19+4</f>
        <v/>
      </c>
      <c r="R19" s="27">
        <f>IF(OR($P19+B$52&lt;$N19,$P19+B$52&gt;$O19),-1,(EchelleFPAparam!$S$3/(cpmcfgWLEN!$P19+B$52))*(SIN('Standard Settings'!$F14)+SIN('Standard Settings'!$F14+EchelleFPAparam!$M$3)))</f>
        <v/>
      </c>
      <c r="S19" s="27">
        <f>IF(OR($P19+C$52&lt;$N19,$P19+C$52&gt;$O19),-1,(EchelleFPAparam!$S$3/(cpmcfgWLEN!$P19+C$52))*(SIN('Standard Settings'!$F14)+SIN('Standard Settings'!$F14+EchelleFPAparam!$M$3)))</f>
        <v/>
      </c>
      <c r="T19" s="27">
        <f>IF(OR($P19+D$52&lt;$N19,$P19+D$52&gt;$O19),-1,(EchelleFPAparam!$S$3/(cpmcfgWLEN!$P19+D$52))*(SIN('Standard Settings'!$F14)+SIN('Standard Settings'!$F14+EchelleFPAparam!$M$3)))</f>
        <v/>
      </c>
      <c r="U19" s="27">
        <f>IF(OR($P19+E$52&lt;$N19,$P19+E$52&gt;$O19),-1,(EchelleFPAparam!$S$3/(cpmcfgWLEN!$P19+E$52))*(SIN('Standard Settings'!$F14)+SIN('Standard Settings'!$F14+EchelleFPAparam!$M$3)))</f>
        <v/>
      </c>
      <c r="V19" s="27">
        <f>IF(OR($P19+F$52&lt;$N19,$P19+F$52&gt;$O19),-1,(EchelleFPAparam!$S$3/(cpmcfgWLEN!$P19+F$52))*(SIN('Standard Settings'!$F14)+SIN('Standard Settings'!$F14+EchelleFPAparam!$M$3)))</f>
        <v/>
      </c>
      <c r="W19" s="27">
        <f>IF(OR($P19+G$52&lt;$N19,$P19+G$52&gt;$O19),-1,(EchelleFPAparam!$S$3/(cpmcfgWLEN!$P19+G$52))*(SIN('Standard Settings'!$F14)+SIN('Standard Settings'!$F14+EchelleFPAparam!$M$3)))</f>
        <v/>
      </c>
      <c r="X19" s="27">
        <f>IF(OR($P19+H$52&lt;$N19,$P19+H$52&gt;$O19),-1,(EchelleFPAparam!$S$3/(cpmcfgWLEN!$P19+H$52))*(SIN('Standard Settings'!$F14)+SIN('Standard Settings'!$F14+EchelleFPAparam!$M$3)))</f>
        <v/>
      </c>
      <c r="Y19" s="27">
        <f>IF(OR($P19+I$52&lt;$N19,$P19+I$52&gt;$O19),-1,(EchelleFPAparam!$S$3/(cpmcfgWLEN!$P19+I$52))*(SIN('Standard Settings'!$F14)+SIN('Standard Settings'!$F14+EchelleFPAparam!$M$3)))</f>
        <v/>
      </c>
      <c r="Z19" s="27">
        <f>IF(OR($P19+J$52&lt;$N19,$P19+J$52&gt;$O19),-1,(EchelleFPAparam!$S$3/(cpmcfgWLEN!$P19+J$52))*(SIN('Standard Settings'!$F14)+SIN('Standard Settings'!$F14+EchelleFPAparam!$M$3)))</f>
        <v/>
      </c>
      <c r="AA19" s="28" t="n"/>
      <c r="AB19" s="28" t="n"/>
      <c r="AC19" s="28" t="n"/>
      <c r="AD19" s="28" t="n"/>
      <c r="AE19" s="28" t="n"/>
      <c r="AF19" s="28" t="n"/>
      <c r="AG19" s="28" t="n"/>
      <c r="AH19" s="28" t="n"/>
      <c r="AI19" s="28" t="n"/>
      <c r="AJ19" s="28" t="n"/>
      <c r="AK19" s="28" t="n"/>
      <c r="AL19" s="28" t="n"/>
      <c r="AM19" s="28" t="n"/>
      <c r="AN19" s="28" t="n"/>
      <c r="AO19" s="28" t="n"/>
      <c r="AP19" s="28" t="n"/>
      <c r="AQ19" s="28" t="n"/>
      <c r="AR19" s="28" t="n"/>
      <c r="AS19" s="28" t="n"/>
      <c r="AT19" s="28" t="n"/>
      <c r="AU19" s="28" t="n"/>
      <c r="AV19" s="28" t="n"/>
      <c r="AW19" s="28" t="n"/>
      <c r="AX19" s="28" t="n"/>
      <c r="AY19" s="28" t="n"/>
      <c r="AZ19" s="28" t="n"/>
      <c r="BA19" s="28" t="n"/>
      <c r="BB19" s="29">
        <f>IF(OR($P19+B$52&lt;'Standard Settings'!$G14,$P19+B$52&gt;'Standard Settings'!$I14),-1,(EchelleFPAparam!$S$3/(cpmcfgWLEN!$P19+B$52))*(SIN(EchelleFPAparam!$T$3-EchelleFPAparam!$M$3/2)+SIN('Standard Settings'!$F14+EchelleFPAparam!$M$3)))</f>
        <v/>
      </c>
      <c r="BC19" s="29">
        <f>IF(OR($P19+C$52&lt;'Standard Settings'!$G14,$P19+C$52&gt;'Standard Settings'!$I14),-1,(EchelleFPAparam!$S$3/(cpmcfgWLEN!$P19+C$52))*(SIN(EchelleFPAparam!$T$3-EchelleFPAparam!$M$3/2)+SIN('Standard Settings'!$F14+EchelleFPAparam!$M$3)))</f>
        <v/>
      </c>
      <c r="BD19" s="29">
        <f>IF(OR($P19+D$52&lt;'Standard Settings'!$G14,$P19+D$52&gt;'Standard Settings'!$I14),-1,(EchelleFPAparam!$S$3/(cpmcfgWLEN!$P19+D$52))*(SIN(EchelleFPAparam!$T$3-EchelleFPAparam!$M$3/2)+SIN('Standard Settings'!$F14+EchelleFPAparam!$M$3)))</f>
        <v/>
      </c>
      <c r="BE19" s="29">
        <f>IF(OR($P19+E$52&lt;'Standard Settings'!$G14,$P19+E$52&gt;'Standard Settings'!$I14),-1,(EchelleFPAparam!$S$3/(cpmcfgWLEN!$P19+E$52))*(SIN(EchelleFPAparam!$T$3-EchelleFPAparam!$M$3/2)+SIN('Standard Settings'!$F14+EchelleFPAparam!$M$3)))</f>
        <v/>
      </c>
      <c r="BF19" s="29">
        <f>IF(OR($P19+F$52&lt;'Standard Settings'!$G14,$P19+F$52&gt;'Standard Settings'!$I14),-1,(EchelleFPAparam!$S$3/(cpmcfgWLEN!$P19+F$52))*(SIN(EchelleFPAparam!$T$3-EchelleFPAparam!$M$3/2)+SIN('Standard Settings'!$F14+EchelleFPAparam!$M$3)))</f>
        <v/>
      </c>
      <c r="BG19" s="29">
        <f>IF(OR($P19+G$52&lt;'Standard Settings'!$G14,$P19+G$52&gt;'Standard Settings'!$I14),-1,(EchelleFPAparam!$S$3/(cpmcfgWLEN!$P19+G$52))*(SIN(EchelleFPAparam!$T$3-EchelleFPAparam!$M$3/2)+SIN('Standard Settings'!$F14+EchelleFPAparam!$M$3)))</f>
        <v/>
      </c>
      <c r="BH19" s="29">
        <f>IF(OR($P19+H$52&lt;'Standard Settings'!$G14,$P19+H$52&gt;'Standard Settings'!$I14),-1,(EchelleFPAparam!$S$3/(cpmcfgWLEN!$P19+H$52))*(SIN(EchelleFPAparam!$T$3-EchelleFPAparam!$M$3/2)+SIN('Standard Settings'!$F14+EchelleFPAparam!$M$3)))</f>
        <v/>
      </c>
      <c r="BI19" s="29">
        <f>IF(OR($P19+I$52&lt;'Standard Settings'!$G14,$P19+I$52&gt;'Standard Settings'!$I14),-1,(EchelleFPAparam!$S$3/(cpmcfgWLEN!$P19+I$52))*(SIN(EchelleFPAparam!$T$3-EchelleFPAparam!$M$3/2)+SIN('Standard Settings'!$F14+EchelleFPAparam!$M$3)))</f>
        <v/>
      </c>
      <c r="BJ19" s="29">
        <f>IF(OR($P19+J$52&lt;'Standard Settings'!$G14,$P19+J$52&gt;'Standard Settings'!$I14),-1,(EchelleFPAparam!$S$3/(cpmcfgWLEN!$P19+J$52))*(SIN(EchelleFPAparam!$T$3-EchelleFPAparam!$M$3/2)+SIN('Standard Settings'!$F14+EchelleFPAparam!$M$3)))</f>
        <v/>
      </c>
      <c r="BK19" s="30">
        <f>IF(OR($P19+B$52&lt;'Standard Settings'!$G14,$P19+B$52&gt;'Standard Settings'!$I14),-1,BB19*(($D19+B$52)/($D19+B$52+0.5)))</f>
        <v/>
      </c>
      <c r="BL19" s="30">
        <f>IF(OR($P19+C$52&lt;'Standard Settings'!$G14,$P19+C$52&gt;'Standard Settings'!$I14),-1,BC19*(($D19+C$52)/($D19+C$52+0.5)))</f>
        <v/>
      </c>
      <c r="BM19" s="30">
        <f>IF(OR($P19+D$52&lt;'Standard Settings'!$G14,$P19+D$52&gt;'Standard Settings'!$I14),-1,BD19*(($D19+D$52)/($D19+D$52+0.5)))</f>
        <v/>
      </c>
      <c r="BN19" s="30">
        <f>IF(OR($P19+E$52&lt;'Standard Settings'!$G14,$P19+E$52&gt;'Standard Settings'!$I14),-1,BE19*(($D19+E$52)/($D19+E$52+0.5)))</f>
        <v/>
      </c>
      <c r="BO19" s="30">
        <f>IF(OR($P19+F$52&lt;'Standard Settings'!$G14,$P19+F$52&gt;'Standard Settings'!$I14),-1,BF19*(($D19+F$52)/($D19+F$52+0.5)))</f>
        <v/>
      </c>
      <c r="BP19" s="30">
        <f>IF(OR($P19+G$52&lt;'Standard Settings'!$G14,$P19+G$52&gt;'Standard Settings'!$I14),-1,BG19*(($D19+G$52)/($D19+G$52+0.5)))</f>
        <v/>
      </c>
      <c r="BQ19" s="30">
        <f>IF(OR($P19+H$52&lt;'Standard Settings'!$G14,$P19+H$52&gt;'Standard Settings'!$I14),-1,BH19*(($D19+H$52)/($D19+H$52+0.5)))</f>
        <v/>
      </c>
      <c r="BR19" s="30">
        <f>IF(OR($P19+I$52&lt;'Standard Settings'!$G14,$P19+I$52&gt;'Standard Settings'!$I14),-1,BI19*(($D19+I$52)/($D19+I$52+0.5)))</f>
        <v/>
      </c>
      <c r="BS19" s="30">
        <f>IF(OR($P19+J$52&lt;'Standard Settings'!$G14,$P19+J$52&gt;'Standard Settings'!$I14),-1,BJ19*(($D19+J$52)/($D19+J$52+0.5)))</f>
        <v/>
      </c>
      <c r="BT19" s="30">
        <f>IF(OR($P19+B$52&lt;'Standard Settings'!$G14,$P19+B$52&gt;'Standard Settings'!$I14),-1,BB19*(($D19+B$52)/($D19+B$52-0.5)))</f>
        <v/>
      </c>
      <c r="BU19" s="30">
        <f>IF(OR($P19+C$52&lt;'Standard Settings'!$G14,$P19+C$52&gt;'Standard Settings'!$I14),-1,BC19*(($D19+C$52)/($D19+C$52-0.5)))</f>
        <v/>
      </c>
      <c r="BV19" s="30">
        <f>IF(OR($P19+D$52&lt;'Standard Settings'!$G14,$P19+D$52&gt;'Standard Settings'!$I14),-1,BD19*(($D19+D$52)/($D19+D$52-0.5)))</f>
        <v/>
      </c>
      <c r="BW19" s="30">
        <f>IF(OR($P19+E$52&lt;'Standard Settings'!$G14,$P19+E$52&gt;'Standard Settings'!$I14),-1,BE19*(($D19+E$52)/($D19+E$52-0.5)))</f>
        <v/>
      </c>
      <c r="BX19" s="30">
        <f>IF(OR($P19+F$52&lt;'Standard Settings'!$G14,$P19+F$52&gt;'Standard Settings'!$I14),-1,BF19*(($D19+F$52)/($D19+F$52-0.5)))</f>
        <v/>
      </c>
      <c r="BY19" s="30">
        <f>IF(OR($P19+G$52&lt;'Standard Settings'!$G14,$P19+G$52&gt;'Standard Settings'!$I14),-1,BG19*(($D19+G$52)/($D19+G$52-0.5)))</f>
        <v/>
      </c>
      <c r="BZ19" s="30">
        <f>IF(OR($P19+H$52&lt;'Standard Settings'!$G14,$P19+H$52&gt;'Standard Settings'!$I14),-1,BH19*(($D19+H$52)/($D19+H$52-0.5)))</f>
        <v/>
      </c>
      <c r="CA19" s="30">
        <f>IF(OR($P19+I$52&lt;'Standard Settings'!$G14,$P19+I$52&gt;'Standard Settings'!$I14),-1,BI19*(($D19+I$52)/($D19+I$52-0.5)))</f>
        <v/>
      </c>
      <c r="CB19" s="30">
        <f>IF(OR($P19+J$52&lt;'Standard Settings'!$G14,$P19+J$52&gt;'Standard Settings'!$I14),-1,BJ19*(($D19+J$52)/($D19+J$52-0.5)))</f>
        <v/>
      </c>
      <c r="CC19" s="31">
        <f>IF(OR($P19+B$52&lt;'Standard Settings'!$G14,$P19+B$52&gt;'Standard Settings'!$I14),-1,(EchelleFPAparam!$S$3/(cpmcfgWLEN!$P19+B$52))*(SIN('Standard Settings'!$F14)+SIN('Standard Settings'!$F14+EchelleFPAparam!$M$3+EchelleFPAparam!$F$3)))</f>
        <v/>
      </c>
      <c r="CD19" s="31">
        <f>IF(OR($P19+C$52&lt;'Standard Settings'!$G14,$P19+C$52&gt;'Standard Settings'!$I14),-1,(EchelleFPAparam!$S$3/(cpmcfgWLEN!$P19+C$52))*(SIN('Standard Settings'!$F14)+SIN('Standard Settings'!$F14+EchelleFPAparam!$M$3+EchelleFPAparam!$F$3)))</f>
        <v/>
      </c>
      <c r="CE19" s="31">
        <f>IF(OR($P19+D$52&lt;'Standard Settings'!$G14,$P19+D$52&gt;'Standard Settings'!$I14),-1,(EchelleFPAparam!$S$3/(cpmcfgWLEN!$P19+D$52))*(SIN('Standard Settings'!$F14)+SIN('Standard Settings'!$F14+EchelleFPAparam!$M$3+EchelleFPAparam!$F$3)))</f>
        <v/>
      </c>
      <c r="CF19" s="31">
        <f>IF(OR($P19+E$52&lt;'Standard Settings'!$G14,$P19+E$52&gt;'Standard Settings'!$I14),-1,(EchelleFPAparam!$S$3/(cpmcfgWLEN!$P19+E$52))*(SIN('Standard Settings'!$F14)+SIN('Standard Settings'!$F14+EchelleFPAparam!$M$3+EchelleFPAparam!$F$3)))</f>
        <v/>
      </c>
      <c r="CG19" s="31">
        <f>IF(OR($P19+F$52&lt;'Standard Settings'!$G14,$P19+F$52&gt;'Standard Settings'!$I14),-1,(EchelleFPAparam!$S$3/(cpmcfgWLEN!$P19+F$52))*(SIN('Standard Settings'!$F14)+SIN('Standard Settings'!$F14+EchelleFPAparam!$M$3+EchelleFPAparam!$F$3)))</f>
        <v/>
      </c>
      <c r="CH19" s="31">
        <f>IF(OR($P19+G$52&lt;'Standard Settings'!$G14,$P19+G$52&gt;'Standard Settings'!$I14),-1,(EchelleFPAparam!$S$3/(cpmcfgWLEN!$P19+G$52))*(SIN('Standard Settings'!$F14)+SIN('Standard Settings'!$F14+EchelleFPAparam!$M$3+EchelleFPAparam!$F$3)))</f>
        <v/>
      </c>
      <c r="CI19" s="31">
        <f>IF(OR($P19+H$52&lt;'Standard Settings'!$G14,$P19+H$52&gt;'Standard Settings'!$I14),-1,(EchelleFPAparam!$S$3/(cpmcfgWLEN!$P19+H$52))*(SIN('Standard Settings'!$F14)+SIN('Standard Settings'!$F14+EchelleFPAparam!$M$3+EchelleFPAparam!$F$3)))</f>
        <v/>
      </c>
      <c r="CJ19" s="31">
        <f>IF(OR($P19+I$52&lt;'Standard Settings'!$G14,$P19+I$52&gt;'Standard Settings'!$I14),-1,(EchelleFPAparam!$S$3/(cpmcfgWLEN!$P19+I$52))*(SIN('Standard Settings'!$F14)+SIN('Standard Settings'!$F14+EchelleFPAparam!$M$3+EchelleFPAparam!$F$3)))</f>
        <v/>
      </c>
      <c r="CK19" s="31">
        <f>IF(OR($P19+J$52&lt;'Standard Settings'!$G14,$P19+J$52&gt;'Standard Settings'!$I14),-1,(EchelleFPAparam!$S$3/(cpmcfgWLEN!$P19+J$52))*(SIN('Standard Settings'!$F14)+SIN('Standard Settings'!$F14+EchelleFPAparam!$M$3+EchelleFPAparam!$F$3)))</f>
        <v/>
      </c>
      <c r="CL19" s="31">
        <f>IF(OR($P19+B$52&lt;'Standard Settings'!$G14,$P19+B$52&gt;'Standard Settings'!$I14),-1,(EchelleFPAparam!$S$3/(cpmcfgWLEN!$P19+B$52))*(SIN('Standard Settings'!$F14)+SIN('Standard Settings'!$F14+EchelleFPAparam!$M$3+EchelleFPAparam!$G$3)))</f>
        <v/>
      </c>
      <c r="CM19" s="31">
        <f>IF(OR($P19+C$52&lt;'Standard Settings'!$G14,$P19+C$52&gt;'Standard Settings'!$I14),-1,(EchelleFPAparam!$S$3/(cpmcfgWLEN!$P19+C$52))*(SIN('Standard Settings'!$F14)+SIN('Standard Settings'!$F14+EchelleFPAparam!$M$3+EchelleFPAparam!$G$3)))</f>
        <v/>
      </c>
      <c r="CN19" s="31">
        <f>IF(OR($P19+D$52&lt;'Standard Settings'!$G14,$P19+D$52&gt;'Standard Settings'!$I14),-1,(EchelleFPAparam!$S$3/(cpmcfgWLEN!$P19+D$52))*(SIN('Standard Settings'!$F14)+SIN('Standard Settings'!$F14+EchelleFPAparam!$M$3+EchelleFPAparam!$G$3)))</f>
        <v/>
      </c>
      <c r="CO19" s="31">
        <f>IF(OR($P19+E$52&lt;'Standard Settings'!$G14,$P19+E$52&gt;'Standard Settings'!$I14),-1,(EchelleFPAparam!$S$3/(cpmcfgWLEN!$P19+E$52))*(SIN('Standard Settings'!$F14)+SIN('Standard Settings'!$F14+EchelleFPAparam!$M$3+EchelleFPAparam!$G$3)))</f>
        <v/>
      </c>
      <c r="CP19" s="31">
        <f>IF(OR($P19+F$52&lt;'Standard Settings'!$G14,$P19+F$52&gt;'Standard Settings'!$I14),-1,(EchelleFPAparam!$S$3/(cpmcfgWLEN!$P19+F$52))*(SIN('Standard Settings'!$F14)+SIN('Standard Settings'!$F14+EchelleFPAparam!$M$3+EchelleFPAparam!$G$3)))</f>
        <v/>
      </c>
      <c r="CQ19" s="31">
        <f>IF(OR($P19+G$52&lt;'Standard Settings'!$G14,$P19+G$52&gt;'Standard Settings'!$I14),-1,(EchelleFPAparam!$S$3/(cpmcfgWLEN!$P19+G$52))*(SIN('Standard Settings'!$F14)+SIN('Standard Settings'!$F14+EchelleFPAparam!$M$3+EchelleFPAparam!$G$3)))</f>
        <v/>
      </c>
      <c r="CR19" s="31">
        <f>IF(OR($P19+H$52&lt;'Standard Settings'!$G14,$P19+H$52&gt;'Standard Settings'!$I14),-1,(EchelleFPAparam!$S$3/(cpmcfgWLEN!$P19+H$52))*(SIN('Standard Settings'!$F14)+SIN('Standard Settings'!$F14+EchelleFPAparam!$M$3+EchelleFPAparam!$G$3)))</f>
        <v/>
      </c>
      <c r="CS19" s="31">
        <f>IF(OR($P19+I$52&lt;'Standard Settings'!$G14,$P19+I$52&gt;'Standard Settings'!$I14),-1,(EchelleFPAparam!$S$3/(cpmcfgWLEN!$P19+I$52))*(SIN('Standard Settings'!$F14)+SIN('Standard Settings'!$F14+EchelleFPAparam!$M$3+EchelleFPAparam!$G$3)))</f>
        <v/>
      </c>
      <c r="CT19" s="31">
        <f>IF(OR($P19+J$52&lt;'Standard Settings'!$G14,$P19+J$52&gt;'Standard Settings'!$I14),-1,(EchelleFPAparam!$S$3/(cpmcfgWLEN!$P19+J$52))*(SIN('Standard Settings'!$F14)+SIN('Standard Settings'!$F14+EchelleFPAparam!$M$3+EchelleFPAparam!$G$3)))</f>
        <v/>
      </c>
      <c r="CU19" s="31">
        <f>IF(OR($P19+B$52&lt;'Standard Settings'!$G14,$P19+B$52&gt;'Standard Settings'!$I14),-1,(EchelleFPAparam!$S$3/(cpmcfgWLEN!$P19+B$52))*(SIN('Standard Settings'!$F14)+SIN('Standard Settings'!$F14+EchelleFPAparam!$M$3+EchelleFPAparam!$H$3)))</f>
        <v/>
      </c>
      <c r="CV19" s="31">
        <f>IF(OR($P19+C$52&lt;'Standard Settings'!$G14,$P19+C$52&gt;'Standard Settings'!$I14),-1,(EchelleFPAparam!$S$3/(cpmcfgWLEN!$P19+C$52))*(SIN('Standard Settings'!$F14)+SIN('Standard Settings'!$F14+EchelleFPAparam!$M$3+EchelleFPAparam!$H$3)))</f>
        <v/>
      </c>
      <c r="CW19" s="31">
        <f>IF(OR($P19+D$52&lt;'Standard Settings'!$G14,$P19+D$52&gt;'Standard Settings'!$I14),-1,(EchelleFPAparam!$S$3/(cpmcfgWLEN!$P19+D$52))*(SIN('Standard Settings'!$F14)+SIN('Standard Settings'!$F14+EchelleFPAparam!$M$3+EchelleFPAparam!$H$3)))</f>
        <v/>
      </c>
      <c r="CX19" s="31">
        <f>IF(OR($P19+E$52&lt;'Standard Settings'!$G14,$P19+E$52&gt;'Standard Settings'!$I14),-1,(EchelleFPAparam!$S$3/(cpmcfgWLEN!$P19+E$52))*(SIN('Standard Settings'!$F14)+SIN('Standard Settings'!$F14+EchelleFPAparam!$M$3+EchelleFPAparam!$H$3)))</f>
        <v/>
      </c>
      <c r="CY19" s="31">
        <f>IF(OR($P19+F$52&lt;'Standard Settings'!$G14,$P19+F$52&gt;'Standard Settings'!$I14),-1,(EchelleFPAparam!$S$3/(cpmcfgWLEN!$P19+F$52))*(SIN('Standard Settings'!$F14)+SIN('Standard Settings'!$F14+EchelleFPAparam!$M$3+EchelleFPAparam!$H$3)))</f>
        <v/>
      </c>
      <c r="CZ19" s="31">
        <f>IF(OR($P19+G$52&lt;'Standard Settings'!$G14,$P19+G$52&gt;'Standard Settings'!$I14),-1,(EchelleFPAparam!$S$3/(cpmcfgWLEN!$P19+G$52))*(SIN('Standard Settings'!$F14)+SIN('Standard Settings'!$F14+EchelleFPAparam!$M$3+EchelleFPAparam!$H$3)))</f>
        <v/>
      </c>
      <c r="DA19" s="31">
        <f>IF(OR($P19+H$52&lt;'Standard Settings'!$G14,$P19+H$52&gt;'Standard Settings'!$I14),-1,(EchelleFPAparam!$S$3/(cpmcfgWLEN!$P19+H$52))*(SIN('Standard Settings'!$F14)+SIN('Standard Settings'!$F14+EchelleFPAparam!$M$3+EchelleFPAparam!$H$3)))</f>
        <v/>
      </c>
      <c r="DB19" s="31">
        <f>IF(OR($P19+I$52&lt;'Standard Settings'!$G14,$P19+I$52&gt;'Standard Settings'!$I14),-1,(EchelleFPAparam!$S$3/(cpmcfgWLEN!$P19+I$52))*(SIN('Standard Settings'!$F14)+SIN('Standard Settings'!$F14+EchelleFPAparam!$M$3+EchelleFPAparam!$H$3)))</f>
        <v/>
      </c>
      <c r="DC19" s="31">
        <f>IF(OR($P19+J$52&lt;'Standard Settings'!$G14,$P19+J$52&gt;'Standard Settings'!$I14),-1,(EchelleFPAparam!$S$3/(cpmcfgWLEN!$P19+J$52))*(SIN('Standard Settings'!$F14)+SIN('Standard Settings'!$F14+EchelleFPAparam!$M$3+EchelleFPAparam!$H$3)))</f>
        <v/>
      </c>
      <c r="DD19" s="31">
        <f>IF(OR($P19+B$52&lt;'Standard Settings'!$G14,$P19+B$52&gt;'Standard Settings'!$I14),-1,(EchelleFPAparam!$S$3/(cpmcfgWLEN!$P19+B$52))*(SIN('Standard Settings'!$F14)+SIN('Standard Settings'!$F14+EchelleFPAparam!$M$3+EchelleFPAparam!$I$3)))</f>
        <v/>
      </c>
      <c r="DE19" s="31">
        <f>IF(OR($P19+C$52&lt;'Standard Settings'!$G14,$P19+C$52&gt;'Standard Settings'!$I14),-1,(EchelleFPAparam!$S$3/(cpmcfgWLEN!$P19+C$52))*(SIN('Standard Settings'!$F14)+SIN('Standard Settings'!$F14+EchelleFPAparam!$M$3+EchelleFPAparam!$I$3)))</f>
        <v/>
      </c>
      <c r="DF19" s="31">
        <f>IF(OR($P19+D$52&lt;'Standard Settings'!$G14,$P19+D$52&gt;'Standard Settings'!$I14),-1,(EchelleFPAparam!$S$3/(cpmcfgWLEN!$P19+D$52))*(SIN('Standard Settings'!$F14)+SIN('Standard Settings'!$F14+EchelleFPAparam!$M$3+EchelleFPAparam!$I$3)))</f>
        <v/>
      </c>
      <c r="DG19" s="31">
        <f>IF(OR($P19+E$52&lt;'Standard Settings'!$G14,$P19+E$52&gt;'Standard Settings'!$I14),-1,(EchelleFPAparam!$S$3/(cpmcfgWLEN!$P19+E$52))*(SIN('Standard Settings'!$F14)+SIN('Standard Settings'!$F14+EchelleFPAparam!$M$3+EchelleFPAparam!$I$3)))</f>
        <v/>
      </c>
      <c r="DH19" s="31">
        <f>IF(OR($P19+F$52&lt;'Standard Settings'!$G14,$P19+F$52&gt;'Standard Settings'!$I14),-1,(EchelleFPAparam!$S$3/(cpmcfgWLEN!$P19+F$52))*(SIN('Standard Settings'!$F14)+SIN('Standard Settings'!$F14+EchelleFPAparam!$M$3+EchelleFPAparam!$I$3)))</f>
        <v/>
      </c>
      <c r="DI19" s="31">
        <f>IF(OR($P19+G$52&lt;'Standard Settings'!$G14,$P19+G$52&gt;'Standard Settings'!$I14),-1,(EchelleFPAparam!$S$3/(cpmcfgWLEN!$P19+G$52))*(SIN('Standard Settings'!$F14)+SIN('Standard Settings'!$F14+EchelleFPAparam!$M$3+EchelleFPAparam!$I$3)))</f>
        <v/>
      </c>
      <c r="DJ19" s="31">
        <f>IF(OR($P19+H$52&lt;'Standard Settings'!$G14,$P19+H$52&gt;'Standard Settings'!$I14),-1,(EchelleFPAparam!$S$3/(cpmcfgWLEN!$P19+H$52))*(SIN('Standard Settings'!$F14)+SIN('Standard Settings'!$F14+EchelleFPAparam!$M$3+EchelleFPAparam!$I$3)))</f>
        <v/>
      </c>
      <c r="DK19" s="31">
        <f>IF(OR($P19+I$52&lt;'Standard Settings'!$G14,$P19+I$52&gt;'Standard Settings'!$I14),-1,(EchelleFPAparam!$S$3/(cpmcfgWLEN!$P19+I$52))*(SIN('Standard Settings'!$F14)+SIN('Standard Settings'!$F14+EchelleFPAparam!$M$3+EchelleFPAparam!$I$3)))</f>
        <v/>
      </c>
      <c r="DL19" s="31">
        <f>IF(OR($P19+J$52&lt;'Standard Settings'!$G14,$P19+J$52&gt;'Standard Settings'!$I14),-1,(EchelleFPAparam!$S$3/(cpmcfgWLEN!$P19+J$52))*(SIN('Standard Settings'!$F14)+SIN('Standard Settings'!$F14+EchelleFPAparam!$M$3+EchelleFPAparam!$I$3)))</f>
        <v/>
      </c>
      <c r="DM19" s="31">
        <f>IF(OR($P19+B$52&lt;'Standard Settings'!$G14,$P19+B$52&gt;'Standard Settings'!$I14),-1,(EchelleFPAparam!$S$3/(cpmcfgWLEN!$P19+B$52))*(SIN('Standard Settings'!$F14)+SIN('Standard Settings'!$F14+EchelleFPAparam!$M$3+EchelleFPAparam!$J$3)))</f>
        <v/>
      </c>
      <c r="DN19" s="31">
        <f>IF(OR($P19+C$52&lt;'Standard Settings'!$G14,$P19+C$52&gt;'Standard Settings'!$I14),-1,(EchelleFPAparam!$S$3/(cpmcfgWLEN!$P19+C$52))*(SIN('Standard Settings'!$F14)+SIN('Standard Settings'!$F14+EchelleFPAparam!$M$3+EchelleFPAparam!$J$3)))</f>
        <v/>
      </c>
      <c r="DO19" s="31">
        <f>IF(OR($P19+D$52&lt;'Standard Settings'!$G14,$P19+D$52&gt;'Standard Settings'!$I14),-1,(EchelleFPAparam!$S$3/(cpmcfgWLEN!$P19+D$52))*(SIN('Standard Settings'!$F14)+SIN('Standard Settings'!$F14+EchelleFPAparam!$M$3+EchelleFPAparam!$J$3)))</f>
        <v/>
      </c>
      <c r="DP19" s="31">
        <f>IF(OR($P19+E$52&lt;'Standard Settings'!$G14,$P19+E$52&gt;'Standard Settings'!$I14),-1,(EchelleFPAparam!$S$3/(cpmcfgWLEN!$P19+E$52))*(SIN('Standard Settings'!$F14)+SIN('Standard Settings'!$F14+EchelleFPAparam!$M$3+EchelleFPAparam!$J$3)))</f>
        <v/>
      </c>
      <c r="DQ19" s="31">
        <f>IF(OR($P19+F$52&lt;'Standard Settings'!$G14,$P19+F$52&gt;'Standard Settings'!$I14),-1,(EchelleFPAparam!$S$3/(cpmcfgWLEN!$P19+F$52))*(SIN('Standard Settings'!$F14)+SIN('Standard Settings'!$F14+EchelleFPAparam!$M$3+EchelleFPAparam!$J$3)))</f>
        <v/>
      </c>
      <c r="DR19" s="31">
        <f>IF(OR($P19+G$52&lt;'Standard Settings'!$G14,$P19+G$52&gt;'Standard Settings'!$I14),-1,(EchelleFPAparam!$S$3/(cpmcfgWLEN!$P19+G$52))*(SIN('Standard Settings'!$F14)+SIN('Standard Settings'!$F14+EchelleFPAparam!$M$3+EchelleFPAparam!$J$3)))</f>
        <v/>
      </c>
      <c r="DS19" s="31">
        <f>IF(OR($P19+H$52&lt;'Standard Settings'!$G14,$P19+H$52&gt;'Standard Settings'!$I14),-1,(EchelleFPAparam!$S$3/(cpmcfgWLEN!$P19+H$52))*(SIN('Standard Settings'!$F14)+SIN('Standard Settings'!$F14+EchelleFPAparam!$M$3+EchelleFPAparam!$J$3)))</f>
        <v/>
      </c>
      <c r="DT19" s="31">
        <f>IF(OR($P19+I$52&lt;'Standard Settings'!$G14,$P19+I$52&gt;'Standard Settings'!$I14),-1,(EchelleFPAparam!$S$3/(cpmcfgWLEN!$P19+I$52))*(SIN('Standard Settings'!$F14)+SIN('Standard Settings'!$F14+EchelleFPAparam!$M$3+EchelleFPAparam!$J$3)))</f>
        <v/>
      </c>
      <c r="DU19" s="31">
        <f>IF(OR($P19+J$52&lt;'Standard Settings'!$G14,$P19+J$52&gt;'Standard Settings'!$I14),-1,(EchelleFPAparam!$S$3/(cpmcfgWLEN!$P19+J$52))*(SIN('Standard Settings'!$F14)+SIN('Standard Settings'!$F14+EchelleFPAparam!$M$3+EchelleFPAparam!$J$3)))</f>
        <v/>
      </c>
      <c r="DV19" s="31">
        <f>IF(OR($P19+B$52&lt;$N19,$P19+B$52&gt;$O19),-1,(EchelleFPAparam!$S$3/(cpmcfgWLEN!$P19+B$52))*(SIN('Standard Settings'!$F14)+SIN('Standard Settings'!$F14+EchelleFPAparam!$M$3+EchelleFPAparam!$K$3)))</f>
        <v/>
      </c>
      <c r="DW19" s="31">
        <f>IF(OR($P19+C$52&lt;$N19,$P19+C$52&gt;$O19),-1,(EchelleFPAparam!$S$3/(cpmcfgWLEN!$P19+C$52))*(SIN('Standard Settings'!$F14)+SIN('Standard Settings'!$F14+EchelleFPAparam!$M$3+EchelleFPAparam!$K$3)))</f>
        <v/>
      </c>
      <c r="DX19" s="31">
        <f>IF(OR($P19+D$52&lt;$N19,$P19+D$52&gt;$O19),-1,(EchelleFPAparam!$S$3/(cpmcfgWLEN!$P19+D$52))*(SIN('Standard Settings'!$F14)+SIN('Standard Settings'!$F14+EchelleFPAparam!$M$3+EchelleFPAparam!$K$3)))</f>
        <v/>
      </c>
      <c r="DY19" s="31">
        <f>IF(OR($P19+E$52&lt;$N19,$P19+E$52&gt;$O19),-1,(EchelleFPAparam!$S$3/(cpmcfgWLEN!$P19+E$52))*(SIN('Standard Settings'!$F14)+SIN('Standard Settings'!$F14+EchelleFPAparam!$M$3+EchelleFPAparam!$K$3)))</f>
        <v/>
      </c>
      <c r="DZ19" s="31">
        <f>IF(OR($P19+F$52&lt;$N19,$P19+F$52&gt;$O19),-1,(EchelleFPAparam!$S$3/(cpmcfgWLEN!$P19+F$52))*(SIN('Standard Settings'!$F14)+SIN('Standard Settings'!$F14+EchelleFPAparam!$M$3+EchelleFPAparam!$K$3)))</f>
        <v/>
      </c>
      <c r="EA19" s="31">
        <f>IF(OR($P19+G$52&lt;$N19,$P19+G$52&gt;$O19),-1,(EchelleFPAparam!$S$3/(cpmcfgWLEN!$P19+G$52))*(SIN('Standard Settings'!$F14)+SIN('Standard Settings'!$F14+EchelleFPAparam!$M$3+EchelleFPAparam!$K$3)))</f>
        <v/>
      </c>
      <c r="EB19" s="31">
        <f>IF(OR($P19+H$52&lt;$N19,$P19+H$52&gt;$O19),-1,(EchelleFPAparam!$S$3/(cpmcfgWLEN!$P19+H$52))*(SIN('Standard Settings'!$F14)+SIN('Standard Settings'!$F14+EchelleFPAparam!$M$3+EchelleFPAparam!$K$3)))</f>
        <v/>
      </c>
      <c r="EC19" s="31">
        <f>IF(OR($P19+I$52&lt;$N19,$P19+I$52&gt;$O19),-1,(EchelleFPAparam!$S$3/(cpmcfgWLEN!$P19+I$52))*(SIN('Standard Settings'!$F14)+SIN('Standard Settings'!$F14+EchelleFPAparam!$M$3+EchelleFPAparam!$K$3)))</f>
        <v/>
      </c>
      <c r="ED19" s="31">
        <f>IF(OR($P19+J$52&lt;$N19,$P19+J$52&gt;$O19),-1,(EchelleFPAparam!$S$3/(cpmcfgWLEN!$P19+J$52))*(SIN('Standard Settings'!$F14)+SIN('Standard Settings'!$F14+EchelleFPAparam!$M$3+EchelleFPAparam!$K$3)))</f>
        <v/>
      </c>
      <c r="EE19" s="34">
        <f>'Standard Settings'!E14</f>
        <v/>
      </c>
      <c r="EH19" s="32" t="n"/>
      <c r="EI19" s="32" t="n"/>
      <c r="EJ19" s="32" t="n"/>
      <c r="EK19" s="32" t="n"/>
      <c r="EL19" s="32" t="n"/>
      <c r="EM19" s="32" t="n"/>
      <c r="EN19" s="32" t="n"/>
      <c r="EO19" s="32" t="n"/>
      <c r="EP19" s="32" t="n"/>
      <c r="EQ19" s="32" t="n"/>
      <c r="ER19" s="32" t="n"/>
      <c r="ES19" s="32" t="n"/>
      <c r="ET19" s="32" t="n"/>
      <c r="EU19" s="32" t="n"/>
      <c r="EV19" s="32" t="n"/>
      <c r="EW19" s="32" t="n"/>
      <c r="EX19" s="32" t="n"/>
      <c r="EY19" s="32" t="n"/>
      <c r="EZ19" s="32" t="n"/>
      <c r="FA19" s="32" t="n"/>
      <c r="FB19" s="32" t="n"/>
      <c r="FC19" s="15" t="n"/>
      <c r="FD19" s="33">
        <f>1/(F19*EchelleFPAparam!$Q$3)</f>
        <v/>
      </c>
      <c r="FE19" s="33">
        <f>E19*FD19</f>
        <v/>
      </c>
      <c r="FF19" s="15" t="n"/>
      <c r="FG19" s="15" t="n"/>
      <c r="FH19" s="15" t="n"/>
      <c r="FI19" s="15" t="n"/>
      <c r="FJ19" s="15" t="n"/>
      <c r="FK19" s="15" t="n"/>
      <c r="FL19" s="15" t="n"/>
      <c r="FM19" s="15" t="n"/>
      <c r="FN19" s="15" t="n"/>
      <c r="FO19" s="15" t="n"/>
      <c r="FP19" s="15" t="n"/>
      <c r="FQ19" s="15" t="n"/>
      <c r="FR19" s="15" t="n"/>
      <c r="FS19" s="15" t="n"/>
      <c r="FT19" s="15" t="n"/>
      <c r="FU19" s="15" t="n"/>
      <c r="FV19" s="15" t="n"/>
      <c r="FW19" s="15" t="n"/>
      <c r="FX19" s="15" t="n"/>
      <c r="FY19" s="15" t="n"/>
      <c r="FZ19" s="15" t="n"/>
      <c r="GA19" s="15" t="n"/>
      <c r="GB19" s="15" t="n"/>
      <c r="GC19" s="15" t="n"/>
      <c r="GD19" s="15" t="n"/>
      <c r="GE19" s="15" t="n"/>
      <c r="GF19" s="15" t="n"/>
      <c r="GG19" s="15" t="n"/>
      <c r="GH19" s="15" t="n"/>
      <c r="GI19" s="15" t="n"/>
      <c r="GJ19" s="15" t="n"/>
      <c r="GK19" s="15" t="n"/>
      <c r="GL19" s="15" t="n"/>
      <c r="GM19" s="15" t="n"/>
      <c r="GN19" s="15" t="n"/>
      <c r="GO19" s="15" t="n"/>
      <c r="GP19" s="15" t="n"/>
      <c r="GQ19" s="15" t="n"/>
      <c r="GR19" s="15" t="n"/>
      <c r="GS19" s="15" t="n"/>
      <c r="GT19" s="15" t="n"/>
      <c r="GU19" s="15" t="n"/>
      <c r="GV19" s="15" t="n"/>
      <c r="GW19" s="15" t="n"/>
      <c r="GX19" s="15" t="n"/>
      <c r="GY19" s="15" t="n"/>
      <c r="GZ19" s="15" t="n"/>
      <c r="HA19" s="15" t="n"/>
      <c r="HB19" s="15" t="n"/>
      <c r="HC19" s="15" t="n"/>
      <c r="HD19" s="15" t="n"/>
      <c r="HE19" s="15" t="n"/>
      <c r="HF19" s="15" t="n"/>
      <c r="HG19" s="15" t="n"/>
      <c r="HH19" s="15" t="n"/>
      <c r="HI19" s="15" t="n"/>
      <c r="HJ19" s="15" t="n"/>
      <c r="HK19" s="15" t="n"/>
      <c r="HL19" s="15" t="n"/>
      <c r="HM19" s="15" t="n"/>
      <c r="HN19" s="15" t="n"/>
      <c r="HO19" s="15" t="n"/>
      <c r="HP19" s="15" t="n"/>
      <c r="HQ19" s="15" t="n"/>
      <c r="HR19" s="15" t="n"/>
      <c r="HS19" s="15" t="n"/>
      <c r="HT19" s="15" t="n"/>
      <c r="HU19" s="15" t="n"/>
      <c r="HV19" s="15" t="n"/>
      <c r="HW19" s="15" t="n"/>
      <c r="HX19" s="15" t="n"/>
      <c r="HY19" s="15" t="n"/>
      <c r="HZ19" s="15" t="n"/>
      <c r="IA19" s="15" t="n"/>
      <c r="IB19" s="15" t="n"/>
      <c r="IC19" s="15" t="n"/>
      <c r="ID19" s="15" t="n"/>
      <c r="IE19" s="15" t="n"/>
      <c r="IF19" s="15" t="n"/>
      <c r="IG19" s="15" t="n"/>
      <c r="IH19" s="15" t="n"/>
      <c r="II19" s="15" t="n"/>
      <c r="IJ19" s="15" t="n"/>
      <c r="IK19" s="15" t="n"/>
      <c r="IL19" s="15" t="n"/>
      <c r="IM19" s="15" t="n"/>
      <c r="IN19" s="15" t="n"/>
      <c r="IO19" s="15" t="n"/>
      <c r="IP19" s="15" t="n"/>
      <c r="IQ19" s="15" t="n"/>
      <c r="IR19" s="15" t="n"/>
      <c r="IS19" s="15" t="n"/>
      <c r="IT19" s="15" t="n"/>
      <c r="IU19" s="15" t="n"/>
      <c r="IV19" s="15" t="n"/>
      <c r="IW19" s="15" t="n"/>
      <c r="IX19" s="15" t="n"/>
      <c r="IY19" s="15" t="n"/>
      <c r="IZ19" s="15" t="n"/>
      <c r="JA19" s="15" t="n"/>
      <c r="JB19" s="15" t="n"/>
      <c r="JC19" s="15" t="n"/>
      <c r="JD19" s="15" t="n"/>
      <c r="JE19" s="15" t="n"/>
      <c r="JF19" s="15" t="n"/>
      <c r="JG19" s="15" t="n"/>
      <c r="JH19" s="15" t="n"/>
      <c r="JI19" s="15" t="n"/>
      <c r="JJ19" s="15" t="n"/>
      <c r="JK19" s="15" t="n"/>
      <c r="JL19" s="15" t="n"/>
    </row>
    <row customHeight="1" ht="13.8" r="20" s="59" spans="1:273">
      <c r="A20" s="0" t="n"/>
      <c r="B20" s="22">
        <f>V20</f>
        <v/>
      </c>
      <c r="C20" s="34">
        <f>'Standard Settings'!B15</f>
        <v/>
      </c>
      <c r="D20" s="34">
        <f>'Standard Settings'!H15</f>
        <v/>
      </c>
      <c r="E20" s="23">
        <f>(DH20-CY20)/2048</f>
        <v/>
      </c>
      <c r="F20" s="21">
        <f>((EchelleFPAparam!$S$3/(cpmcfgWLEN!$P20+E$52))*(SIN('Standard Settings'!$F15+0.0005)+SIN('Standard Settings'!$F15+0.0005+EchelleFPAparam!$M$3))-(EchelleFPAparam!$S$3/(cpmcfgWLEN!$P20+E$52))*(SIN('Standard Settings'!$F15-0.0005)+SIN('Standard Settings'!$F15-0.0005+EchelleFPAparam!$M$3)))*1000*EchelleFPAparam!$O$3/180</f>
        <v/>
      </c>
      <c r="G20" s="24">
        <f>'Standard Settings'!C15</f>
        <v/>
      </c>
      <c r="H20" s="0" t="n"/>
      <c r="I20" s="34">
        <f>'Standard Settings'!D15</f>
        <v/>
      </c>
      <c r="J20" s="0" t="n"/>
      <c r="K20" s="14" t="n">
        <v>0</v>
      </c>
      <c r="L20" s="14" t="n">
        <v>0</v>
      </c>
      <c r="N20" s="25">
        <f>'Standard Settings'!$G15</f>
        <v/>
      </c>
      <c r="O20" s="25">
        <f>'Standard Settings'!$I15</f>
        <v/>
      </c>
      <c r="P20" s="26">
        <f>D20-4</f>
        <v/>
      </c>
      <c r="Q20" s="26">
        <f>D20+4</f>
        <v/>
      </c>
      <c r="R20" s="27">
        <f>IF(OR($P20+B$52&lt;$N20,$P20+B$52&gt;$O20),-1,(EchelleFPAparam!$S$3/(cpmcfgWLEN!$P20+B$52))*(SIN('Standard Settings'!$F15)+SIN('Standard Settings'!$F15+EchelleFPAparam!$M$3)))</f>
        <v/>
      </c>
      <c r="S20" s="27">
        <f>IF(OR($P20+C$52&lt;$N20,$P20+C$52&gt;$O20),-1,(EchelleFPAparam!$S$3/(cpmcfgWLEN!$P20+C$52))*(SIN('Standard Settings'!$F15)+SIN('Standard Settings'!$F15+EchelleFPAparam!$M$3)))</f>
        <v/>
      </c>
      <c r="T20" s="27">
        <f>IF(OR($P20+D$52&lt;$N20,$P20+D$52&gt;$O20),-1,(EchelleFPAparam!$S$3/(cpmcfgWLEN!$P20+D$52))*(SIN('Standard Settings'!$F15)+SIN('Standard Settings'!$F15+EchelleFPAparam!$M$3)))</f>
        <v/>
      </c>
      <c r="U20" s="27">
        <f>IF(OR($P20+E$52&lt;$N20,$P20+E$52&gt;$O20),-1,(EchelleFPAparam!$S$3/(cpmcfgWLEN!$P20+E$52))*(SIN('Standard Settings'!$F15)+SIN('Standard Settings'!$F15+EchelleFPAparam!$M$3)))</f>
        <v/>
      </c>
      <c r="V20" s="27">
        <f>IF(OR($P20+F$52&lt;$N20,$P20+F$52&gt;$O20),-1,(EchelleFPAparam!$S$3/(cpmcfgWLEN!$P20+F$52))*(SIN('Standard Settings'!$F15)+SIN('Standard Settings'!$F15+EchelleFPAparam!$M$3)))</f>
        <v/>
      </c>
      <c r="W20" s="27">
        <f>IF(OR($P20+G$52&lt;$N20,$P20+G$52&gt;$O20),-1,(EchelleFPAparam!$S$3/(cpmcfgWLEN!$P20+G$52))*(SIN('Standard Settings'!$F15)+SIN('Standard Settings'!$F15+EchelleFPAparam!$M$3)))</f>
        <v/>
      </c>
      <c r="X20" s="27">
        <f>IF(OR($P20+H$52&lt;$N20,$P20+H$52&gt;$O20),-1,(EchelleFPAparam!$S$3/(cpmcfgWLEN!$P20+H$52))*(SIN('Standard Settings'!$F15)+SIN('Standard Settings'!$F15+EchelleFPAparam!$M$3)))</f>
        <v/>
      </c>
      <c r="Y20" s="27">
        <f>IF(OR($P20+I$52&lt;$N20,$P20+I$52&gt;$O20),-1,(EchelleFPAparam!$S$3/(cpmcfgWLEN!$P20+I$52))*(SIN('Standard Settings'!$F15)+SIN('Standard Settings'!$F15+EchelleFPAparam!$M$3)))</f>
        <v/>
      </c>
      <c r="Z20" s="27">
        <f>IF(OR($P20+J$52&lt;$N20,$P20+J$52&gt;$O20),-1,(EchelleFPAparam!$S$3/(cpmcfgWLEN!$P20+J$52))*(SIN('Standard Settings'!$F15)+SIN('Standard Settings'!$F15+EchelleFPAparam!$M$3)))</f>
        <v/>
      </c>
      <c r="AA20" s="28" t="n"/>
      <c r="AB20" s="28" t="n"/>
      <c r="AC20" s="28" t="n"/>
      <c r="AD20" s="28" t="n"/>
      <c r="AE20" s="28" t="n"/>
      <c r="AF20" s="28" t="n"/>
      <c r="AG20" s="28" t="n"/>
      <c r="AH20" s="28" t="n"/>
      <c r="AI20" s="28" t="n"/>
      <c r="AJ20" s="28" t="n"/>
      <c r="AK20" s="28" t="n"/>
      <c r="AL20" s="28" t="n"/>
      <c r="AM20" s="28" t="n"/>
      <c r="AN20" s="28" t="n"/>
      <c r="AO20" s="28" t="n"/>
      <c r="AP20" s="28" t="n"/>
      <c r="AQ20" s="28" t="n"/>
      <c r="AR20" s="28" t="n"/>
      <c r="AS20" s="28" t="n"/>
      <c r="AT20" s="28" t="n"/>
      <c r="AU20" s="28" t="n"/>
      <c r="AV20" s="28" t="n"/>
      <c r="AW20" s="28" t="n"/>
      <c r="AX20" s="28" t="n"/>
      <c r="AY20" s="28" t="n"/>
      <c r="AZ20" s="28" t="n"/>
      <c r="BA20" s="28" t="n"/>
      <c r="BB20" s="29">
        <f>IF(OR($P20+B$52&lt;'Standard Settings'!$G15,$P20+B$52&gt;'Standard Settings'!$I15),-1,(EchelleFPAparam!$S$3/(cpmcfgWLEN!$P20+B$52))*(SIN(EchelleFPAparam!$T$3-EchelleFPAparam!$M$3/2)+SIN('Standard Settings'!$F15+EchelleFPAparam!$M$3)))</f>
        <v/>
      </c>
      <c r="BC20" s="29">
        <f>IF(OR($P20+C$52&lt;'Standard Settings'!$G15,$P20+C$52&gt;'Standard Settings'!$I15),-1,(EchelleFPAparam!$S$3/(cpmcfgWLEN!$P20+C$52))*(SIN(EchelleFPAparam!$T$3-EchelleFPAparam!$M$3/2)+SIN('Standard Settings'!$F15+EchelleFPAparam!$M$3)))</f>
        <v/>
      </c>
      <c r="BD20" s="29">
        <f>IF(OR($P20+D$52&lt;'Standard Settings'!$G15,$P20+D$52&gt;'Standard Settings'!$I15),-1,(EchelleFPAparam!$S$3/(cpmcfgWLEN!$P20+D$52))*(SIN(EchelleFPAparam!$T$3-EchelleFPAparam!$M$3/2)+SIN('Standard Settings'!$F15+EchelleFPAparam!$M$3)))</f>
        <v/>
      </c>
      <c r="BE20" s="29">
        <f>IF(OR($P20+E$52&lt;'Standard Settings'!$G15,$P20+E$52&gt;'Standard Settings'!$I15),-1,(EchelleFPAparam!$S$3/(cpmcfgWLEN!$P20+E$52))*(SIN(EchelleFPAparam!$T$3-EchelleFPAparam!$M$3/2)+SIN('Standard Settings'!$F15+EchelleFPAparam!$M$3)))</f>
        <v/>
      </c>
      <c r="BF20" s="29">
        <f>IF(OR($P20+F$52&lt;'Standard Settings'!$G15,$P20+F$52&gt;'Standard Settings'!$I15),-1,(EchelleFPAparam!$S$3/(cpmcfgWLEN!$P20+F$52))*(SIN(EchelleFPAparam!$T$3-EchelleFPAparam!$M$3/2)+SIN('Standard Settings'!$F15+EchelleFPAparam!$M$3)))</f>
        <v/>
      </c>
      <c r="BG20" s="29">
        <f>IF(OR($P20+G$52&lt;'Standard Settings'!$G15,$P20+G$52&gt;'Standard Settings'!$I15),-1,(EchelleFPAparam!$S$3/(cpmcfgWLEN!$P20+G$52))*(SIN(EchelleFPAparam!$T$3-EchelleFPAparam!$M$3/2)+SIN('Standard Settings'!$F15+EchelleFPAparam!$M$3)))</f>
        <v/>
      </c>
      <c r="BH20" s="29">
        <f>IF(OR($P20+H$52&lt;'Standard Settings'!$G15,$P20+H$52&gt;'Standard Settings'!$I15),-1,(EchelleFPAparam!$S$3/(cpmcfgWLEN!$P20+H$52))*(SIN(EchelleFPAparam!$T$3-EchelleFPAparam!$M$3/2)+SIN('Standard Settings'!$F15+EchelleFPAparam!$M$3)))</f>
        <v/>
      </c>
      <c r="BI20" s="29">
        <f>IF(OR($P20+I$52&lt;'Standard Settings'!$G15,$P20+I$52&gt;'Standard Settings'!$I15),-1,(EchelleFPAparam!$S$3/(cpmcfgWLEN!$P20+I$52))*(SIN(EchelleFPAparam!$T$3-EchelleFPAparam!$M$3/2)+SIN('Standard Settings'!$F15+EchelleFPAparam!$M$3)))</f>
        <v/>
      </c>
      <c r="BJ20" s="29">
        <f>IF(OR($P20+J$52&lt;'Standard Settings'!$G15,$P20+J$52&gt;'Standard Settings'!$I15),-1,(EchelleFPAparam!$S$3/(cpmcfgWLEN!$P20+J$52))*(SIN(EchelleFPAparam!$T$3-EchelleFPAparam!$M$3/2)+SIN('Standard Settings'!$F15+EchelleFPAparam!$M$3)))</f>
        <v/>
      </c>
      <c r="BK20" s="30">
        <f>IF(OR($P20+B$52&lt;'Standard Settings'!$G15,$P20+B$52&gt;'Standard Settings'!$I15),-1,BB20*(($D20+B$52)/($D20+B$52+0.5)))</f>
        <v/>
      </c>
      <c r="BL20" s="30">
        <f>IF(OR($P20+C$52&lt;'Standard Settings'!$G15,$P20+C$52&gt;'Standard Settings'!$I15),-1,BC20*(($D20+C$52)/($D20+C$52+0.5)))</f>
        <v/>
      </c>
      <c r="BM20" s="30">
        <f>IF(OR($P20+D$52&lt;'Standard Settings'!$G15,$P20+D$52&gt;'Standard Settings'!$I15),-1,BD20*(($D20+D$52)/($D20+D$52+0.5)))</f>
        <v/>
      </c>
      <c r="BN20" s="30">
        <f>IF(OR($P20+E$52&lt;'Standard Settings'!$G15,$P20+E$52&gt;'Standard Settings'!$I15),-1,BE20*(($D20+E$52)/($D20+E$52+0.5)))</f>
        <v/>
      </c>
      <c r="BO20" s="30">
        <f>IF(OR($P20+F$52&lt;'Standard Settings'!$G15,$P20+F$52&gt;'Standard Settings'!$I15),-1,BF20*(($D20+F$52)/($D20+F$52+0.5)))</f>
        <v/>
      </c>
      <c r="BP20" s="30">
        <f>IF(OR($P20+G$52&lt;'Standard Settings'!$G15,$P20+G$52&gt;'Standard Settings'!$I15),-1,BG20*(($D20+G$52)/($D20+G$52+0.5)))</f>
        <v/>
      </c>
      <c r="BQ20" s="30">
        <f>IF(OR($P20+H$52&lt;'Standard Settings'!$G15,$P20+H$52&gt;'Standard Settings'!$I15),-1,BH20*(($D20+H$52)/($D20+H$52+0.5)))</f>
        <v/>
      </c>
      <c r="BR20" s="30">
        <f>IF(OR($P20+I$52&lt;'Standard Settings'!$G15,$P20+I$52&gt;'Standard Settings'!$I15),-1,BI20*(($D20+I$52)/($D20+I$52+0.5)))</f>
        <v/>
      </c>
      <c r="BS20" s="30">
        <f>IF(OR($P20+J$52&lt;'Standard Settings'!$G15,$P20+J$52&gt;'Standard Settings'!$I15),-1,BJ20*(($D20+J$52)/($D20+J$52+0.5)))</f>
        <v/>
      </c>
      <c r="BT20" s="30">
        <f>IF(OR($P20+B$52&lt;'Standard Settings'!$G15,$P20+B$52&gt;'Standard Settings'!$I15),-1,BB20*(($D20+B$52)/($D20+B$52-0.5)))</f>
        <v/>
      </c>
      <c r="BU20" s="30">
        <f>IF(OR($P20+C$52&lt;'Standard Settings'!$G15,$P20+C$52&gt;'Standard Settings'!$I15),-1,BC20*(($D20+C$52)/($D20+C$52-0.5)))</f>
        <v/>
      </c>
      <c r="BV20" s="30">
        <f>IF(OR($P20+D$52&lt;'Standard Settings'!$G15,$P20+D$52&gt;'Standard Settings'!$I15),-1,BD20*(($D20+D$52)/($D20+D$52-0.5)))</f>
        <v/>
      </c>
      <c r="BW20" s="30">
        <f>IF(OR($P20+E$52&lt;'Standard Settings'!$G15,$P20+E$52&gt;'Standard Settings'!$I15),-1,BE20*(($D20+E$52)/($D20+E$52-0.5)))</f>
        <v/>
      </c>
      <c r="BX20" s="30">
        <f>IF(OR($P20+F$52&lt;'Standard Settings'!$G15,$P20+F$52&gt;'Standard Settings'!$I15),-1,BF20*(($D20+F$52)/($D20+F$52-0.5)))</f>
        <v/>
      </c>
      <c r="BY20" s="30">
        <f>IF(OR($P20+G$52&lt;'Standard Settings'!$G15,$P20+G$52&gt;'Standard Settings'!$I15),-1,BG20*(($D20+G$52)/($D20+G$52-0.5)))</f>
        <v/>
      </c>
      <c r="BZ20" s="30">
        <f>IF(OR($P20+H$52&lt;'Standard Settings'!$G15,$P20+H$52&gt;'Standard Settings'!$I15),-1,BH20*(($D20+H$52)/($D20+H$52-0.5)))</f>
        <v/>
      </c>
      <c r="CA20" s="30">
        <f>IF(OR($P20+I$52&lt;'Standard Settings'!$G15,$P20+I$52&gt;'Standard Settings'!$I15),-1,BI20*(($D20+I$52)/($D20+I$52-0.5)))</f>
        <v/>
      </c>
      <c r="CB20" s="30">
        <f>IF(OR($P20+J$52&lt;'Standard Settings'!$G15,$P20+J$52&gt;'Standard Settings'!$I15),-1,BJ20*(($D20+J$52)/($D20+J$52-0.5)))</f>
        <v/>
      </c>
      <c r="CC20" s="31">
        <f>IF(OR($P20+B$52&lt;'Standard Settings'!$G15,$P20+B$52&gt;'Standard Settings'!$I15),-1,(EchelleFPAparam!$S$3/(cpmcfgWLEN!$P20+B$52))*(SIN('Standard Settings'!$F15)+SIN('Standard Settings'!$F15+EchelleFPAparam!$M$3+EchelleFPAparam!$F$3)))</f>
        <v/>
      </c>
      <c r="CD20" s="31">
        <f>IF(OR($P20+C$52&lt;'Standard Settings'!$G15,$P20+C$52&gt;'Standard Settings'!$I15),-1,(EchelleFPAparam!$S$3/(cpmcfgWLEN!$P20+C$52))*(SIN('Standard Settings'!$F15)+SIN('Standard Settings'!$F15+EchelleFPAparam!$M$3+EchelleFPAparam!$F$3)))</f>
        <v/>
      </c>
      <c r="CE20" s="31">
        <f>IF(OR($P20+D$52&lt;'Standard Settings'!$G15,$P20+D$52&gt;'Standard Settings'!$I15),-1,(EchelleFPAparam!$S$3/(cpmcfgWLEN!$P20+D$52))*(SIN('Standard Settings'!$F15)+SIN('Standard Settings'!$F15+EchelleFPAparam!$M$3+EchelleFPAparam!$F$3)))</f>
        <v/>
      </c>
      <c r="CF20" s="31">
        <f>IF(OR($P20+E$52&lt;'Standard Settings'!$G15,$P20+E$52&gt;'Standard Settings'!$I15),-1,(EchelleFPAparam!$S$3/(cpmcfgWLEN!$P20+E$52))*(SIN('Standard Settings'!$F15)+SIN('Standard Settings'!$F15+EchelleFPAparam!$M$3+EchelleFPAparam!$F$3)))</f>
        <v/>
      </c>
      <c r="CG20" s="31">
        <f>IF(OR($P20+F$52&lt;'Standard Settings'!$G15,$P20+F$52&gt;'Standard Settings'!$I15),-1,(EchelleFPAparam!$S$3/(cpmcfgWLEN!$P20+F$52))*(SIN('Standard Settings'!$F15)+SIN('Standard Settings'!$F15+EchelleFPAparam!$M$3+EchelleFPAparam!$F$3)))</f>
        <v/>
      </c>
      <c r="CH20" s="31">
        <f>IF(OR($P20+G$52&lt;'Standard Settings'!$G15,$P20+G$52&gt;'Standard Settings'!$I15),-1,(EchelleFPAparam!$S$3/(cpmcfgWLEN!$P20+G$52))*(SIN('Standard Settings'!$F15)+SIN('Standard Settings'!$F15+EchelleFPAparam!$M$3+EchelleFPAparam!$F$3)))</f>
        <v/>
      </c>
      <c r="CI20" s="31">
        <f>IF(OR($P20+H$52&lt;'Standard Settings'!$G15,$P20+H$52&gt;'Standard Settings'!$I15),-1,(EchelleFPAparam!$S$3/(cpmcfgWLEN!$P20+H$52))*(SIN('Standard Settings'!$F15)+SIN('Standard Settings'!$F15+EchelleFPAparam!$M$3+EchelleFPAparam!$F$3)))</f>
        <v/>
      </c>
      <c r="CJ20" s="31">
        <f>IF(OR($P20+I$52&lt;'Standard Settings'!$G15,$P20+I$52&gt;'Standard Settings'!$I15),-1,(EchelleFPAparam!$S$3/(cpmcfgWLEN!$P20+I$52))*(SIN('Standard Settings'!$F15)+SIN('Standard Settings'!$F15+EchelleFPAparam!$M$3+EchelleFPAparam!$F$3)))</f>
        <v/>
      </c>
      <c r="CK20" s="31">
        <f>IF(OR($P20+J$52&lt;'Standard Settings'!$G15,$P20+J$52&gt;'Standard Settings'!$I15),-1,(EchelleFPAparam!$S$3/(cpmcfgWLEN!$P20+J$52))*(SIN('Standard Settings'!$F15)+SIN('Standard Settings'!$F15+EchelleFPAparam!$M$3+EchelleFPAparam!$F$3)))</f>
        <v/>
      </c>
      <c r="CL20" s="31">
        <f>IF(OR($P20+B$52&lt;'Standard Settings'!$G15,$P20+B$52&gt;'Standard Settings'!$I15),-1,(EchelleFPAparam!$S$3/(cpmcfgWLEN!$P20+B$52))*(SIN('Standard Settings'!$F15)+SIN('Standard Settings'!$F15+EchelleFPAparam!$M$3+EchelleFPAparam!$G$3)))</f>
        <v/>
      </c>
      <c r="CM20" s="31">
        <f>IF(OR($P20+C$52&lt;'Standard Settings'!$G15,$P20+C$52&gt;'Standard Settings'!$I15),-1,(EchelleFPAparam!$S$3/(cpmcfgWLEN!$P20+C$52))*(SIN('Standard Settings'!$F15)+SIN('Standard Settings'!$F15+EchelleFPAparam!$M$3+EchelleFPAparam!$G$3)))</f>
        <v/>
      </c>
      <c r="CN20" s="31">
        <f>IF(OR($P20+D$52&lt;'Standard Settings'!$G15,$P20+D$52&gt;'Standard Settings'!$I15),-1,(EchelleFPAparam!$S$3/(cpmcfgWLEN!$P20+D$52))*(SIN('Standard Settings'!$F15)+SIN('Standard Settings'!$F15+EchelleFPAparam!$M$3+EchelleFPAparam!$G$3)))</f>
        <v/>
      </c>
      <c r="CO20" s="31">
        <f>IF(OR($P20+E$52&lt;'Standard Settings'!$G15,$P20+E$52&gt;'Standard Settings'!$I15),-1,(EchelleFPAparam!$S$3/(cpmcfgWLEN!$P20+E$52))*(SIN('Standard Settings'!$F15)+SIN('Standard Settings'!$F15+EchelleFPAparam!$M$3+EchelleFPAparam!$G$3)))</f>
        <v/>
      </c>
      <c r="CP20" s="31">
        <f>IF(OR($P20+F$52&lt;'Standard Settings'!$G15,$P20+F$52&gt;'Standard Settings'!$I15),-1,(EchelleFPAparam!$S$3/(cpmcfgWLEN!$P20+F$52))*(SIN('Standard Settings'!$F15)+SIN('Standard Settings'!$F15+EchelleFPAparam!$M$3+EchelleFPAparam!$G$3)))</f>
        <v/>
      </c>
      <c r="CQ20" s="31">
        <f>IF(OR($P20+G$52&lt;'Standard Settings'!$G15,$P20+G$52&gt;'Standard Settings'!$I15),-1,(EchelleFPAparam!$S$3/(cpmcfgWLEN!$P20+G$52))*(SIN('Standard Settings'!$F15)+SIN('Standard Settings'!$F15+EchelleFPAparam!$M$3+EchelleFPAparam!$G$3)))</f>
        <v/>
      </c>
      <c r="CR20" s="31">
        <f>IF(OR($P20+H$52&lt;'Standard Settings'!$G15,$P20+H$52&gt;'Standard Settings'!$I15),-1,(EchelleFPAparam!$S$3/(cpmcfgWLEN!$P20+H$52))*(SIN('Standard Settings'!$F15)+SIN('Standard Settings'!$F15+EchelleFPAparam!$M$3+EchelleFPAparam!$G$3)))</f>
        <v/>
      </c>
      <c r="CS20" s="31">
        <f>IF(OR($P20+I$52&lt;'Standard Settings'!$G15,$P20+I$52&gt;'Standard Settings'!$I15),-1,(EchelleFPAparam!$S$3/(cpmcfgWLEN!$P20+I$52))*(SIN('Standard Settings'!$F15)+SIN('Standard Settings'!$F15+EchelleFPAparam!$M$3+EchelleFPAparam!$G$3)))</f>
        <v/>
      </c>
      <c r="CT20" s="31">
        <f>IF(OR($P20+J$52&lt;'Standard Settings'!$G15,$P20+J$52&gt;'Standard Settings'!$I15),-1,(EchelleFPAparam!$S$3/(cpmcfgWLEN!$P20+J$52))*(SIN('Standard Settings'!$F15)+SIN('Standard Settings'!$F15+EchelleFPAparam!$M$3+EchelleFPAparam!$G$3)))</f>
        <v/>
      </c>
      <c r="CU20" s="31">
        <f>IF(OR($P20+B$52&lt;'Standard Settings'!$G15,$P20+B$52&gt;'Standard Settings'!$I15),-1,(EchelleFPAparam!$S$3/(cpmcfgWLEN!$P20+B$52))*(SIN('Standard Settings'!$F15)+SIN('Standard Settings'!$F15+EchelleFPAparam!$M$3+EchelleFPAparam!$H$3)))</f>
        <v/>
      </c>
      <c r="CV20" s="31">
        <f>IF(OR($P20+C$52&lt;'Standard Settings'!$G15,$P20+C$52&gt;'Standard Settings'!$I15),-1,(EchelleFPAparam!$S$3/(cpmcfgWLEN!$P20+C$52))*(SIN('Standard Settings'!$F15)+SIN('Standard Settings'!$F15+EchelleFPAparam!$M$3+EchelleFPAparam!$H$3)))</f>
        <v/>
      </c>
      <c r="CW20" s="31">
        <f>IF(OR($P20+D$52&lt;'Standard Settings'!$G15,$P20+D$52&gt;'Standard Settings'!$I15),-1,(EchelleFPAparam!$S$3/(cpmcfgWLEN!$P20+D$52))*(SIN('Standard Settings'!$F15)+SIN('Standard Settings'!$F15+EchelleFPAparam!$M$3+EchelleFPAparam!$H$3)))</f>
        <v/>
      </c>
      <c r="CX20" s="31">
        <f>IF(OR($P20+E$52&lt;'Standard Settings'!$G15,$P20+E$52&gt;'Standard Settings'!$I15),-1,(EchelleFPAparam!$S$3/(cpmcfgWLEN!$P20+E$52))*(SIN('Standard Settings'!$F15)+SIN('Standard Settings'!$F15+EchelleFPAparam!$M$3+EchelleFPAparam!$H$3)))</f>
        <v/>
      </c>
      <c r="CY20" s="31">
        <f>IF(OR($P20+F$52&lt;'Standard Settings'!$G15,$P20+F$52&gt;'Standard Settings'!$I15),-1,(EchelleFPAparam!$S$3/(cpmcfgWLEN!$P20+F$52))*(SIN('Standard Settings'!$F15)+SIN('Standard Settings'!$F15+EchelleFPAparam!$M$3+EchelleFPAparam!$H$3)))</f>
        <v/>
      </c>
      <c r="CZ20" s="31">
        <f>IF(OR($P20+G$52&lt;'Standard Settings'!$G15,$P20+G$52&gt;'Standard Settings'!$I15),-1,(EchelleFPAparam!$S$3/(cpmcfgWLEN!$P20+G$52))*(SIN('Standard Settings'!$F15)+SIN('Standard Settings'!$F15+EchelleFPAparam!$M$3+EchelleFPAparam!$H$3)))</f>
        <v/>
      </c>
      <c r="DA20" s="31">
        <f>IF(OR($P20+H$52&lt;'Standard Settings'!$G15,$P20+H$52&gt;'Standard Settings'!$I15),-1,(EchelleFPAparam!$S$3/(cpmcfgWLEN!$P20+H$52))*(SIN('Standard Settings'!$F15)+SIN('Standard Settings'!$F15+EchelleFPAparam!$M$3+EchelleFPAparam!$H$3)))</f>
        <v/>
      </c>
      <c r="DB20" s="31">
        <f>IF(OR($P20+I$52&lt;'Standard Settings'!$G15,$P20+I$52&gt;'Standard Settings'!$I15),-1,(EchelleFPAparam!$S$3/(cpmcfgWLEN!$P20+I$52))*(SIN('Standard Settings'!$F15)+SIN('Standard Settings'!$F15+EchelleFPAparam!$M$3+EchelleFPAparam!$H$3)))</f>
        <v/>
      </c>
      <c r="DC20" s="31">
        <f>IF(OR($P20+J$52&lt;'Standard Settings'!$G15,$P20+J$52&gt;'Standard Settings'!$I15),-1,(EchelleFPAparam!$S$3/(cpmcfgWLEN!$P20+J$52))*(SIN('Standard Settings'!$F15)+SIN('Standard Settings'!$F15+EchelleFPAparam!$M$3+EchelleFPAparam!$H$3)))</f>
        <v/>
      </c>
      <c r="DD20" s="31">
        <f>IF(OR($P20+B$52&lt;'Standard Settings'!$G15,$P20+B$52&gt;'Standard Settings'!$I15),-1,(EchelleFPAparam!$S$3/(cpmcfgWLEN!$P20+B$52))*(SIN('Standard Settings'!$F15)+SIN('Standard Settings'!$F15+EchelleFPAparam!$M$3+EchelleFPAparam!$I$3)))</f>
        <v/>
      </c>
      <c r="DE20" s="31">
        <f>IF(OR($P20+C$52&lt;'Standard Settings'!$G15,$P20+C$52&gt;'Standard Settings'!$I15),-1,(EchelleFPAparam!$S$3/(cpmcfgWLEN!$P20+C$52))*(SIN('Standard Settings'!$F15)+SIN('Standard Settings'!$F15+EchelleFPAparam!$M$3+EchelleFPAparam!$I$3)))</f>
        <v/>
      </c>
      <c r="DF20" s="31">
        <f>IF(OR($P20+D$52&lt;'Standard Settings'!$G15,$P20+D$52&gt;'Standard Settings'!$I15),-1,(EchelleFPAparam!$S$3/(cpmcfgWLEN!$P20+D$52))*(SIN('Standard Settings'!$F15)+SIN('Standard Settings'!$F15+EchelleFPAparam!$M$3+EchelleFPAparam!$I$3)))</f>
        <v/>
      </c>
      <c r="DG20" s="31">
        <f>IF(OR($P20+E$52&lt;'Standard Settings'!$G15,$P20+E$52&gt;'Standard Settings'!$I15),-1,(EchelleFPAparam!$S$3/(cpmcfgWLEN!$P20+E$52))*(SIN('Standard Settings'!$F15)+SIN('Standard Settings'!$F15+EchelleFPAparam!$M$3+EchelleFPAparam!$I$3)))</f>
        <v/>
      </c>
      <c r="DH20" s="31">
        <f>IF(OR($P20+F$52&lt;'Standard Settings'!$G15,$P20+F$52&gt;'Standard Settings'!$I15),-1,(EchelleFPAparam!$S$3/(cpmcfgWLEN!$P20+F$52))*(SIN('Standard Settings'!$F15)+SIN('Standard Settings'!$F15+EchelleFPAparam!$M$3+EchelleFPAparam!$I$3)))</f>
        <v/>
      </c>
      <c r="DI20" s="31">
        <f>IF(OR($P20+G$52&lt;'Standard Settings'!$G15,$P20+G$52&gt;'Standard Settings'!$I15),-1,(EchelleFPAparam!$S$3/(cpmcfgWLEN!$P20+G$52))*(SIN('Standard Settings'!$F15)+SIN('Standard Settings'!$F15+EchelleFPAparam!$M$3+EchelleFPAparam!$I$3)))</f>
        <v/>
      </c>
      <c r="DJ20" s="31">
        <f>IF(OR($P20+H$52&lt;'Standard Settings'!$G15,$P20+H$52&gt;'Standard Settings'!$I15),-1,(EchelleFPAparam!$S$3/(cpmcfgWLEN!$P20+H$52))*(SIN('Standard Settings'!$F15)+SIN('Standard Settings'!$F15+EchelleFPAparam!$M$3+EchelleFPAparam!$I$3)))</f>
        <v/>
      </c>
      <c r="DK20" s="31">
        <f>IF(OR($P20+I$52&lt;'Standard Settings'!$G15,$P20+I$52&gt;'Standard Settings'!$I15),-1,(EchelleFPAparam!$S$3/(cpmcfgWLEN!$P20+I$52))*(SIN('Standard Settings'!$F15)+SIN('Standard Settings'!$F15+EchelleFPAparam!$M$3+EchelleFPAparam!$I$3)))</f>
        <v/>
      </c>
      <c r="DL20" s="31">
        <f>IF(OR($P20+J$52&lt;'Standard Settings'!$G15,$P20+J$52&gt;'Standard Settings'!$I15),-1,(EchelleFPAparam!$S$3/(cpmcfgWLEN!$P20+J$52))*(SIN('Standard Settings'!$F15)+SIN('Standard Settings'!$F15+EchelleFPAparam!$M$3+EchelleFPAparam!$I$3)))</f>
        <v/>
      </c>
      <c r="DM20" s="31">
        <f>IF(OR($P20+B$52&lt;'Standard Settings'!$G15,$P20+B$52&gt;'Standard Settings'!$I15),-1,(EchelleFPAparam!$S$3/(cpmcfgWLEN!$P20+B$52))*(SIN('Standard Settings'!$F15)+SIN('Standard Settings'!$F15+EchelleFPAparam!$M$3+EchelleFPAparam!$J$3)))</f>
        <v/>
      </c>
      <c r="DN20" s="31">
        <f>IF(OR($P20+C$52&lt;'Standard Settings'!$G15,$P20+C$52&gt;'Standard Settings'!$I15),-1,(EchelleFPAparam!$S$3/(cpmcfgWLEN!$P20+C$52))*(SIN('Standard Settings'!$F15)+SIN('Standard Settings'!$F15+EchelleFPAparam!$M$3+EchelleFPAparam!$J$3)))</f>
        <v/>
      </c>
      <c r="DO20" s="31">
        <f>IF(OR($P20+D$52&lt;'Standard Settings'!$G15,$P20+D$52&gt;'Standard Settings'!$I15),-1,(EchelleFPAparam!$S$3/(cpmcfgWLEN!$P20+D$52))*(SIN('Standard Settings'!$F15)+SIN('Standard Settings'!$F15+EchelleFPAparam!$M$3+EchelleFPAparam!$J$3)))</f>
        <v/>
      </c>
      <c r="DP20" s="31">
        <f>IF(OR($P20+E$52&lt;'Standard Settings'!$G15,$P20+E$52&gt;'Standard Settings'!$I15),-1,(EchelleFPAparam!$S$3/(cpmcfgWLEN!$P20+E$52))*(SIN('Standard Settings'!$F15)+SIN('Standard Settings'!$F15+EchelleFPAparam!$M$3+EchelleFPAparam!$J$3)))</f>
        <v/>
      </c>
      <c r="DQ20" s="31">
        <f>IF(OR($P20+F$52&lt;'Standard Settings'!$G15,$P20+F$52&gt;'Standard Settings'!$I15),-1,(EchelleFPAparam!$S$3/(cpmcfgWLEN!$P20+F$52))*(SIN('Standard Settings'!$F15)+SIN('Standard Settings'!$F15+EchelleFPAparam!$M$3+EchelleFPAparam!$J$3)))</f>
        <v/>
      </c>
      <c r="DR20" s="31">
        <f>IF(OR($P20+G$52&lt;'Standard Settings'!$G15,$P20+G$52&gt;'Standard Settings'!$I15),-1,(EchelleFPAparam!$S$3/(cpmcfgWLEN!$P20+G$52))*(SIN('Standard Settings'!$F15)+SIN('Standard Settings'!$F15+EchelleFPAparam!$M$3+EchelleFPAparam!$J$3)))</f>
        <v/>
      </c>
      <c r="DS20" s="31">
        <f>IF(OR($P20+H$52&lt;'Standard Settings'!$G15,$P20+H$52&gt;'Standard Settings'!$I15),-1,(EchelleFPAparam!$S$3/(cpmcfgWLEN!$P20+H$52))*(SIN('Standard Settings'!$F15)+SIN('Standard Settings'!$F15+EchelleFPAparam!$M$3+EchelleFPAparam!$J$3)))</f>
        <v/>
      </c>
      <c r="DT20" s="31">
        <f>IF(OR($P20+I$52&lt;'Standard Settings'!$G15,$P20+I$52&gt;'Standard Settings'!$I15),-1,(EchelleFPAparam!$S$3/(cpmcfgWLEN!$P20+I$52))*(SIN('Standard Settings'!$F15)+SIN('Standard Settings'!$F15+EchelleFPAparam!$M$3+EchelleFPAparam!$J$3)))</f>
        <v/>
      </c>
      <c r="DU20" s="31">
        <f>IF(OR($P20+J$52&lt;'Standard Settings'!$G15,$P20+J$52&gt;'Standard Settings'!$I15),-1,(EchelleFPAparam!$S$3/(cpmcfgWLEN!$P20+J$52))*(SIN('Standard Settings'!$F15)+SIN('Standard Settings'!$F15+EchelleFPAparam!$M$3+EchelleFPAparam!$J$3)))</f>
        <v/>
      </c>
      <c r="DV20" s="31">
        <f>IF(OR($P20+B$52&lt;$N20,$P20+B$52&gt;$O20),-1,(EchelleFPAparam!$S$3/(cpmcfgWLEN!$P20+B$52))*(SIN('Standard Settings'!$F15)+SIN('Standard Settings'!$F15+EchelleFPAparam!$M$3+EchelleFPAparam!$K$3)))</f>
        <v/>
      </c>
      <c r="DW20" s="31">
        <f>IF(OR($P20+C$52&lt;$N20,$P20+C$52&gt;$O20),-1,(EchelleFPAparam!$S$3/(cpmcfgWLEN!$P20+C$52))*(SIN('Standard Settings'!$F15)+SIN('Standard Settings'!$F15+EchelleFPAparam!$M$3+EchelleFPAparam!$K$3)))</f>
        <v/>
      </c>
      <c r="DX20" s="31">
        <f>IF(OR($P20+D$52&lt;$N20,$P20+D$52&gt;$O20),-1,(EchelleFPAparam!$S$3/(cpmcfgWLEN!$P20+D$52))*(SIN('Standard Settings'!$F15)+SIN('Standard Settings'!$F15+EchelleFPAparam!$M$3+EchelleFPAparam!$K$3)))</f>
        <v/>
      </c>
      <c r="DY20" s="31">
        <f>IF(OR($P20+E$52&lt;$N20,$P20+E$52&gt;$O20),-1,(EchelleFPAparam!$S$3/(cpmcfgWLEN!$P20+E$52))*(SIN('Standard Settings'!$F15)+SIN('Standard Settings'!$F15+EchelleFPAparam!$M$3+EchelleFPAparam!$K$3)))</f>
        <v/>
      </c>
      <c r="DZ20" s="31">
        <f>IF(OR($P20+F$52&lt;$N20,$P20+F$52&gt;$O20),-1,(EchelleFPAparam!$S$3/(cpmcfgWLEN!$P20+F$52))*(SIN('Standard Settings'!$F15)+SIN('Standard Settings'!$F15+EchelleFPAparam!$M$3+EchelleFPAparam!$K$3)))</f>
        <v/>
      </c>
      <c r="EA20" s="31">
        <f>IF(OR($P20+G$52&lt;$N20,$P20+G$52&gt;$O20),-1,(EchelleFPAparam!$S$3/(cpmcfgWLEN!$P20+G$52))*(SIN('Standard Settings'!$F15)+SIN('Standard Settings'!$F15+EchelleFPAparam!$M$3+EchelleFPAparam!$K$3)))</f>
        <v/>
      </c>
      <c r="EB20" s="31">
        <f>IF(OR($P20+H$52&lt;$N20,$P20+H$52&gt;$O20),-1,(EchelleFPAparam!$S$3/(cpmcfgWLEN!$P20+H$52))*(SIN('Standard Settings'!$F15)+SIN('Standard Settings'!$F15+EchelleFPAparam!$M$3+EchelleFPAparam!$K$3)))</f>
        <v/>
      </c>
      <c r="EC20" s="31">
        <f>IF(OR($P20+I$52&lt;$N20,$P20+I$52&gt;$O20),-1,(EchelleFPAparam!$S$3/(cpmcfgWLEN!$P20+I$52))*(SIN('Standard Settings'!$F15)+SIN('Standard Settings'!$F15+EchelleFPAparam!$M$3+EchelleFPAparam!$K$3)))</f>
        <v/>
      </c>
      <c r="ED20" s="31">
        <f>IF(OR($P20+J$52&lt;$N20,$P20+J$52&gt;$O20),-1,(EchelleFPAparam!$S$3/(cpmcfgWLEN!$P20+J$52))*(SIN('Standard Settings'!$F15)+SIN('Standard Settings'!$F15+EchelleFPAparam!$M$3+EchelleFPAparam!$K$3)))</f>
        <v/>
      </c>
      <c r="EE20" s="34">
        <f>'Standard Settings'!E15</f>
        <v/>
      </c>
      <c r="EH20" s="32" t="n"/>
      <c r="EI20" s="32" t="n"/>
      <c r="EJ20" s="32" t="n"/>
      <c r="EK20" s="32" t="n"/>
      <c r="EL20" s="32" t="n"/>
      <c r="EM20" s="32" t="n"/>
      <c r="EN20" s="32" t="n"/>
      <c r="EO20" s="32" t="n"/>
      <c r="EP20" s="32" t="n"/>
      <c r="EQ20" s="32" t="n"/>
      <c r="ER20" s="32" t="n"/>
      <c r="ES20" s="32" t="n"/>
      <c r="ET20" s="32" t="n"/>
      <c r="EU20" s="32" t="n"/>
      <c r="EV20" s="32" t="n"/>
      <c r="EW20" s="32" t="n"/>
      <c r="EX20" s="32" t="n"/>
      <c r="EY20" s="32" t="n"/>
      <c r="EZ20" s="32" t="n"/>
      <c r="FA20" s="32" t="n"/>
      <c r="FB20" s="32" t="n"/>
      <c r="FC20" s="15" t="n"/>
      <c r="FD20" s="33">
        <f>1/(F20*EchelleFPAparam!$Q$3)</f>
        <v/>
      </c>
      <c r="FE20" s="33">
        <f>E20*FD20</f>
        <v/>
      </c>
      <c r="FF20" s="15" t="n"/>
      <c r="FG20" s="15" t="n"/>
      <c r="FH20" s="15" t="n"/>
      <c r="FI20" s="15" t="n"/>
      <c r="FJ20" s="15" t="n"/>
      <c r="FK20" s="15" t="n"/>
      <c r="FL20" s="15" t="n"/>
      <c r="FM20" s="15" t="n"/>
      <c r="FN20" s="15" t="n"/>
      <c r="FO20" s="15" t="n"/>
      <c r="FP20" s="15" t="n"/>
      <c r="FQ20" s="15" t="n"/>
      <c r="FR20" s="15" t="n"/>
      <c r="FS20" s="15" t="n"/>
      <c r="FT20" s="15" t="n"/>
      <c r="FU20" s="15" t="n"/>
      <c r="FV20" s="15" t="n"/>
      <c r="FW20" s="15" t="n"/>
      <c r="FX20" s="15" t="n"/>
      <c r="FY20" s="15" t="n"/>
      <c r="FZ20" s="15" t="n"/>
      <c r="GA20" s="15" t="n"/>
      <c r="GB20" s="15" t="n"/>
      <c r="GC20" s="15" t="n"/>
      <c r="GD20" s="15" t="n"/>
      <c r="GE20" s="15" t="n"/>
      <c r="GF20" s="15" t="n"/>
      <c r="GG20" s="15" t="n"/>
      <c r="GH20" s="15" t="n"/>
      <c r="GI20" s="15" t="n"/>
      <c r="GJ20" s="15" t="n"/>
      <c r="GK20" s="15" t="n"/>
      <c r="GL20" s="15" t="n"/>
      <c r="GM20" s="15" t="n"/>
      <c r="GN20" s="15" t="n"/>
      <c r="GO20" s="15" t="n"/>
      <c r="GP20" s="15" t="n"/>
      <c r="GQ20" s="15" t="n"/>
      <c r="GR20" s="15" t="n"/>
      <c r="GS20" s="15" t="n"/>
      <c r="GT20" s="15" t="n"/>
      <c r="GU20" s="15" t="n"/>
      <c r="GV20" s="15" t="n"/>
      <c r="GW20" s="15" t="n"/>
      <c r="GX20" s="15" t="n"/>
      <c r="GY20" s="15" t="n"/>
      <c r="GZ20" s="15" t="n"/>
      <c r="HA20" s="15" t="n"/>
      <c r="HB20" s="15" t="n"/>
      <c r="HC20" s="15" t="n"/>
      <c r="HD20" s="15" t="n"/>
      <c r="HE20" s="15" t="n"/>
      <c r="HF20" s="15" t="n"/>
      <c r="HG20" s="15" t="n"/>
      <c r="HH20" s="15" t="n"/>
      <c r="HI20" s="15" t="n"/>
      <c r="HJ20" s="15" t="n"/>
      <c r="HK20" s="15" t="n"/>
      <c r="HL20" s="15" t="n"/>
      <c r="HM20" s="15" t="n"/>
      <c r="HN20" s="15" t="n"/>
      <c r="HO20" s="15" t="n"/>
      <c r="HP20" s="15" t="n"/>
      <c r="HQ20" s="15" t="n"/>
      <c r="HR20" s="15" t="n"/>
      <c r="HS20" s="15" t="n"/>
      <c r="HT20" s="15" t="n"/>
      <c r="HU20" s="15" t="n"/>
      <c r="HV20" s="15" t="n"/>
      <c r="HW20" s="15" t="n"/>
      <c r="HX20" s="15" t="n"/>
      <c r="HY20" s="15" t="n"/>
      <c r="HZ20" s="15" t="n"/>
      <c r="IA20" s="15" t="n"/>
      <c r="IB20" s="15" t="n"/>
      <c r="IC20" s="15" t="n"/>
      <c r="ID20" s="15" t="n"/>
      <c r="IE20" s="15" t="n"/>
      <c r="IF20" s="15" t="n"/>
      <c r="IG20" s="15" t="n"/>
      <c r="IH20" s="15" t="n"/>
      <c r="II20" s="15" t="n"/>
      <c r="IJ20" s="15" t="n"/>
      <c r="IK20" s="15" t="n"/>
      <c r="IL20" s="15" t="n"/>
      <c r="IM20" s="15" t="n"/>
      <c r="IN20" s="15" t="n"/>
      <c r="IO20" s="15" t="n"/>
      <c r="IP20" s="15" t="n"/>
      <c r="IQ20" s="15" t="n"/>
      <c r="IR20" s="15" t="n"/>
      <c r="IS20" s="15" t="n"/>
      <c r="IT20" s="15" t="n"/>
      <c r="IU20" s="15" t="n"/>
      <c r="IV20" s="15" t="n"/>
      <c r="IW20" s="15" t="n"/>
      <c r="IX20" s="15" t="n"/>
      <c r="IY20" s="15" t="n"/>
      <c r="IZ20" s="15" t="n"/>
      <c r="JA20" s="15" t="n"/>
      <c r="JB20" s="15" t="n"/>
      <c r="JC20" s="15" t="n"/>
      <c r="JD20" s="15" t="n"/>
      <c r="JE20" s="15" t="n"/>
      <c r="JF20" s="15" t="n"/>
      <c r="JG20" s="15" t="n"/>
      <c r="JH20" s="15" t="n"/>
      <c r="JI20" s="15" t="n"/>
      <c r="JJ20" s="15" t="n"/>
      <c r="JK20" s="15" t="n"/>
      <c r="JL20" s="15" t="n"/>
    </row>
    <row customHeight="1" ht="13.8" r="21" s="59" spans="1:273">
      <c r="A21" s="0" t="n"/>
      <c r="B21" s="22">
        <f>V21</f>
        <v/>
      </c>
      <c r="C21" s="34">
        <f>'Standard Settings'!B16</f>
        <v/>
      </c>
      <c r="D21" s="34">
        <f>'Standard Settings'!H16</f>
        <v/>
      </c>
      <c r="E21" s="23">
        <f>(DH21-CY21)/2048</f>
        <v/>
      </c>
      <c r="F21" s="21">
        <f>((EchelleFPAparam!$S$3/(cpmcfgWLEN!$P21+E$52))*(SIN('Standard Settings'!$F16+0.0005)+SIN('Standard Settings'!$F16+0.0005+EchelleFPAparam!$M$3))-(EchelleFPAparam!$S$3/(cpmcfgWLEN!$P21+E$52))*(SIN('Standard Settings'!$F16-0.0005)+SIN('Standard Settings'!$F16-0.0005+EchelleFPAparam!$M$3)))*1000*EchelleFPAparam!$O$3/180</f>
        <v/>
      </c>
      <c r="G21" s="24">
        <f>'Standard Settings'!C16</f>
        <v/>
      </c>
      <c r="H21" s="0" t="n"/>
      <c r="I21" s="34">
        <f>'Standard Settings'!D16</f>
        <v/>
      </c>
      <c r="J21" s="0" t="n"/>
      <c r="K21" s="14" t="n">
        <v>0</v>
      </c>
      <c r="L21" s="14" t="n">
        <v>0</v>
      </c>
      <c r="N21" s="25">
        <f>'Standard Settings'!$G16</f>
        <v/>
      </c>
      <c r="O21" s="25">
        <f>'Standard Settings'!$I16</f>
        <v/>
      </c>
      <c r="P21" s="26">
        <f>D21-4</f>
        <v/>
      </c>
      <c r="Q21" s="26">
        <f>D21+4</f>
        <v/>
      </c>
      <c r="R21" s="27">
        <f>IF(OR($P21+B$52&lt;$N21,$P21+B$52&gt;$O21),-1,(EchelleFPAparam!$S$3/(cpmcfgWLEN!$P21+B$52))*(SIN('Standard Settings'!$F16)+SIN('Standard Settings'!$F16+EchelleFPAparam!$M$3)))</f>
        <v/>
      </c>
      <c r="S21" s="27">
        <f>IF(OR($P21+C$52&lt;$N21,$P21+C$52&gt;$O21),-1,(EchelleFPAparam!$S$3/(cpmcfgWLEN!$P21+C$52))*(SIN('Standard Settings'!$F16)+SIN('Standard Settings'!$F16+EchelleFPAparam!$M$3)))</f>
        <v/>
      </c>
      <c r="T21" s="27">
        <f>IF(OR($P21+D$52&lt;$N21,$P21+D$52&gt;$O21),-1,(EchelleFPAparam!$S$3/(cpmcfgWLEN!$P21+D$52))*(SIN('Standard Settings'!$F16)+SIN('Standard Settings'!$F16+EchelleFPAparam!$M$3)))</f>
        <v/>
      </c>
      <c r="U21" s="27">
        <f>IF(OR($P21+E$52&lt;$N21,$P21+E$52&gt;$O21),-1,(EchelleFPAparam!$S$3/(cpmcfgWLEN!$P21+E$52))*(SIN('Standard Settings'!$F16)+SIN('Standard Settings'!$F16+EchelleFPAparam!$M$3)))</f>
        <v/>
      </c>
      <c r="V21" s="27">
        <f>IF(OR($P21+F$52&lt;$N21,$P21+F$52&gt;$O21),-1,(EchelleFPAparam!$S$3/(cpmcfgWLEN!$P21+F$52))*(SIN('Standard Settings'!$F16)+SIN('Standard Settings'!$F16+EchelleFPAparam!$M$3)))</f>
        <v/>
      </c>
      <c r="W21" s="27">
        <f>IF(OR($P21+G$52&lt;$N21,$P21+G$52&gt;$O21),-1,(EchelleFPAparam!$S$3/(cpmcfgWLEN!$P21+G$52))*(SIN('Standard Settings'!$F16)+SIN('Standard Settings'!$F16+EchelleFPAparam!$M$3)))</f>
        <v/>
      </c>
      <c r="X21" s="27">
        <f>IF(OR($P21+H$52&lt;$N21,$P21+H$52&gt;$O21),-1,(EchelleFPAparam!$S$3/(cpmcfgWLEN!$P21+H$52))*(SIN('Standard Settings'!$F16)+SIN('Standard Settings'!$F16+EchelleFPAparam!$M$3)))</f>
        <v/>
      </c>
      <c r="Y21" s="27">
        <f>IF(OR($P21+I$52&lt;$N21,$P21+I$52&gt;$O21),-1,(EchelleFPAparam!$S$3/(cpmcfgWLEN!$P21+I$52))*(SIN('Standard Settings'!$F16)+SIN('Standard Settings'!$F16+EchelleFPAparam!$M$3)))</f>
        <v/>
      </c>
      <c r="Z21" s="27">
        <f>IF(OR($P21+J$52&lt;$N21,$P21+J$52&gt;$O21),-1,(EchelleFPAparam!$S$3/(cpmcfgWLEN!$P21+J$52))*(SIN('Standard Settings'!$F16)+SIN('Standard Settings'!$F16+EchelleFPAparam!$M$3)))</f>
        <v/>
      </c>
      <c r="AA21" s="28" t="n"/>
      <c r="AB21" s="28" t="n"/>
      <c r="AC21" s="28" t="n"/>
      <c r="AD21" s="28" t="n"/>
      <c r="AE21" s="28" t="n"/>
      <c r="AF21" s="28" t="n"/>
      <c r="AG21" s="28" t="n"/>
      <c r="AH21" s="28" t="n"/>
      <c r="AI21" s="28" t="n"/>
      <c r="AJ21" s="28" t="n"/>
      <c r="AK21" s="28" t="n"/>
      <c r="AL21" s="28" t="n"/>
      <c r="AM21" s="28" t="n"/>
      <c r="AN21" s="28" t="n"/>
      <c r="AO21" s="28" t="n"/>
      <c r="AP21" s="28" t="n"/>
      <c r="AQ21" s="28" t="n"/>
      <c r="AR21" s="28" t="n"/>
      <c r="AS21" s="28" t="n"/>
      <c r="AT21" s="28" t="n"/>
      <c r="AU21" s="28" t="n"/>
      <c r="AV21" s="28" t="n"/>
      <c r="AW21" s="28" t="n"/>
      <c r="AX21" s="28" t="n"/>
      <c r="AY21" s="28" t="n"/>
      <c r="AZ21" s="28" t="n"/>
      <c r="BA21" s="28" t="n"/>
      <c r="BB21" s="29">
        <f>IF(OR($P21+B$52&lt;'Standard Settings'!$G16,$P21+B$52&gt;'Standard Settings'!$I16),-1,(EchelleFPAparam!$S$3/(cpmcfgWLEN!$P21+B$52))*(SIN(EchelleFPAparam!$T$3-EchelleFPAparam!$M$3/2)+SIN('Standard Settings'!$F16+EchelleFPAparam!$M$3)))</f>
        <v/>
      </c>
      <c r="BC21" s="29">
        <f>IF(OR($P21+C$52&lt;'Standard Settings'!$G16,$P21+C$52&gt;'Standard Settings'!$I16),-1,(EchelleFPAparam!$S$3/(cpmcfgWLEN!$P21+C$52))*(SIN(EchelleFPAparam!$T$3-EchelleFPAparam!$M$3/2)+SIN('Standard Settings'!$F16+EchelleFPAparam!$M$3)))</f>
        <v/>
      </c>
      <c r="BD21" s="29">
        <f>IF(OR($P21+D$52&lt;'Standard Settings'!$G16,$P21+D$52&gt;'Standard Settings'!$I16),-1,(EchelleFPAparam!$S$3/(cpmcfgWLEN!$P21+D$52))*(SIN(EchelleFPAparam!$T$3-EchelleFPAparam!$M$3/2)+SIN('Standard Settings'!$F16+EchelleFPAparam!$M$3)))</f>
        <v/>
      </c>
      <c r="BE21" s="29">
        <f>IF(OR($P21+E$52&lt;'Standard Settings'!$G16,$P21+E$52&gt;'Standard Settings'!$I16),-1,(EchelleFPAparam!$S$3/(cpmcfgWLEN!$P21+E$52))*(SIN(EchelleFPAparam!$T$3-EchelleFPAparam!$M$3/2)+SIN('Standard Settings'!$F16+EchelleFPAparam!$M$3)))</f>
        <v/>
      </c>
      <c r="BF21" s="29">
        <f>IF(OR($P21+F$52&lt;'Standard Settings'!$G16,$P21+F$52&gt;'Standard Settings'!$I16),-1,(EchelleFPAparam!$S$3/(cpmcfgWLEN!$P21+F$52))*(SIN(EchelleFPAparam!$T$3-EchelleFPAparam!$M$3/2)+SIN('Standard Settings'!$F16+EchelleFPAparam!$M$3)))</f>
        <v/>
      </c>
      <c r="BG21" s="29">
        <f>IF(OR($P21+G$52&lt;'Standard Settings'!$G16,$P21+G$52&gt;'Standard Settings'!$I16),-1,(EchelleFPAparam!$S$3/(cpmcfgWLEN!$P21+G$52))*(SIN(EchelleFPAparam!$T$3-EchelleFPAparam!$M$3/2)+SIN('Standard Settings'!$F16+EchelleFPAparam!$M$3)))</f>
        <v/>
      </c>
      <c r="BH21" s="29">
        <f>IF(OR($P21+H$52&lt;'Standard Settings'!$G16,$P21+H$52&gt;'Standard Settings'!$I16),-1,(EchelleFPAparam!$S$3/(cpmcfgWLEN!$P21+H$52))*(SIN(EchelleFPAparam!$T$3-EchelleFPAparam!$M$3/2)+SIN('Standard Settings'!$F16+EchelleFPAparam!$M$3)))</f>
        <v/>
      </c>
      <c r="BI21" s="29">
        <f>IF(OR($P21+I$52&lt;'Standard Settings'!$G16,$P21+I$52&gt;'Standard Settings'!$I16),-1,(EchelleFPAparam!$S$3/(cpmcfgWLEN!$P21+I$52))*(SIN(EchelleFPAparam!$T$3-EchelleFPAparam!$M$3/2)+SIN('Standard Settings'!$F16+EchelleFPAparam!$M$3)))</f>
        <v/>
      </c>
      <c r="BJ21" s="29">
        <f>IF(OR($P21+J$52&lt;'Standard Settings'!$G16,$P21+J$52&gt;'Standard Settings'!$I16),-1,(EchelleFPAparam!$S$3/(cpmcfgWLEN!$P21+J$52))*(SIN(EchelleFPAparam!$T$3-EchelleFPAparam!$M$3/2)+SIN('Standard Settings'!$F16+EchelleFPAparam!$M$3)))</f>
        <v/>
      </c>
      <c r="BK21" s="30">
        <f>IF(OR($P21+B$52&lt;'Standard Settings'!$G16,$P21+B$52&gt;'Standard Settings'!$I16),-1,BB21*(($D21+B$52)/($D21+B$52+0.5)))</f>
        <v/>
      </c>
      <c r="BL21" s="30">
        <f>IF(OR($P21+C$52&lt;'Standard Settings'!$G16,$P21+C$52&gt;'Standard Settings'!$I16),-1,BC21*(($D21+C$52)/($D21+C$52+0.5)))</f>
        <v/>
      </c>
      <c r="BM21" s="30">
        <f>IF(OR($P21+D$52&lt;'Standard Settings'!$G16,$P21+D$52&gt;'Standard Settings'!$I16),-1,BD21*(($D21+D$52)/($D21+D$52+0.5)))</f>
        <v/>
      </c>
      <c r="BN21" s="30">
        <f>IF(OR($P21+E$52&lt;'Standard Settings'!$G16,$P21+E$52&gt;'Standard Settings'!$I16),-1,BE21*(($D21+E$52)/($D21+E$52+0.5)))</f>
        <v/>
      </c>
      <c r="BO21" s="30">
        <f>IF(OR($P21+F$52&lt;'Standard Settings'!$G16,$P21+F$52&gt;'Standard Settings'!$I16),-1,BF21*(($D21+F$52)/($D21+F$52+0.5)))</f>
        <v/>
      </c>
      <c r="BP21" s="30">
        <f>IF(OR($P21+G$52&lt;'Standard Settings'!$G16,$P21+G$52&gt;'Standard Settings'!$I16),-1,BG21*(($D21+G$52)/($D21+G$52+0.5)))</f>
        <v/>
      </c>
      <c r="BQ21" s="30">
        <f>IF(OR($P21+H$52&lt;'Standard Settings'!$G16,$P21+H$52&gt;'Standard Settings'!$I16),-1,BH21*(($D21+H$52)/($D21+H$52+0.5)))</f>
        <v/>
      </c>
      <c r="BR21" s="30">
        <f>IF(OR($P21+I$52&lt;'Standard Settings'!$G16,$P21+I$52&gt;'Standard Settings'!$I16),-1,BI21*(($D21+I$52)/($D21+I$52+0.5)))</f>
        <v/>
      </c>
      <c r="BS21" s="30">
        <f>IF(OR($P21+J$52&lt;'Standard Settings'!$G16,$P21+J$52&gt;'Standard Settings'!$I16),-1,BJ21*(($D21+J$52)/($D21+J$52+0.5)))</f>
        <v/>
      </c>
      <c r="BT21" s="30">
        <f>IF(OR($P21+B$52&lt;'Standard Settings'!$G16,$P21+B$52&gt;'Standard Settings'!$I16),-1,BB21*(($D21+B$52)/($D21+B$52-0.5)))</f>
        <v/>
      </c>
      <c r="BU21" s="30">
        <f>IF(OR($P21+C$52&lt;'Standard Settings'!$G16,$P21+C$52&gt;'Standard Settings'!$I16),-1,BC21*(($D21+C$52)/($D21+C$52-0.5)))</f>
        <v/>
      </c>
      <c r="BV21" s="30">
        <f>IF(OR($P21+D$52&lt;'Standard Settings'!$G16,$P21+D$52&gt;'Standard Settings'!$I16),-1,BD21*(($D21+D$52)/($D21+D$52-0.5)))</f>
        <v/>
      </c>
      <c r="BW21" s="30">
        <f>IF(OR($P21+E$52&lt;'Standard Settings'!$G16,$P21+E$52&gt;'Standard Settings'!$I16),-1,BE21*(($D21+E$52)/($D21+E$52-0.5)))</f>
        <v/>
      </c>
      <c r="BX21" s="30">
        <f>IF(OR($P21+F$52&lt;'Standard Settings'!$G16,$P21+F$52&gt;'Standard Settings'!$I16),-1,BF21*(($D21+F$52)/($D21+F$52-0.5)))</f>
        <v/>
      </c>
      <c r="BY21" s="30">
        <f>IF(OR($P21+G$52&lt;'Standard Settings'!$G16,$P21+G$52&gt;'Standard Settings'!$I16),-1,BG21*(($D21+G$52)/($D21+G$52-0.5)))</f>
        <v/>
      </c>
      <c r="BZ21" s="30">
        <f>IF(OR($P21+H$52&lt;'Standard Settings'!$G16,$P21+H$52&gt;'Standard Settings'!$I16),-1,BH21*(($D21+H$52)/($D21+H$52-0.5)))</f>
        <v/>
      </c>
      <c r="CA21" s="30">
        <f>IF(OR($P21+I$52&lt;'Standard Settings'!$G16,$P21+I$52&gt;'Standard Settings'!$I16),-1,BI21*(($D21+I$52)/($D21+I$52-0.5)))</f>
        <v/>
      </c>
      <c r="CB21" s="30">
        <f>IF(OR($P21+J$52&lt;'Standard Settings'!$G16,$P21+J$52&gt;'Standard Settings'!$I16),-1,BJ21*(($D21+J$52)/($D21+J$52-0.5)))</f>
        <v/>
      </c>
      <c r="CC21" s="31">
        <f>IF(OR($P21+B$52&lt;'Standard Settings'!$G16,$P21+B$52&gt;'Standard Settings'!$I16),-1,(EchelleFPAparam!$S$3/(cpmcfgWLEN!$P21+B$52))*(SIN('Standard Settings'!$F16)+SIN('Standard Settings'!$F16+EchelleFPAparam!$M$3+EchelleFPAparam!$F$3)))</f>
        <v/>
      </c>
      <c r="CD21" s="31">
        <f>IF(OR($P21+C$52&lt;'Standard Settings'!$G16,$P21+C$52&gt;'Standard Settings'!$I16),-1,(EchelleFPAparam!$S$3/(cpmcfgWLEN!$P21+C$52))*(SIN('Standard Settings'!$F16)+SIN('Standard Settings'!$F16+EchelleFPAparam!$M$3+EchelleFPAparam!$F$3)))</f>
        <v/>
      </c>
      <c r="CE21" s="31">
        <f>IF(OR($P21+D$52&lt;'Standard Settings'!$G16,$P21+D$52&gt;'Standard Settings'!$I16),-1,(EchelleFPAparam!$S$3/(cpmcfgWLEN!$P21+D$52))*(SIN('Standard Settings'!$F16)+SIN('Standard Settings'!$F16+EchelleFPAparam!$M$3+EchelleFPAparam!$F$3)))</f>
        <v/>
      </c>
      <c r="CF21" s="31">
        <f>IF(OR($P21+E$52&lt;'Standard Settings'!$G16,$P21+E$52&gt;'Standard Settings'!$I16),-1,(EchelleFPAparam!$S$3/(cpmcfgWLEN!$P21+E$52))*(SIN('Standard Settings'!$F16)+SIN('Standard Settings'!$F16+EchelleFPAparam!$M$3+EchelleFPAparam!$F$3)))</f>
        <v/>
      </c>
      <c r="CG21" s="31">
        <f>IF(OR($P21+F$52&lt;'Standard Settings'!$G16,$P21+F$52&gt;'Standard Settings'!$I16),-1,(EchelleFPAparam!$S$3/(cpmcfgWLEN!$P21+F$52))*(SIN('Standard Settings'!$F16)+SIN('Standard Settings'!$F16+EchelleFPAparam!$M$3+EchelleFPAparam!$F$3)))</f>
        <v/>
      </c>
      <c r="CH21" s="31">
        <f>IF(OR($P21+G$52&lt;'Standard Settings'!$G16,$P21+G$52&gt;'Standard Settings'!$I16),-1,(EchelleFPAparam!$S$3/(cpmcfgWLEN!$P21+G$52))*(SIN('Standard Settings'!$F16)+SIN('Standard Settings'!$F16+EchelleFPAparam!$M$3+EchelleFPAparam!$F$3)))</f>
        <v/>
      </c>
      <c r="CI21" s="31">
        <f>IF(OR($P21+H$52&lt;'Standard Settings'!$G16,$P21+H$52&gt;'Standard Settings'!$I16),-1,(EchelleFPAparam!$S$3/(cpmcfgWLEN!$P21+H$52))*(SIN('Standard Settings'!$F16)+SIN('Standard Settings'!$F16+EchelleFPAparam!$M$3+EchelleFPAparam!$F$3)))</f>
        <v/>
      </c>
      <c r="CJ21" s="31">
        <f>IF(OR($P21+I$52&lt;'Standard Settings'!$G16,$P21+I$52&gt;'Standard Settings'!$I16),-1,(EchelleFPAparam!$S$3/(cpmcfgWLEN!$P21+I$52))*(SIN('Standard Settings'!$F16)+SIN('Standard Settings'!$F16+EchelleFPAparam!$M$3+EchelleFPAparam!$F$3)))</f>
        <v/>
      </c>
      <c r="CK21" s="31">
        <f>IF(OR($P21+J$52&lt;'Standard Settings'!$G16,$P21+J$52&gt;'Standard Settings'!$I16),-1,(EchelleFPAparam!$S$3/(cpmcfgWLEN!$P21+J$52))*(SIN('Standard Settings'!$F16)+SIN('Standard Settings'!$F16+EchelleFPAparam!$M$3+EchelleFPAparam!$F$3)))</f>
        <v/>
      </c>
      <c r="CL21" s="31">
        <f>IF(OR($P21+B$52&lt;'Standard Settings'!$G16,$P21+B$52&gt;'Standard Settings'!$I16),-1,(EchelleFPAparam!$S$3/(cpmcfgWLEN!$P21+B$52))*(SIN('Standard Settings'!$F16)+SIN('Standard Settings'!$F16+EchelleFPAparam!$M$3+EchelleFPAparam!$G$3)))</f>
        <v/>
      </c>
      <c r="CM21" s="31">
        <f>IF(OR($P21+C$52&lt;'Standard Settings'!$G16,$P21+C$52&gt;'Standard Settings'!$I16),-1,(EchelleFPAparam!$S$3/(cpmcfgWLEN!$P21+C$52))*(SIN('Standard Settings'!$F16)+SIN('Standard Settings'!$F16+EchelleFPAparam!$M$3+EchelleFPAparam!$G$3)))</f>
        <v/>
      </c>
      <c r="CN21" s="31">
        <f>IF(OR($P21+D$52&lt;'Standard Settings'!$G16,$P21+D$52&gt;'Standard Settings'!$I16),-1,(EchelleFPAparam!$S$3/(cpmcfgWLEN!$P21+D$52))*(SIN('Standard Settings'!$F16)+SIN('Standard Settings'!$F16+EchelleFPAparam!$M$3+EchelleFPAparam!$G$3)))</f>
        <v/>
      </c>
      <c r="CO21" s="31">
        <f>IF(OR($P21+E$52&lt;'Standard Settings'!$G16,$P21+E$52&gt;'Standard Settings'!$I16),-1,(EchelleFPAparam!$S$3/(cpmcfgWLEN!$P21+E$52))*(SIN('Standard Settings'!$F16)+SIN('Standard Settings'!$F16+EchelleFPAparam!$M$3+EchelleFPAparam!$G$3)))</f>
        <v/>
      </c>
      <c r="CP21" s="31">
        <f>IF(OR($P21+F$52&lt;'Standard Settings'!$G16,$P21+F$52&gt;'Standard Settings'!$I16),-1,(EchelleFPAparam!$S$3/(cpmcfgWLEN!$P21+F$52))*(SIN('Standard Settings'!$F16)+SIN('Standard Settings'!$F16+EchelleFPAparam!$M$3+EchelleFPAparam!$G$3)))</f>
        <v/>
      </c>
      <c r="CQ21" s="31">
        <f>IF(OR($P21+G$52&lt;'Standard Settings'!$G16,$P21+G$52&gt;'Standard Settings'!$I16),-1,(EchelleFPAparam!$S$3/(cpmcfgWLEN!$P21+G$52))*(SIN('Standard Settings'!$F16)+SIN('Standard Settings'!$F16+EchelleFPAparam!$M$3+EchelleFPAparam!$G$3)))</f>
        <v/>
      </c>
      <c r="CR21" s="31">
        <f>IF(OR($P21+H$52&lt;'Standard Settings'!$G16,$P21+H$52&gt;'Standard Settings'!$I16),-1,(EchelleFPAparam!$S$3/(cpmcfgWLEN!$P21+H$52))*(SIN('Standard Settings'!$F16)+SIN('Standard Settings'!$F16+EchelleFPAparam!$M$3+EchelleFPAparam!$G$3)))</f>
        <v/>
      </c>
      <c r="CS21" s="31">
        <f>IF(OR($P21+I$52&lt;'Standard Settings'!$G16,$P21+I$52&gt;'Standard Settings'!$I16),-1,(EchelleFPAparam!$S$3/(cpmcfgWLEN!$P21+I$52))*(SIN('Standard Settings'!$F16)+SIN('Standard Settings'!$F16+EchelleFPAparam!$M$3+EchelleFPAparam!$G$3)))</f>
        <v/>
      </c>
      <c r="CT21" s="31">
        <f>IF(OR($P21+J$52&lt;'Standard Settings'!$G16,$P21+J$52&gt;'Standard Settings'!$I16),-1,(EchelleFPAparam!$S$3/(cpmcfgWLEN!$P21+J$52))*(SIN('Standard Settings'!$F16)+SIN('Standard Settings'!$F16+EchelleFPAparam!$M$3+EchelleFPAparam!$G$3)))</f>
        <v/>
      </c>
      <c r="CU21" s="31">
        <f>IF(OR($P21+B$52&lt;'Standard Settings'!$G16,$P21+B$52&gt;'Standard Settings'!$I16),-1,(EchelleFPAparam!$S$3/(cpmcfgWLEN!$P21+B$52))*(SIN('Standard Settings'!$F16)+SIN('Standard Settings'!$F16+EchelleFPAparam!$M$3+EchelleFPAparam!$H$3)))</f>
        <v/>
      </c>
      <c r="CV21" s="31">
        <f>IF(OR($P21+C$52&lt;'Standard Settings'!$G16,$P21+C$52&gt;'Standard Settings'!$I16),-1,(EchelleFPAparam!$S$3/(cpmcfgWLEN!$P21+C$52))*(SIN('Standard Settings'!$F16)+SIN('Standard Settings'!$F16+EchelleFPAparam!$M$3+EchelleFPAparam!$H$3)))</f>
        <v/>
      </c>
      <c r="CW21" s="31">
        <f>IF(OR($P21+D$52&lt;'Standard Settings'!$G16,$P21+D$52&gt;'Standard Settings'!$I16),-1,(EchelleFPAparam!$S$3/(cpmcfgWLEN!$P21+D$52))*(SIN('Standard Settings'!$F16)+SIN('Standard Settings'!$F16+EchelleFPAparam!$M$3+EchelleFPAparam!$H$3)))</f>
        <v/>
      </c>
      <c r="CX21" s="31">
        <f>IF(OR($P21+E$52&lt;'Standard Settings'!$G16,$P21+E$52&gt;'Standard Settings'!$I16),-1,(EchelleFPAparam!$S$3/(cpmcfgWLEN!$P21+E$52))*(SIN('Standard Settings'!$F16)+SIN('Standard Settings'!$F16+EchelleFPAparam!$M$3+EchelleFPAparam!$H$3)))</f>
        <v/>
      </c>
      <c r="CY21" s="31">
        <f>IF(OR($P21+F$52&lt;'Standard Settings'!$G16,$P21+F$52&gt;'Standard Settings'!$I16),-1,(EchelleFPAparam!$S$3/(cpmcfgWLEN!$P21+F$52))*(SIN('Standard Settings'!$F16)+SIN('Standard Settings'!$F16+EchelleFPAparam!$M$3+EchelleFPAparam!$H$3)))</f>
        <v/>
      </c>
      <c r="CZ21" s="31">
        <f>IF(OR($P21+G$52&lt;'Standard Settings'!$G16,$P21+G$52&gt;'Standard Settings'!$I16),-1,(EchelleFPAparam!$S$3/(cpmcfgWLEN!$P21+G$52))*(SIN('Standard Settings'!$F16)+SIN('Standard Settings'!$F16+EchelleFPAparam!$M$3+EchelleFPAparam!$H$3)))</f>
        <v/>
      </c>
      <c r="DA21" s="31">
        <f>IF(OR($P21+H$52&lt;'Standard Settings'!$G16,$P21+H$52&gt;'Standard Settings'!$I16),-1,(EchelleFPAparam!$S$3/(cpmcfgWLEN!$P21+H$52))*(SIN('Standard Settings'!$F16)+SIN('Standard Settings'!$F16+EchelleFPAparam!$M$3+EchelleFPAparam!$H$3)))</f>
        <v/>
      </c>
      <c r="DB21" s="31">
        <f>IF(OR($P21+I$52&lt;'Standard Settings'!$G16,$P21+I$52&gt;'Standard Settings'!$I16),-1,(EchelleFPAparam!$S$3/(cpmcfgWLEN!$P21+I$52))*(SIN('Standard Settings'!$F16)+SIN('Standard Settings'!$F16+EchelleFPAparam!$M$3+EchelleFPAparam!$H$3)))</f>
        <v/>
      </c>
      <c r="DC21" s="31">
        <f>IF(OR($P21+J$52&lt;'Standard Settings'!$G16,$P21+J$52&gt;'Standard Settings'!$I16),-1,(EchelleFPAparam!$S$3/(cpmcfgWLEN!$P21+J$52))*(SIN('Standard Settings'!$F16)+SIN('Standard Settings'!$F16+EchelleFPAparam!$M$3+EchelleFPAparam!$H$3)))</f>
        <v/>
      </c>
      <c r="DD21" s="31">
        <f>IF(OR($P21+B$52&lt;'Standard Settings'!$G16,$P21+B$52&gt;'Standard Settings'!$I16),-1,(EchelleFPAparam!$S$3/(cpmcfgWLEN!$P21+B$52))*(SIN('Standard Settings'!$F16)+SIN('Standard Settings'!$F16+EchelleFPAparam!$M$3+EchelleFPAparam!$I$3)))</f>
        <v/>
      </c>
      <c r="DE21" s="31">
        <f>IF(OR($P21+C$52&lt;'Standard Settings'!$G16,$P21+C$52&gt;'Standard Settings'!$I16),-1,(EchelleFPAparam!$S$3/(cpmcfgWLEN!$P21+C$52))*(SIN('Standard Settings'!$F16)+SIN('Standard Settings'!$F16+EchelleFPAparam!$M$3+EchelleFPAparam!$I$3)))</f>
        <v/>
      </c>
      <c r="DF21" s="31">
        <f>IF(OR($P21+D$52&lt;'Standard Settings'!$G16,$P21+D$52&gt;'Standard Settings'!$I16),-1,(EchelleFPAparam!$S$3/(cpmcfgWLEN!$P21+D$52))*(SIN('Standard Settings'!$F16)+SIN('Standard Settings'!$F16+EchelleFPAparam!$M$3+EchelleFPAparam!$I$3)))</f>
        <v/>
      </c>
      <c r="DG21" s="31">
        <f>IF(OR($P21+E$52&lt;'Standard Settings'!$G16,$P21+E$52&gt;'Standard Settings'!$I16),-1,(EchelleFPAparam!$S$3/(cpmcfgWLEN!$P21+E$52))*(SIN('Standard Settings'!$F16)+SIN('Standard Settings'!$F16+EchelleFPAparam!$M$3+EchelleFPAparam!$I$3)))</f>
        <v/>
      </c>
      <c r="DH21" s="31">
        <f>IF(OR($P21+F$52&lt;'Standard Settings'!$G16,$P21+F$52&gt;'Standard Settings'!$I16),-1,(EchelleFPAparam!$S$3/(cpmcfgWLEN!$P21+F$52))*(SIN('Standard Settings'!$F16)+SIN('Standard Settings'!$F16+EchelleFPAparam!$M$3+EchelleFPAparam!$I$3)))</f>
        <v/>
      </c>
      <c r="DI21" s="31">
        <f>IF(OR($P21+G$52&lt;'Standard Settings'!$G16,$P21+G$52&gt;'Standard Settings'!$I16),-1,(EchelleFPAparam!$S$3/(cpmcfgWLEN!$P21+G$52))*(SIN('Standard Settings'!$F16)+SIN('Standard Settings'!$F16+EchelleFPAparam!$M$3+EchelleFPAparam!$I$3)))</f>
        <v/>
      </c>
      <c r="DJ21" s="31">
        <f>IF(OR($P21+H$52&lt;'Standard Settings'!$G16,$P21+H$52&gt;'Standard Settings'!$I16),-1,(EchelleFPAparam!$S$3/(cpmcfgWLEN!$P21+H$52))*(SIN('Standard Settings'!$F16)+SIN('Standard Settings'!$F16+EchelleFPAparam!$M$3+EchelleFPAparam!$I$3)))</f>
        <v/>
      </c>
      <c r="DK21" s="31">
        <f>IF(OR($P21+I$52&lt;'Standard Settings'!$G16,$P21+I$52&gt;'Standard Settings'!$I16),-1,(EchelleFPAparam!$S$3/(cpmcfgWLEN!$P21+I$52))*(SIN('Standard Settings'!$F16)+SIN('Standard Settings'!$F16+EchelleFPAparam!$M$3+EchelleFPAparam!$I$3)))</f>
        <v/>
      </c>
      <c r="DL21" s="31">
        <f>IF(OR($P21+J$52&lt;'Standard Settings'!$G16,$P21+J$52&gt;'Standard Settings'!$I16),-1,(EchelleFPAparam!$S$3/(cpmcfgWLEN!$P21+J$52))*(SIN('Standard Settings'!$F16)+SIN('Standard Settings'!$F16+EchelleFPAparam!$M$3+EchelleFPAparam!$I$3)))</f>
        <v/>
      </c>
      <c r="DM21" s="31">
        <f>IF(OR($P21+B$52&lt;'Standard Settings'!$G16,$P21+B$52&gt;'Standard Settings'!$I16),-1,(EchelleFPAparam!$S$3/(cpmcfgWLEN!$P21+B$52))*(SIN('Standard Settings'!$F16)+SIN('Standard Settings'!$F16+EchelleFPAparam!$M$3+EchelleFPAparam!$J$3)))</f>
        <v/>
      </c>
      <c r="DN21" s="31">
        <f>IF(OR($P21+C$52&lt;'Standard Settings'!$G16,$P21+C$52&gt;'Standard Settings'!$I16),-1,(EchelleFPAparam!$S$3/(cpmcfgWLEN!$P21+C$52))*(SIN('Standard Settings'!$F16)+SIN('Standard Settings'!$F16+EchelleFPAparam!$M$3+EchelleFPAparam!$J$3)))</f>
        <v/>
      </c>
      <c r="DO21" s="31">
        <f>IF(OR($P21+D$52&lt;'Standard Settings'!$G16,$P21+D$52&gt;'Standard Settings'!$I16),-1,(EchelleFPAparam!$S$3/(cpmcfgWLEN!$P21+D$52))*(SIN('Standard Settings'!$F16)+SIN('Standard Settings'!$F16+EchelleFPAparam!$M$3+EchelleFPAparam!$J$3)))</f>
        <v/>
      </c>
      <c r="DP21" s="31">
        <f>IF(OR($P21+E$52&lt;'Standard Settings'!$G16,$P21+E$52&gt;'Standard Settings'!$I16),-1,(EchelleFPAparam!$S$3/(cpmcfgWLEN!$P21+E$52))*(SIN('Standard Settings'!$F16)+SIN('Standard Settings'!$F16+EchelleFPAparam!$M$3+EchelleFPAparam!$J$3)))</f>
        <v/>
      </c>
      <c r="DQ21" s="31">
        <f>IF(OR($P21+F$52&lt;'Standard Settings'!$G16,$P21+F$52&gt;'Standard Settings'!$I16),-1,(EchelleFPAparam!$S$3/(cpmcfgWLEN!$P21+F$52))*(SIN('Standard Settings'!$F16)+SIN('Standard Settings'!$F16+EchelleFPAparam!$M$3+EchelleFPAparam!$J$3)))</f>
        <v/>
      </c>
      <c r="DR21" s="31">
        <f>IF(OR($P21+G$52&lt;'Standard Settings'!$G16,$P21+G$52&gt;'Standard Settings'!$I16),-1,(EchelleFPAparam!$S$3/(cpmcfgWLEN!$P21+G$52))*(SIN('Standard Settings'!$F16)+SIN('Standard Settings'!$F16+EchelleFPAparam!$M$3+EchelleFPAparam!$J$3)))</f>
        <v/>
      </c>
      <c r="DS21" s="31">
        <f>IF(OR($P21+H$52&lt;'Standard Settings'!$G16,$P21+H$52&gt;'Standard Settings'!$I16),-1,(EchelleFPAparam!$S$3/(cpmcfgWLEN!$P21+H$52))*(SIN('Standard Settings'!$F16)+SIN('Standard Settings'!$F16+EchelleFPAparam!$M$3+EchelleFPAparam!$J$3)))</f>
        <v/>
      </c>
      <c r="DT21" s="31">
        <f>IF(OR($P21+I$52&lt;'Standard Settings'!$G16,$P21+I$52&gt;'Standard Settings'!$I16),-1,(EchelleFPAparam!$S$3/(cpmcfgWLEN!$P21+I$52))*(SIN('Standard Settings'!$F16)+SIN('Standard Settings'!$F16+EchelleFPAparam!$M$3+EchelleFPAparam!$J$3)))</f>
        <v/>
      </c>
      <c r="DU21" s="31">
        <f>IF(OR($P21+J$52&lt;'Standard Settings'!$G16,$P21+J$52&gt;'Standard Settings'!$I16),-1,(EchelleFPAparam!$S$3/(cpmcfgWLEN!$P21+J$52))*(SIN('Standard Settings'!$F16)+SIN('Standard Settings'!$F16+EchelleFPAparam!$M$3+EchelleFPAparam!$J$3)))</f>
        <v/>
      </c>
      <c r="DV21" s="31">
        <f>IF(OR($P21+B$52&lt;$N21,$P21+B$52&gt;$O21),-1,(EchelleFPAparam!$S$3/(cpmcfgWLEN!$P21+B$52))*(SIN('Standard Settings'!$F16)+SIN('Standard Settings'!$F16+EchelleFPAparam!$M$3+EchelleFPAparam!$K$3)))</f>
        <v/>
      </c>
      <c r="DW21" s="31">
        <f>IF(OR($P21+C$52&lt;$N21,$P21+C$52&gt;$O21),-1,(EchelleFPAparam!$S$3/(cpmcfgWLEN!$P21+C$52))*(SIN('Standard Settings'!$F16)+SIN('Standard Settings'!$F16+EchelleFPAparam!$M$3+EchelleFPAparam!$K$3)))</f>
        <v/>
      </c>
      <c r="DX21" s="31">
        <f>IF(OR($P21+D$52&lt;$N21,$P21+D$52&gt;$O21),-1,(EchelleFPAparam!$S$3/(cpmcfgWLEN!$P21+D$52))*(SIN('Standard Settings'!$F16)+SIN('Standard Settings'!$F16+EchelleFPAparam!$M$3+EchelleFPAparam!$K$3)))</f>
        <v/>
      </c>
      <c r="DY21" s="31">
        <f>IF(OR($P21+E$52&lt;$N21,$P21+E$52&gt;$O21),-1,(EchelleFPAparam!$S$3/(cpmcfgWLEN!$P21+E$52))*(SIN('Standard Settings'!$F16)+SIN('Standard Settings'!$F16+EchelleFPAparam!$M$3+EchelleFPAparam!$K$3)))</f>
        <v/>
      </c>
      <c r="DZ21" s="31">
        <f>IF(OR($P21+F$52&lt;$N21,$P21+F$52&gt;$O21),-1,(EchelleFPAparam!$S$3/(cpmcfgWLEN!$P21+F$52))*(SIN('Standard Settings'!$F16)+SIN('Standard Settings'!$F16+EchelleFPAparam!$M$3+EchelleFPAparam!$K$3)))</f>
        <v/>
      </c>
      <c r="EA21" s="31">
        <f>IF(OR($P21+G$52&lt;$N21,$P21+G$52&gt;$O21),-1,(EchelleFPAparam!$S$3/(cpmcfgWLEN!$P21+G$52))*(SIN('Standard Settings'!$F16)+SIN('Standard Settings'!$F16+EchelleFPAparam!$M$3+EchelleFPAparam!$K$3)))</f>
        <v/>
      </c>
      <c r="EB21" s="31">
        <f>IF(OR($P21+H$52&lt;$N21,$P21+H$52&gt;$O21),-1,(EchelleFPAparam!$S$3/(cpmcfgWLEN!$P21+H$52))*(SIN('Standard Settings'!$F16)+SIN('Standard Settings'!$F16+EchelleFPAparam!$M$3+EchelleFPAparam!$K$3)))</f>
        <v/>
      </c>
      <c r="EC21" s="31">
        <f>IF(OR($P21+I$52&lt;$N21,$P21+I$52&gt;$O21),-1,(EchelleFPAparam!$S$3/(cpmcfgWLEN!$P21+I$52))*(SIN('Standard Settings'!$F16)+SIN('Standard Settings'!$F16+EchelleFPAparam!$M$3+EchelleFPAparam!$K$3)))</f>
        <v/>
      </c>
      <c r="ED21" s="31">
        <f>IF(OR($P21+J$52&lt;$N21,$P21+J$52&gt;$O21),-1,(EchelleFPAparam!$S$3/(cpmcfgWLEN!$P21+J$52))*(SIN('Standard Settings'!$F16)+SIN('Standard Settings'!$F16+EchelleFPAparam!$M$3+EchelleFPAparam!$K$3)))</f>
        <v/>
      </c>
      <c r="EE21" s="34">
        <f>'Standard Settings'!E16</f>
        <v/>
      </c>
      <c r="EH21" s="32" t="n"/>
      <c r="EI21" s="32" t="n"/>
      <c r="EJ21" s="32" t="n"/>
      <c r="EK21" s="32" t="n"/>
      <c r="EL21" s="32" t="n"/>
      <c r="EM21" s="32" t="n"/>
      <c r="EN21" s="32" t="n"/>
      <c r="EO21" s="32" t="n"/>
      <c r="EP21" s="32" t="n"/>
      <c r="EQ21" s="32" t="n"/>
      <c r="ER21" s="32" t="n"/>
      <c r="ES21" s="32" t="n"/>
      <c r="ET21" s="32" t="n"/>
      <c r="EU21" s="32" t="n"/>
      <c r="EV21" s="32" t="n"/>
      <c r="EW21" s="32" t="n"/>
      <c r="EX21" s="32" t="n"/>
      <c r="EY21" s="32" t="n"/>
      <c r="EZ21" s="32" t="n"/>
      <c r="FA21" s="32" t="n"/>
      <c r="FB21" s="32" t="n"/>
      <c r="FC21" s="15" t="n"/>
      <c r="FD21" s="33">
        <f>1/(F21*EchelleFPAparam!$Q$3)</f>
        <v/>
      </c>
      <c r="FE21" s="33">
        <f>E21*FD21</f>
        <v/>
      </c>
      <c r="FF21" s="15" t="n"/>
      <c r="FG21" s="15" t="n"/>
      <c r="FH21" s="15" t="n"/>
      <c r="FI21" s="15" t="n"/>
      <c r="FJ21" s="15" t="n"/>
      <c r="FK21" s="15" t="n"/>
      <c r="FL21" s="15" t="n"/>
      <c r="FM21" s="15" t="n"/>
      <c r="FN21" s="15" t="n"/>
      <c r="FO21" s="15" t="n"/>
      <c r="FP21" s="15" t="n"/>
      <c r="FQ21" s="15" t="n"/>
      <c r="FR21" s="15" t="n"/>
      <c r="FS21" s="15" t="n"/>
      <c r="FT21" s="15" t="n"/>
      <c r="FU21" s="15" t="n"/>
      <c r="FV21" s="15" t="n"/>
      <c r="FW21" s="15" t="n"/>
      <c r="FX21" s="15" t="n"/>
      <c r="FY21" s="15" t="n"/>
      <c r="FZ21" s="15" t="n"/>
      <c r="GA21" s="15" t="n"/>
      <c r="GB21" s="15" t="n"/>
      <c r="GC21" s="15" t="n"/>
      <c r="GD21" s="15" t="n"/>
      <c r="GE21" s="15" t="n"/>
      <c r="GF21" s="15" t="n"/>
      <c r="GG21" s="15" t="n"/>
      <c r="GH21" s="15" t="n"/>
      <c r="GI21" s="15" t="n"/>
      <c r="GJ21" s="15" t="n"/>
      <c r="GK21" s="15" t="n"/>
      <c r="GL21" s="15" t="n"/>
      <c r="GM21" s="15" t="n"/>
      <c r="GN21" s="15" t="n"/>
      <c r="GO21" s="15" t="n"/>
      <c r="GP21" s="15" t="n"/>
      <c r="GQ21" s="15" t="n"/>
      <c r="GR21" s="15" t="n"/>
      <c r="GS21" s="15" t="n"/>
      <c r="GT21" s="15" t="n"/>
      <c r="GU21" s="15" t="n"/>
      <c r="GV21" s="15" t="n"/>
      <c r="GW21" s="15" t="n"/>
      <c r="GX21" s="15" t="n"/>
      <c r="GY21" s="15" t="n"/>
      <c r="GZ21" s="15" t="n"/>
      <c r="HA21" s="15" t="n"/>
      <c r="HB21" s="15" t="n"/>
      <c r="HC21" s="15" t="n"/>
      <c r="HD21" s="15" t="n"/>
      <c r="HE21" s="15" t="n"/>
      <c r="HF21" s="15" t="n"/>
      <c r="HG21" s="15" t="n"/>
      <c r="HH21" s="15" t="n"/>
      <c r="HI21" s="15" t="n"/>
      <c r="HJ21" s="15" t="n"/>
      <c r="HK21" s="15" t="n"/>
      <c r="HL21" s="15" t="n"/>
      <c r="HM21" s="15" t="n"/>
      <c r="HN21" s="15" t="n"/>
      <c r="HO21" s="15" t="n"/>
      <c r="HP21" s="15" t="n"/>
      <c r="HQ21" s="15" t="n"/>
      <c r="HR21" s="15" t="n"/>
      <c r="HS21" s="15" t="n"/>
      <c r="HT21" s="15" t="n"/>
      <c r="HU21" s="15" t="n"/>
      <c r="HV21" s="15" t="n"/>
      <c r="HW21" s="15" t="n"/>
      <c r="HX21" s="15" t="n"/>
      <c r="HY21" s="15" t="n"/>
      <c r="HZ21" s="15" t="n"/>
      <c r="IA21" s="15" t="n"/>
      <c r="IB21" s="15" t="n"/>
      <c r="IC21" s="15" t="n"/>
      <c r="ID21" s="15" t="n"/>
      <c r="IE21" s="15" t="n"/>
      <c r="IF21" s="15" t="n"/>
      <c r="IG21" s="15" t="n"/>
      <c r="IH21" s="15" t="n"/>
      <c r="II21" s="15" t="n"/>
      <c r="IJ21" s="15" t="n"/>
      <c r="IK21" s="15" t="n"/>
      <c r="IL21" s="15" t="n"/>
      <c r="IM21" s="15" t="n"/>
      <c r="IN21" s="15" t="n"/>
      <c r="IO21" s="15" t="n"/>
      <c r="IP21" s="15" t="n"/>
      <c r="IQ21" s="15" t="n"/>
      <c r="IR21" s="15" t="n"/>
      <c r="IS21" s="15" t="n"/>
      <c r="IT21" s="15" t="n"/>
      <c r="IU21" s="15" t="n"/>
      <c r="IV21" s="15" t="n"/>
      <c r="IW21" s="15" t="n"/>
      <c r="IX21" s="15" t="n"/>
      <c r="IY21" s="15" t="n"/>
      <c r="IZ21" s="15" t="n"/>
      <c r="JA21" s="15" t="n"/>
      <c r="JB21" s="15" t="n"/>
      <c r="JC21" s="15" t="n"/>
      <c r="JD21" s="15" t="n"/>
      <c r="JE21" s="15" t="n"/>
      <c r="JF21" s="15" t="n"/>
      <c r="JG21" s="15" t="n"/>
      <c r="JH21" s="15" t="n"/>
      <c r="JI21" s="15" t="n"/>
      <c r="JJ21" s="15" t="n"/>
      <c r="JK21" s="15" t="n"/>
      <c r="JL21" s="15" t="n"/>
    </row>
    <row customHeight="1" ht="13.8" r="22" s="59" spans="1:273">
      <c r="A22" s="0" t="n"/>
      <c r="B22" s="22">
        <f>V22</f>
        <v/>
      </c>
      <c r="C22" s="34">
        <f>'Standard Settings'!B17</f>
        <v/>
      </c>
      <c r="D22" s="34">
        <f>'Standard Settings'!H17</f>
        <v/>
      </c>
      <c r="E22" s="23">
        <f>(DH22-CY22)/2048</f>
        <v/>
      </c>
      <c r="F22" s="21">
        <f>((EchelleFPAparam!$S$3/(cpmcfgWLEN!$P22+E$52))*(SIN('Standard Settings'!$F17+0.0005)+SIN('Standard Settings'!$F17+0.0005+EchelleFPAparam!$M$3))-(EchelleFPAparam!$S$3/(cpmcfgWLEN!$P22+E$52))*(SIN('Standard Settings'!$F17-0.0005)+SIN('Standard Settings'!$F17-0.0005+EchelleFPAparam!$M$3)))*1000*EchelleFPAparam!$O$3/180</f>
        <v/>
      </c>
      <c r="G22" s="24">
        <f>'Standard Settings'!C17</f>
        <v/>
      </c>
      <c r="H22" s="0" t="n"/>
      <c r="I22" s="34">
        <f>'Standard Settings'!D17</f>
        <v/>
      </c>
      <c r="J22" s="0" t="n"/>
      <c r="K22" s="14" t="n">
        <v>0</v>
      </c>
      <c r="L22" s="14" t="n">
        <v>0</v>
      </c>
      <c r="N22" s="25">
        <f>'Standard Settings'!$G17</f>
        <v/>
      </c>
      <c r="O22" s="25">
        <f>'Standard Settings'!$I17</f>
        <v/>
      </c>
      <c r="P22" s="26">
        <f>D22-4</f>
        <v/>
      </c>
      <c r="Q22" s="26">
        <f>D22+4</f>
        <v/>
      </c>
      <c r="R22" s="27">
        <f>IF(OR($P22+B$52&lt;$N22,$P22+B$52&gt;$O22),-1,(EchelleFPAparam!$S$3/(cpmcfgWLEN!$P22+B$52))*(SIN('Standard Settings'!$F17)+SIN('Standard Settings'!$F17+EchelleFPAparam!$M$3)))</f>
        <v/>
      </c>
      <c r="S22" s="27">
        <f>IF(OR($P22+C$52&lt;$N22,$P22+C$52&gt;$O22),-1,(EchelleFPAparam!$S$3/(cpmcfgWLEN!$P22+C$52))*(SIN('Standard Settings'!$F17)+SIN('Standard Settings'!$F17+EchelleFPAparam!$M$3)))</f>
        <v/>
      </c>
      <c r="T22" s="27">
        <f>IF(OR($P22+D$52&lt;$N22,$P22+D$52&gt;$O22),-1,(EchelleFPAparam!$S$3/(cpmcfgWLEN!$P22+D$52))*(SIN('Standard Settings'!$F17)+SIN('Standard Settings'!$F17+EchelleFPAparam!$M$3)))</f>
        <v/>
      </c>
      <c r="U22" s="27">
        <f>IF(OR($P22+E$52&lt;$N22,$P22+E$52&gt;$O22),-1,(EchelleFPAparam!$S$3/(cpmcfgWLEN!$P22+E$52))*(SIN('Standard Settings'!$F17)+SIN('Standard Settings'!$F17+EchelleFPAparam!$M$3)))</f>
        <v/>
      </c>
      <c r="V22" s="27">
        <f>IF(OR($P22+F$52&lt;$N22,$P22+F$52&gt;$O22),-1,(EchelleFPAparam!$S$3/(cpmcfgWLEN!$P22+F$52))*(SIN('Standard Settings'!$F17)+SIN('Standard Settings'!$F17+EchelleFPAparam!$M$3)))</f>
        <v/>
      </c>
      <c r="W22" s="27">
        <f>IF(OR($P22+G$52&lt;$N22,$P22+G$52&gt;$O22),-1,(EchelleFPAparam!$S$3/(cpmcfgWLEN!$P22+G$52))*(SIN('Standard Settings'!$F17)+SIN('Standard Settings'!$F17+EchelleFPAparam!$M$3)))</f>
        <v/>
      </c>
      <c r="X22" s="27">
        <f>IF(OR($P22+H$52&lt;$N22,$P22+H$52&gt;$O22),-1,(EchelleFPAparam!$S$3/(cpmcfgWLEN!$P22+H$52))*(SIN('Standard Settings'!$F17)+SIN('Standard Settings'!$F17+EchelleFPAparam!$M$3)))</f>
        <v/>
      </c>
      <c r="Y22" s="27">
        <f>IF(OR($P22+I$52&lt;$N22,$P22+I$52&gt;$O22),-1,(EchelleFPAparam!$S$3/(cpmcfgWLEN!$P22+I$52))*(SIN('Standard Settings'!$F17)+SIN('Standard Settings'!$F17+EchelleFPAparam!$M$3)))</f>
        <v/>
      </c>
      <c r="Z22" s="27">
        <f>IF(OR($P22+J$52&lt;$N22,$P22+J$52&gt;$O22),-1,(EchelleFPAparam!$S$3/(cpmcfgWLEN!$P22+J$52))*(SIN('Standard Settings'!$F17)+SIN('Standard Settings'!$F17+EchelleFPAparam!$M$3)))</f>
        <v/>
      </c>
      <c r="AA22" s="28" t="n"/>
      <c r="AB22" s="28" t="n"/>
      <c r="AC22" s="28" t="n"/>
      <c r="AD22" s="28" t="n"/>
      <c r="AE22" s="28" t="n"/>
      <c r="AF22" s="28" t="n"/>
      <c r="AG22" s="28" t="n"/>
      <c r="AH22" s="28" t="n"/>
      <c r="AI22" s="28" t="n"/>
      <c r="AJ22" s="28" t="n"/>
      <c r="AK22" s="28" t="n"/>
      <c r="AL22" s="28" t="n"/>
      <c r="AM22" s="28" t="n"/>
      <c r="AN22" s="28" t="n"/>
      <c r="AO22" s="28" t="n"/>
      <c r="AP22" s="28" t="n"/>
      <c r="AQ22" s="28" t="n"/>
      <c r="AR22" s="28" t="n"/>
      <c r="AS22" s="28" t="n"/>
      <c r="AT22" s="28" t="n"/>
      <c r="AU22" s="28" t="n"/>
      <c r="AV22" s="28" t="n"/>
      <c r="AW22" s="28" t="n"/>
      <c r="AX22" s="28" t="n"/>
      <c r="AY22" s="28" t="n"/>
      <c r="AZ22" s="28" t="n"/>
      <c r="BA22" s="28" t="n"/>
      <c r="BB22" s="29">
        <f>IF(OR($P22+B$52&lt;'Standard Settings'!$G17,$P22+B$52&gt;'Standard Settings'!$I17),-1,(EchelleFPAparam!$S$3/(cpmcfgWLEN!$P22+B$52))*(SIN(EchelleFPAparam!$T$3-EchelleFPAparam!$M$3/2)+SIN('Standard Settings'!$F17+EchelleFPAparam!$M$3)))</f>
        <v/>
      </c>
      <c r="BC22" s="29">
        <f>IF(OR($P22+C$52&lt;'Standard Settings'!$G17,$P22+C$52&gt;'Standard Settings'!$I17),-1,(EchelleFPAparam!$S$3/(cpmcfgWLEN!$P22+C$52))*(SIN(EchelleFPAparam!$T$3-EchelleFPAparam!$M$3/2)+SIN('Standard Settings'!$F17+EchelleFPAparam!$M$3)))</f>
        <v/>
      </c>
      <c r="BD22" s="29">
        <f>IF(OR($P22+D$52&lt;'Standard Settings'!$G17,$P22+D$52&gt;'Standard Settings'!$I17),-1,(EchelleFPAparam!$S$3/(cpmcfgWLEN!$P22+D$52))*(SIN(EchelleFPAparam!$T$3-EchelleFPAparam!$M$3/2)+SIN('Standard Settings'!$F17+EchelleFPAparam!$M$3)))</f>
        <v/>
      </c>
      <c r="BE22" s="29">
        <f>IF(OR($P22+E$52&lt;'Standard Settings'!$G17,$P22+E$52&gt;'Standard Settings'!$I17),-1,(EchelleFPAparam!$S$3/(cpmcfgWLEN!$P22+E$52))*(SIN(EchelleFPAparam!$T$3-EchelleFPAparam!$M$3/2)+SIN('Standard Settings'!$F17+EchelleFPAparam!$M$3)))</f>
        <v/>
      </c>
      <c r="BF22" s="29">
        <f>IF(OR($P22+F$52&lt;'Standard Settings'!$G17,$P22+F$52&gt;'Standard Settings'!$I17),-1,(EchelleFPAparam!$S$3/(cpmcfgWLEN!$P22+F$52))*(SIN(EchelleFPAparam!$T$3-EchelleFPAparam!$M$3/2)+SIN('Standard Settings'!$F17+EchelleFPAparam!$M$3)))</f>
        <v/>
      </c>
      <c r="BG22" s="29">
        <f>IF(OR($P22+G$52&lt;'Standard Settings'!$G17,$P22+G$52&gt;'Standard Settings'!$I17),-1,(EchelleFPAparam!$S$3/(cpmcfgWLEN!$P22+G$52))*(SIN(EchelleFPAparam!$T$3-EchelleFPAparam!$M$3/2)+SIN('Standard Settings'!$F17+EchelleFPAparam!$M$3)))</f>
        <v/>
      </c>
      <c r="BH22" s="29">
        <f>IF(OR($P22+H$52&lt;'Standard Settings'!$G17,$P22+H$52&gt;'Standard Settings'!$I17),-1,(EchelleFPAparam!$S$3/(cpmcfgWLEN!$P22+H$52))*(SIN(EchelleFPAparam!$T$3-EchelleFPAparam!$M$3/2)+SIN('Standard Settings'!$F17+EchelleFPAparam!$M$3)))</f>
        <v/>
      </c>
      <c r="BI22" s="29">
        <f>IF(OR($P22+I$52&lt;'Standard Settings'!$G17,$P22+I$52&gt;'Standard Settings'!$I17),-1,(EchelleFPAparam!$S$3/(cpmcfgWLEN!$P22+I$52))*(SIN(EchelleFPAparam!$T$3-EchelleFPAparam!$M$3/2)+SIN('Standard Settings'!$F17+EchelleFPAparam!$M$3)))</f>
        <v/>
      </c>
      <c r="BJ22" s="29">
        <f>IF(OR($P22+J$52&lt;'Standard Settings'!$G17,$P22+J$52&gt;'Standard Settings'!$I17),-1,(EchelleFPAparam!$S$3/(cpmcfgWLEN!$P22+J$52))*(SIN(EchelleFPAparam!$T$3-EchelleFPAparam!$M$3/2)+SIN('Standard Settings'!$F17+EchelleFPAparam!$M$3)))</f>
        <v/>
      </c>
      <c r="BK22" s="30">
        <f>IF(OR($P22+B$52&lt;'Standard Settings'!$G17,$P22+B$52&gt;'Standard Settings'!$I17),-1,BB22*(($D22+B$52)/($D22+B$52+0.5)))</f>
        <v/>
      </c>
      <c r="BL22" s="30">
        <f>IF(OR($P22+C$52&lt;'Standard Settings'!$G17,$P22+C$52&gt;'Standard Settings'!$I17),-1,BC22*(($D22+C$52)/($D22+C$52+0.5)))</f>
        <v/>
      </c>
      <c r="BM22" s="30">
        <f>IF(OR($P22+D$52&lt;'Standard Settings'!$G17,$P22+D$52&gt;'Standard Settings'!$I17),-1,BD22*(($D22+D$52)/($D22+D$52+0.5)))</f>
        <v/>
      </c>
      <c r="BN22" s="30">
        <f>IF(OR($P22+E$52&lt;'Standard Settings'!$G17,$P22+E$52&gt;'Standard Settings'!$I17),-1,BE22*(($D22+E$52)/($D22+E$52+0.5)))</f>
        <v/>
      </c>
      <c r="BO22" s="30">
        <f>IF(OR($P22+F$52&lt;'Standard Settings'!$G17,$P22+F$52&gt;'Standard Settings'!$I17),-1,BF22*(($D22+F$52)/($D22+F$52+0.5)))</f>
        <v/>
      </c>
      <c r="BP22" s="30">
        <f>IF(OR($P22+G$52&lt;'Standard Settings'!$G17,$P22+G$52&gt;'Standard Settings'!$I17),-1,BG22*(($D22+G$52)/($D22+G$52+0.5)))</f>
        <v/>
      </c>
      <c r="BQ22" s="30">
        <f>IF(OR($P22+H$52&lt;'Standard Settings'!$G17,$P22+H$52&gt;'Standard Settings'!$I17),-1,BH22*(($D22+H$52)/($D22+H$52+0.5)))</f>
        <v/>
      </c>
      <c r="BR22" s="30">
        <f>IF(OR($P22+I$52&lt;'Standard Settings'!$G17,$P22+I$52&gt;'Standard Settings'!$I17),-1,BI22*(($D22+I$52)/($D22+I$52+0.5)))</f>
        <v/>
      </c>
      <c r="BS22" s="30">
        <f>IF(OR($P22+J$52&lt;'Standard Settings'!$G17,$P22+J$52&gt;'Standard Settings'!$I17),-1,BJ22*(($D22+J$52)/($D22+J$52+0.5)))</f>
        <v/>
      </c>
      <c r="BT22" s="30">
        <f>IF(OR($P22+B$52&lt;'Standard Settings'!$G17,$P22+B$52&gt;'Standard Settings'!$I17),-1,BB22*(($D22+B$52)/($D22+B$52-0.5)))</f>
        <v/>
      </c>
      <c r="BU22" s="30">
        <f>IF(OR($P22+C$52&lt;'Standard Settings'!$G17,$P22+C$52&gt;'Standard Settings'!$I17),-1,BC22*(($D22+C$52)/($D22+C$52-0.5)))</f>
        <v/>
      </c>
      <c r="BV22" s="30">
        <f>IF(OR($P22+D$52&lt;'Standard Settings'!$G17,$P22+D$52&gt;'Standard Settings'!$I17),-1,BD22*(($D22+D$52)/($D22+D$52-0.5)))</f>
        <v/>
      </c>
      <c r="BW22" s="30">
        <f>IF(OR($P22+E$52&lt;'Standard Settings'!$G17,$P22+E$52&gt;'Standard Settings'!$I17),-1,BE22*(($D22+E$52)/($D22+E$52-0.5)))</f>
        <v/>
      </c>
      <c r="BX22" s="30">
        <f>IF(OR($P22+F$52&lt;'Standard Settings'!$G17,$P22+F$52&gt;'Standard Settings'!$I17),-1,BF22*(($D22+F$52)/($D22+F$52-0.5)))</f>
        <v/>
      </c>
      <c r="BY22" s="30">
        <f>IF(OR($P22+G$52&lt;'Standard Settings'!$G17,$P22+G$52&gt;'Standard Settings'!$I17),-1,BG22*(($D22+G$52)/($D22+G$52-0.5)))</f>
        <v/>
      </c>
      <c r="BZ22" s="30">
        <f>IF(OR($P22+H$52&lt;'Standard Settings'!$G17,$P22+H$52&gt;'Standard Settings'!$I17),-1,BH22*(($D22+H$52)/($D22+H$52-0.5)))</f>
        <v/>
      </c>
      <c r="CA22" s="30">
        <f>IF(OR($P22+I$52&lt;'Standard Settings'!$G17,$P22+I$52&gt;'Standard Settings'!$I17),-1,BI22*(($D22+I$52)/($D22+I$52-0.5)))</f>
        <v/>
      </c>
      <c r="CB22" s="30">
        <f>IF(OR($P22+J$52&lt;'Standard Settings'!$G17,$P22+J$52&gt;'Standard Settings'!$I17),-1,BJ22*(($D22+J$52)/($D22+J$52-0.5)))</f>
        <v/>
      </c>
      <c r="CC22" s="31">
        <f>IF(OR($P22+B$52&lt;'Standard Settings'!$G17,$P22+B$52&gt;'Standard Settings'!$I17),-1,(EchelleFPAparam!$S$3/(cpmcfgWLEN!$P22+B$52))*(SIN('Standard Settings'!$F17)+SIN('Standard Settings'!$F17+EchelleFPAparam!$M$3+EchelleFPAparam!$F$3)))</f>
        <v/>
      </c>
      <c r="CD22" s="31">
        <f>IF(OR($P22+C$52&lt;'Standard Settings'!$G17,$P22+C$52&gt;'Standard Settings'!$I17),-1,(EchelleFPAparam!$S$3/(cpmcfgWLEN!$P22+C$52))*(SIN('Standard Settings'!$F17)+SIN('Standard Settings'!$F17+EchelleFPAparam!$M$3+EchelleFPAparam!$F$3)))</f>
        <v/>
      </c>
      <c r="CE22" s="31">
        <f>IF(OR($P22+D$52&lt;'Standard Settings'!$G17,$P22+D$52&gt;'Standard Settings'!$I17),-1,(EchelleFPAparam!$S$3/(cpmcfgWLEN!$P22+D$52))*(SIN('Standard Settings'!$F17)+SIN('Standard Settings'!$F17+EchelleFPAparam!$M$3+EchelleFPAparam!$F$3)))</f>
        <v/>
      </c>
      <c r="CF22" s="31">
        <f>IF(OR($P22+E$52&lt;'Standard Settings'!$G17,$P22+E$52&gt;'Standard Settings'!$I17),-1,(EchelleFPAparam!$S$3/(cpmcfgWLEN!$P22+E$52))*(SIN('Standard Settings'!$F17)+SIN('Standard Settings'!$F17+EchelleFPAparam!$M$3+EchelleFPAparam!$F$3)))</f>
        <v/>
      </c>
      <c r="CG22" s="31">
        <f>IF(OR($P22+F$52&lt;'Standard Settings'!$G17,$P22+F$52&gt;'Standard Settings'!$I17),-1,(EchelleFPAparam!$S$3/(cpmcfgWLEN!$P22+F$52))*(SIN('Standard Settings'!$F17)+SIN('Standard Settings'!$F17+EchelleFPAparam!$M$3+EchelleFPAparam!$F$3)))</f>
        <v/>
      </c>
      <c r="CH22" s="31">
        <f>IF(OR($P22+G$52&lt;'Standard Settings'!$G17,$P22+G$52&gt;'Standard Settings'!$I17),-1,(EchelleFPAparam!$S$3/(cpmcfgWLEN!$P22+G$52))*(SIN('Standard Settings'!$F17)+SIN('Standard Settings'!$F17+EchelleFPAparam!$M$3+EchelleFPAparam!$F$3)))</f>
        <v/>
      </c>
      <c r="CI22" s="31">
        <f>IF(OR($P22+H$52&lt;'Standard Settings'!$G17,$P22+H$52&gt;'Standard Settings'!$I17),-1,(EchelleFPAparam!$S$3/(cpmcfgWLEN!$P22+H$52))*(SIN('Standard Settings'!$F17)+SIN('Standard Settings'!$F17+EchelleFPAparam!$M$3+EchelleFPAparam!$F$3)))</f>
        <v/>
      </c>
      <c r="CJ22" s="31">
        <f>IF(OR($P22+I$52&lt;'Standard Settings'!$G17,$P22+I$52&gt;'Standard Settings'!$I17),-1,(EchelleFPAparam!$S$3/(cpmcfgWLEN!$P22+I$52))*(SIN('Standard Settings'!$F17)+SIN('Standard Settings'!$F17+EchelleFPAparam!$M$3+EchelleFPAparam!$F$3)))</f>
        <v/>
      </c>
      <c r="CK22" s="31">
        <f>IF(OR($P22+J$52&lt;'Standard Settings'!$G17,$P22+J$52&gt;'Standard Settings'!$I17),-1,(EchelleFPAparam!$S$3/(cpmcfgWLEN!$P22+J$52))*(SIN('Standard Settings'!$F17)+SIN('Standard Settings'!$F17+EchelleFPAparam!$M$3+EchelleFPAparam!$F$3)))</f>
        <v/>
      </c>
      <c r="CL22" s="31">
        <f>IF(OR($P22+B$52&lt;'Standard Settings'!$G17,$P22+B$52&gt;'Standard Settings'!$I17),-1,(EchelleFPAparam!$S$3/(cpmcfgWLEN!$P22+B$52))*(SIN('Standard Settings'!$F17)+SIN('Standard Settings'!$F17+EchelleFPAparam!$M$3+EchelleFPAparam!$G$3)))</f>
        <v/>
      </c>
      <c r="CM22" s="31">
        <f>IF(OR($P22+C$52&lt;'Standard Settings'!$G17,$P22+C$52&gt;'Standard Settings'!$I17),-1,(EchelleFPAparam!$S$3/(cpmcfgWLEN!$P22+C$52))*(SIN('Standard Settings'!$F17)+SIN('Standard Settings'!$F17+EchelleFPAparam!$M$3+EchelleFPAparam!$G$3)))</f>
        <v/>
      </c>
      <c r="CN22" s="31">
        <f>IF(OR($P22+D$52&lt;'Standard Settings'!$G17,$P22+D$52&gt;'Standard Settings'!$I17),-1,(EchelleFPAparam!$S$3/(cpmcfgWLEN!$P22+D$52))*(SIN('Standard Settings'!$F17)+SIN('Standard Settings'!$F17+EchelleFPAparam!$M$3+EchelleFPAparam!$G$3)))</f>
        <v/>
      </c>
      <c r="CO22" s="31">
        <f>IF(OR($P22+E$52&lt;'Standard Settings'!$G17,$P22+E$52&gt;'Standard Settings'!$I17),-1,(EchelleFPAparam!$S$3/(cpmcfgWLEN!$P22+E$52))*(SIN('Standard Settings'!$F17)+SIN('Standard Settings'!$F17+EchelleFPAparam!$M$3+EchelleFPAparam!$G$3)))</f>
        <v/>
      </c>
      <c r="CP22" s="31">
        <f>IF(OR($P22+F$52&lt;'Standard Settings'!$G17,$P22+F$52&gt;'Standard Settings'!$I17),-1,(EchelleFPAparam!$S$3/(cpmcfgWLEN!$P22+F$52))*(SIN('Standard Settings'!$F17)+SIN('Standard Settings'!$F17+EchelleFPAparam!$M$3+EchelleFPAparam!$G$3)))</f>
        <v/>
      </c>
      <c r="CQ22" s="31">
        <f>IF(OR($P22+G$52&lt;'Standard Settings'!$G17,$P22+G$52&gt;'Standard Settings'!$I17),-1,(EchelleFPAparam!$S$3/(cpmcfgWLEN!$P22+G$52))*(SIN('Standard Settings'!$F17)+SIN('Standard Settings'!$F17+EchelleFPAparam!$M$3+EchelleFPAparam!$G$3)))</f>
        <v/>
      </c>
      <c r="CR22" s="31">
        <f>IF(OR($P22+H$52&lt;'Standard Settings'!$G17,$P22+H$52&gt;'Standard Settings'!$I17),-1,(EchelleFPAparam!$S$3/(cpmcfgWLEN!$P22+H$52))*(SIN('Standard Settings'!$F17)+SIN('Standard Settings'!$F17+EchelleFPAparam!$M$3+EchelleFPAparam!$G$3)))</f>
        <v/>
      </c>
      <c r="CS22" s="31">
        <f>IF(OR($P22+I$52&lt;'Standard Settings'!$G17,$P22+I$52&gt;'Standard Settings'!$I17),-1,(EchelleFPAparam!$S$3/(cpmcfgWLEN!$P22+I$52))*(SIN('Standard Settings'!$F17)+SIN('Standard Settings'!$F17+EchelleFPAparam!$M$3+EchelleFPAparam!$G$3)))</f>
        <v/>
      </c>
      <c r="CT22" s="31">
        <f>IF(OR($P22+J$52&lt;'Standard Settings'!$G17,$P22+J$52&gt;'Standard Settings'!$I17),-1,(EchelleFPAparam!$S$3/(cpmcfgWLEN!$P22+J$52))*(SIN('Standard Settings'!$F17)+SIN('Standard Settings'!$F17+EchelleFPAparam!$M$3+EchelleFPAparam!$G$3)))</f>
        <v/>
      </c>
      <c r="CU22" s="31">
        <f>IF(OR($P22+B$52&lt;'Standard Settings'!$G17,$P22+B$52&gt;'Standard Settings'!$I17),-1,(EchelleFPAparam!$S$3/(cpmcfgWLEN!$P22+B$52))*(SIN('Standard Settings'!$F17)+SIN('Standard Settings'!$F17+EchelleFPAparam!$M$3+EchelleFPAparam!$H$3)))</f>
        <v/>
      </c>
      <c r="CV22" s="31">
        <f>IF(OR($P22+C$52&lt;'Standard Settings'!$G17,$P22+C$52&gt;'Standard Settings'!$I17),-1,(EchelleFPAparam!$S$3/(cpmcfgWLEN!$P22+C$52))*(SIN('Standard Settings'!$F17)+SIN('Standard Settings'!$F17+EchelleFPAparam!$M$3+EchelleFPAparam!$H$3)))</f>
        <v/>
      </c>
      <c r="CW22" s="31">
        <f>IF(OR($P22+D$52&lt;'Standard Settings'!$G17,$P22+D$52&gt;'Standard Settings'!$I17),-1,(EchelleFPAparam!$S$3/(cpmcfgWLEN!$P22+D$52))*(SIN('Standard Settings'!$F17)+SIN('Standard Settings'!$F17+EchelleFPAparam!$M$3+EchelleFPAparam!$H$3)))</f>
        <v/>
      </c>
      <c r="CX22" s="31">
        <f>IF(OR($P22+E$52&lt;'Standard Settings'!$G17,$P22+E$52&gt;'Standard Settings'!$I17),-1,(EchelleFPAparam!$S$3/(cpmcfgWLEN!$P22+E$52))*(SIN('Standard Settings'!$F17)+SIN('Standard Settings'!$F17+EchelleFPAparam!$M$3+EchelleFPAparam!$H$3)))</f>
        <v/>
      </c>
      <c r="CY22" s="31">
        <f>IF(OR($P22+F$52&lt;'Standard Settings'!$G17,$P22+F$52&gt;'Standard Settings'!$I17),-1,(EchelleFPAparam!$S$3/(cpmcfgWLEN!$P22+F$52))*(SIN('Standard Settings'!$F17)+SIN('Standard Settings'!$F17+EchelleFPAparam!$M$3+EchelleFPAparam!$H$3)))</f>
        <v/>
      </c>
      <c r="CZ22" s="31">
        <f>IF(OR($P22+G$52&lt;'Standard Settings'!$G17,$P22+G$52&gt;'Standard Settings'!$I17),-1,(EchelleFPAparam!$S$3/(cpmcfgWLEN!$P22+G$52))*(SIN('Standard Settings'!$F17)+SIN('Standard Settings'!$F17+EchelleFPAparam!$M$3+EchelleFPAparam!$H$3)))</f>
        <v/>
      </c>
      <c r="DA22" s="31">
        <f>IF(OR($P22+H$52&lt;'Standard Settings'!$G17,$P22+H$52&gt;'Standard Settings'!$I17),-1,(EchelleFPAparam!$S$3/(cpmcfgWLEN!$P22+H$52))*(SIN('Standard Settings'!$F17)+SIN('Standard Settings'!$F17+EchelleFPAparam!$M$3+EchelleFPAparam!$H$3)))</f>
        <v/>
      </c>
      <c r="DB22" s="31">
        <f>IF(OR($P22+I$52&lt;'Standard Settings'!$G17,$P22+I$52&gt;'Standard Settings'!$I17),-1,(EchelleFPAparam!$S$3/(cpmcfgWLEN!$P22+I$52))*(SIN('Standard Settings'!$F17)+SIN('Standard Settings'!$F17+EchelleFPAparam!$M$3+EchelleFPAparam!$H$3)))</f>
        <v/>
      </c>
      <c r="DC22" s="31">
        <f>IF(OR($P22+J$52&lt;'Standard Settings'!$G17,$P22+J$52&gt;'Standard Settings'!$I17),-1,(EchelleFPAparam!$S$3/(cpmcfgWLEN!$P22+J$52))*(SIN('Standard Settings'!$F17)+SIN('Standard Settings'!$F17+EchelleFPAparam!$M$3+EchelleFPAparam!$H$3)))</f>
        <v/>
      </c>
      <c r="DD22" s="31">
        <f>IF(OR($P22+B$52&lt;'Standard Settings'!$G17,$P22+B$52&gt;'Standard Settings'!$I17),-1,(EchelleFPAparam!$S$3/(cpmcfgWLEN!$P22+B$52))*(SIN('Standard Settings'!$F17)+SIN('Standard Settings'!$F17+EchelleFPAparam!$M$3+EchelleFPAparam!$I$3)))</f>
        <v/>
      </c>
      <c r="DE22" s="31">
        <f>IF(OR($P22+C$52&lt;'Standard Settings'!$G17,$P22+C$52&gt;'Standard Settings'!$I17),-1,(EchelleFPAparam!$S$3/(cpmcfgWLEN!$P22+C$52))*(SIN('Standard Settings'!$F17)+SIN('Standard Settings'!$F17+EchelleFPAparam!$M$3+EchelleFPAparam!$I$3)))</f>
        <v/>
      </c>
      <c r="DF22" s="31">
        <f>IF(OR($P22+D$52&lt;'Standard Settings'!$G17,$P22+D$52&gt;'Standard Settings'!$I17),-1,(EchelleFPAparam!$S$3/(cpmcfgWLEN!$P22+D$52))*(SIN('Standard Settings'!$F17)+SIN('Standard Settings'!$F17+EchelleFPAparam!$M$3+EchelleFPAparam!$I$3)))</f>
        <v/>
      </c>
      <c r="DG22" s="31">
        <f>IF(OR($P22+E$52&lt;'Standard Settings'!$G17,$P22+E$52&gt;'Standard Settings'!$I17),-1,(EchelleFPAparam!$S$3/(cpmcfgWLEN!$P22+E$52))*(SIN('Standard Settings'!$F17)+SIN('Standard Settings'!$F17+EchelleFPAparam!$M$3+EchelleFPAparam!$I$3)))</f>
        <v/>
      </c>
      <c r="DH22" s="31">
        <f>IF(OR($P22+F$52&lt;'Standard Settings'!$G17,$P22+F$52&gt;'Standard Settings'!$I17),-1,(EchelleFPAparam!$S$3/(cpmcfgWLEN!$P22+F$52))*(SIN('Standard Settings'!$F17)+SIN('Standard Settings'!$F17+EchelleFPAparam!$M$3+EchelleFPAparam!$I$3)))</f>
        <v/>
      </c>
      <c r="DI22" s="31">
        <f>IF(OR($P22+G$52&lt;'Standard Settings'!$G17,$P22+G$52&gt;'Standard Settings'!$I17),-1,(EchelleFPAparam!$S$3/(cpmcfgWLEN!$P22+G$52))*(SIN('Standard Settings'!$F17)+SIN('Standard Settings'!$F17+EchelleFPAparam!$M$3+EchelleFPAparam!$I$3)))</f>
        <v/>
      </c>
      <c r="DJ22" s="31">
        <f>IF(OR($P22+H$52&lt;'Standard Settings'!$G17,$P22+H$52&gt;'Standard Settings'!$I17),-1,(EchelleFPAparam!$S$3/(cpmcfgWLEN!$P22+H$52))*(SIN('Standard Settings'!$F17)+SIN('Standard Settings'!$F17+EchelleFPAparam!$M$3+EchelleFPAparam!$I$3)))</f>
        <v/>
      </c>
      <c r="DK22" s="31">
        <f>IF(OR($P22+I$52&lt;'Standard Settings'!$G17,$P22+I$52&gt;'Standard Settings'!$I17),-1,(EchelleFPAparam!$S$3/(cpmcfgWLEN!$P22+I$52))*(SIN('Standard Settings'!$F17)+SIN('Standard Settings'!$F17+EchelleFPAparam!$M$3+EchelleFPAparam!$I$3)))</f>
        <v/>
      </c>
      <c r="DL22" s="31">
        <f>IF(OR($P22+J$52&lt;'Standard Settings'!$G17,$P22+J$52&gt;'Standard Settings'!$I17),-1,(EchelleFPAparam!$S$3/(cpmcfgWLEN!$P22+J$52))*(SIN('Standard Settings'!$F17)+SIN('Standard Settings'!$F17+EchelleFPAparam!$M$3+EchelleFPAparam!$I$3)))</f>
        <v/>
      </c>
      <c r="DM22" s="31">
        <f>IF(OR($P22+B$52&lt;'Standard Settings'!$G17,$P22+B$52&gt;'Standard Settings'!$I17),-1,(EchelleFPAparam!$S$3/(cpmcfgWLEN!$P22+B$52))*(SIN('Standard Settings'!$F17)+SIN('Standard Settings'!$F17+EchelleFPAparam!$M$3+EchelleFPAparam!$J$3)))</f>
        <v/>
      </c>
      <c r="DN22" s="31">
        <f>IF(OR($P22+C$52&lt;'Standard Settings'!$G17,$P22+C$52&gt;'Standard Settings'!$I17),-1,(EchelleFPAparam!$S$3/(cpmcfgWLEN!$P22+C$52))*(SIN('Standard Settings'!$F17)+SIN('Standard Settings'!$F17+EchelleFPAparam!$M$3+EchelleFPAparam!$J$3)))</f>
        <v/>
      </c>
      <c r="DO22" s="31">
        <f>IF(OR($P22+D$52&lt;'Standard Settings'!$G17,$P22+D$52&gt;'Standard Settings'!$I17),-1,(EchelleFPAparam!$S$3/(cpmcfgWLEN!$P22+D$52))*(SIN('Standard Settings'!$F17)+SIN('Standard Settings'!$F17+EchelleFPAparam!$M$3+EchelleFPAparam!$J$3)))</f>
        <v/>
      </c>
      <c r="DP22" s="31">
        <f>IF(OR($P22+E$52&lt;'Standard Settings'!$G17,$P22+E$52&gt;'Standard Settings'!$I17),-1,(EchelleFPAparam!$S$3/(cpmcfgWLEN!$P22+E$52))*(SIN('Standard Settings'!$F17)+SIN('Standard Settings'!$F17+EchelleFPAparam!$M$3+EchelleFPAparam!$J$3)))</f>
        <v/>
      </c>
      <c r="DQ22" s="31">
        <f>IF(OR($P22+F$52&lt;'Standard Settings'!$G17,$P22+F$52&gt;'Standard Settings'!$I17),-1,(EchelleFPAparam!$S$3/(cpmcfgWLEN!$P22+F$52))*(SIN('Standard Settings'!$F17)+SIN('Standard Settings'!$F17+EchelleFPAparam!$M$3+EchelleFPAparam!$J$3)))</f>
        <v/>
      </c>
      <c r="DR22" s="31">
        <f>IF(OR($P22+G$52&lt;'Standard Settings'!$G17,$P22+G$52&gt;'Standard Settings'!$I17),-1,(EchelleFPAparam!$S$3/(cpmcfgWLEN!$P22+G$52))*(SIN('Standard Settings'!$F17)+SIN('Standard Settings'!$F17+EchelleFPAparam!$M$3+EchelleFPAparam!$J$3)))</f>
        <v/>
      </c>
      <c r="DS22" s="31">
        <f>IF(OR($P22+H$52&lt;'Standard Settings'!$G17,$P22+H$52&gt;'Standard Settings'!$I17),-1,(EchelleFPAparam!$S$3/(cpmcfgWLEN!$P22+H$52))*(SIN('Standard Settings'!$F17)+SIN('Standard Settings'!$F17+EchelleFPAparam!$M$3+EchelleFPAparam!$J$3)))</f>
        <v/>
      </c>
      <c r="DT22" s="31">
        <f>IF(OR($P22+I$52&lt;'Standard Settings'!$G17,$P22+I$52&gt;'Standard Settings'!$I17),-1,(EchelleFPAparam!$S$3/(cpmcfgWLEN!$P22+I$52))*(SIN('Standard Settings'!$F17)+SIN('Standard Settings'!$F17+EchelleFPAparam!$M$3+EchelleFPAparam!$J$3)))</f>
        <v/>
      </c>
      <c r="DU22" s="31">
        <f>IF(OR($P22+J$52&lt;'Standard Settings'!$G17,$P22+J$52&gt;'Standard Settings'!$I17),-1,(EchelleFPAparam!$S$3/(cpmcfgWLEN!$P22+J$52))*(SIN('Standard Settings'!$F17)+SIN('Standard Settings'!$F17+EchelleFPAparam!$M$3+EchelleFPAparam!$J$3)))</f>
        <v/>
      </c>
      <c r="DV22" s="31">
        <f>IF(OR($P22+B$52&lt;$N22,$P22+B$52&gt;$O22),-1,(EchelleFPAparam!$S$3/(cpmcfgWLEN!$P22+B$52))*(SIN('Standard Settings'!$F17)+SIN('Standard Settings'!$F17+EchelleFPAparam!$M$3+EchelleFPAparam!$K$3)))</f>
        <v/>
      </c>
      <c r="DW22" s="31">
        <f>IF(OR($P22+C$52&lt;$N22,$P22+C$52&gt;$O22),-1,(EchelleFPAparam!$S$3/(cpmcfgWLEN!$P22+C$52))*(SIN('Standard Settings'!$F17)+SIN('Standard Settings'!$F17+EchelleFPAparam!$M$3+EchelleFPAparam!$K$3)))</f>
        <v/>
      </c>
      <c r="DX22" s="31">
        <f>IF(OR($P22+D$52&lt;$N22,$P22+D$52&gt;$O22),-1,(EchelleFPAparam!$S$3/(cpmcfgWLEN!$P22+D$52))*(SIN('Standard Settings'!$F17)+SIN('Standard Settings'!$F17+EchelleFPAparam!$M$3+EchelleFPAparam!$K$3)))</f>
        <v/>
      </c>
      <c r="DY22" s="31">
        <f>IF(OR($P22+E$52&lt;$N22,$P22+E$52&gt;$O22),-1,(EchelleFPAparam!$S$3/(cpmcfgWLEN!$P22+E$52))*(SIN('Standard Settings'!$F17)+SIN('Standard Settings'!$F17+EchelleFPAparam!$M$3+EchelleFPAparam!$K$3)))</f>
        <v/>
      </c>
      <c r="DZ22" s="31">
        <f>IF(OR($P22+F$52&lt;$N22,$P22+F$52&gt;$O22),-1,(EchelleFPAparam!$S$3/(cpmcfgWLEN!$P22+F$52))*(SIN('Standard Settings'!$F17)+SIN('Standard Settings'!$F17+EchelleFPAparam!$M$3+EchelleFPAparam!$K$3)))</f>
        <v/>
      </c>
      <c r="EA22" s="31">
        <f>IF(OR($P22+G$52&lt;$N22,$P22+G$52&gt;$O22),-1,(EchelleFPAparam!$S$3/(cpmcfgWLEN!$P22+G$52))*(SIN('Standard Settings'!$F17)+SIN('Standard Settings'!$F17+EchelleFPAparam!$M$3+EchelleFPAparam!$K$3)))</f>
        <v/>
      </c>
      <c r="EB22" s="31">
        <f>IF(OR($P22+H$52&lt;$N22,$P22+H$52&gt;$O22),-1,(EchelleFPAparam!$S$3/(cpmcfgWLEN!$P22+H$52))*(SIN('Standard Settings'!$F17)+SIN('Standard Settings'!$F17+EchelleFPAparam!$M$3+EchelleFPAparam!$K$3)))</f>
        <v/>
      </c>
      <c r="EC22" s="31">
        <f>IF(OR($P22+I$52&lt;$N22,$P22+I$52&gt;$O22),-1,(EchelleFPAparam!$S$3/(cpmcfgWLEN!$P22+I$52))*(SIN('Standard Settings'!$F17)+SIN('Standard Settings'!$F17+EchelleFPAparam!$M$3+EchelleFPAparam!$K$3)))</f>
        <v/>
      </c>
      <c r="ED22" s="31">
        <f>IF(OR($P22+J$52&lt;$N22,$P22+J$52&gt;$O22),-1,(EchelleFPAparam!$S$3/(cpmcfgWLEN!$P22+J$52))*(SIN('Standard Settings'!$F17)+SIN('Standard Settings'!$F17+EchelleFPAparam!$M$3+EchelleFPAparam!$K$3)))</f>
        <v/>
      </c>
      <c r="EE22" s="34">
        <f>'Standard Settings'!E17</f>
        <v/>
      </c>
      <c r="EH22" s="32" t="n"/>
      <c r="EI22" s="32" t="n"/>
      <c r="EJ22" s="32" t="n"/>
      <c r="EK22" s="32" t="n"/>
      <c r="EL22" s="32" t="n"/>
      <c r="EM22" s="32" t="n"/>
      <c r="EN22" s="32" t="n"/>
      <c r="EO22" s="32" t="n"/>
      <c r="EP22" s="32" t="n"/>
      <c r="EQ22" s="32" t="n"/>
      <c r="ER22" s="32" t="n"/>
      <c r="ES22" s="32" t="n"/>
      <c r="ET22" s="32" t="n"/>
      <c r="EU22" s="32" t="n"/>
      <c r="EV22" s="32" t="n"/>
      <c r="EW22" s="32" t="n"/>
      <c r="EX22" s="32" t="n"/>
      <c r="EY22" s="32" t="n"/>
      <c r="EZ22" s="32" t="n"/>
      <c r="FA22" s="32" t="n"/>
      <c r="FB22" s="32" t="n"/>
      <c r="FC22" s="15" t="n"/>
      <c r="FD22" s="33">
        <f>1/(F22*EchelleFPAparam!$Q$3)</f>
        <v/>
      </c>
      <c r="FE22" s="33">
        <f>E22*FD22</f>
        <v/>
      </c>
      <c r="FF22" s="15" t="n"/>
      <c r="FG22" s="15" t="n"/>
      <c r="FH22" s="15" t="n"/>
      <c r="FI22" s="15" t="n"/>
      <c r="FJ22" s="15" t="n"/>
      <c r="FK22" s="15" t="n"/>
      <c r="FL22" s="15" t="n"/>
      <c r="FM22" s="15" t="n"/>
      <c r="FN22" s="15" t="n"/>
      <c r="FO22" s="15" t="n"/>
      <c r="FP22" s="15" t="n"/>
      <c r="FQ22" s="15" t="n"/>
      <c r="FR22" s="15" t="n"/>
      <c r="FS22" s="15" t="n"/>
      <c r="FT22" s="15" t="n"/>
      <c r="FU22" s="15" t="n"/>
      <c r="FV22" s="15" t="n"/>
      <c r="FW22" s="15" t="n"/>
      <c r="FX22" s="15" t="n"/>
      <c r="FY22" s="15" t="n"/>
      <c r="FZ22" s="15" t="n"/>
      <c r="GA22" s="15" t="n"/>
      <c r="GB22" s="15" t="n"/>
      <c r="GC22" s="15" t="n"/>
      <c r="GD22" s="15" t="n"/>
      <c r="GE22" s="15" t="n"/>
      <c r="GF22" s="15" t="n"/>
      <c r="GG22" s="15" t="n"/>
      <c r="GH22" s="15" t="n"/>
      <c r="GI22" s="15" t="n"/>
      <c r="GJ22" s="15" t="n"/>
      <c r="GK22" s="15" t="n"/>
      <c r="GL22" s="15" t="n"/>
      <c r="GM22" s="15" t="n"/>
      <c r="GN22" s="15" t="n"/>
      <c r="GO22" s="15" t="n"/>
      <c r="GP22" s="15" t="n"/>
      <c r="GQ22" s="15" t="n"/>
      <c r="GR22" s="15" t="n"/>
      <c r="GS22" s="15" t="n"/>
      <c r="GT22" s="15" t="n"/>
      <c r="GU22" s="15" t="n"/>
      <c r="GV22" s="15" t="n"/>
      <c r="GW22" s="15" t="n"/>
      <c r="GX22" s="15" t="n"/>
      <c r="GY22" s="15" t="n"/>
      <c r="GZ22" s="15" t="n"/>
      <c r="HA22" s="15" t="n"/>
      <c r="HB22" s="15" t="n"/>
      <c r="HC22" s="15" t="n"/>
      <c r="HD22" s="15" t="n"/>
      <c r="HE22" s="15" t="n"/>
      <c r="HF22" s="15" t="n"/>
      <c r="HG22" s="15" t="n"/>
      <c r="HH22" s="15" t="n"/>
      <c r="HI22" s="15" t="n"/>
      <c r="HJ22" s="15" t="n"/>
      <c r="HK22" s="15" t="n"/>
      <c r="HL22" s="15" t="n"/>
      <c r="HM22" s="15" t="n"/>
      <c r="HN22" s="15" t="n"/>
      <c r="HO22" s="15" t="n"/>
      <c r="HP22" s="15" t="n"/>
      <c r="HQ22" s="15" t="n"/>
      <c r="HR22" s="15" t="n"/>
      <c r="HS22" s="15" t="n"/>
      <c r="HT22" s="15" t="n"/>
      <c r="HU22" s="15" t="n"/>
      <c r="HV22" s="15" t="n"/>
      <c r="HW22" s="15" t="n"/>
      <c r="HX22" s="15" t="n"/>
      <c r="HY22" s="15" t="n"/>
      <c r="HZ22" s="15" t="n"/>
      <c r="IA22" s="15" t="n"/>
      <c r="IB22" s="15" t="n"/>
      <c r="IC22" s="15" t="n"/>
      <c r="ID22" s="15" t="n"/>
      <c r="IE22" s="15" t="n"/>
      <c r="IF22" s="15" t="n"/>
      <c r="IG22" s="15" t="n"/>
      <c r="IH22" s="15" t="n"/>
      <c r="II22" s="15" t="n"/>
      <c r="IJ22" s="15" t="n"/>
      <c r="IK22" s="15" t="n"/>
      <c r="IL22" s="15" t="n"/>
      <c r="IM22" s="15" t="n"/>
      <c r="IN22" s="15" t="n"/>
      <c r="IO22" s="15" t="n"/>
      <c r="IP22" s="15" t="n"/>
      <c r="IQ22" s="15" t="n"/>
      <c r="IR22" s="15" t="n"/>
      <c r="IS22" s="15" t="n"/>
      <c r="IT22" s="15" t="n"/>
      <c r="IU22" s="15" t="n"/>
      <c r="IV22" s="15" t="n"/>
      <c r="IW22" s="15" t="n"/>
      <c r="IX22" s="15" t="n"/>
      <c r="IY22" s="15" t="n"/>
      <c r="IZ22" s="15" t="n"/>
      <c r="JA22" s="15" t="n"/>
      <c r="JB22" s="15" t="n"/>
      <c r="JC22" s="15" t="n"/>
      <c r="JD22" s="15" t="n"/>
      <c r="JE22" s="15" t="n"/>
      <c r="JF22" s="15" t="n"/>
      <c r="JG22" s="15" t="n"/>
      <c r="JH22" s="15" t="n"/>
      <c r="JI22" s="15" t="n"/>
      <c r="JJ22" s="15" t="n"/>
      <c r="JK22" s="15" t="n"/>
      <c r="JL22" s="15" t="n"/>
    </row>
    <row customHeight="1" ht="13.8" r="23" s="59" spans="1:273">
      <c r="A23" s="0" t="n"/>
      <c r="B23" s="22">
        <f>V23</f>
        <v/>
      </c>
      <c r="C23" s="34">
        <f>'Standard Settings'!B18</f>
        <v/>
      </c>
      <c r="D23" s="34">
        <f>'Standard Settings'!H18</f>
        <v/>
      </c>
      <c r="E23" s="23">
        <f>(DH23-CY23)/2048</f>
        <v/>
      </c>
      <c r="F23" s="21">
        <f>((EchelleFPAparam!$S$3/(cpmcfgWLEN!$P23+E$52))*(SIN('Standard Settings'!$F18+0.0005)+SIN('Standard Settings'!$F18+0.0005+EchelleFPAparam!$M$3))-(EchelleFPAparam!$S$3/(cpmcfgWLEN!$P23+E$52))*(SIN('Standard Settings'!$F18-0.0005)+SIN('Standard Settings'!$F18-0.0005+EchelleFPAparam!$M$3)))*1000*EchelleFPAparam!$O$3/180</f>
        <v/>
      </c>
      <c r="G23" s="24">
        <f>'Standard Settings'!C18</f>
        <v/>
      </c>
      <c r="H23" s="0" t="n"/>
      <c r="I23" s="34">
        <f>'Standard Settings'!D18</f>
        <v/>
      </c>
      <c r="J23" s="0" t="n"/>
      <c r="K23" s="14" t="n">
        <v>0</v>
      </c>
      <c r="L23" s="14" t="n">
        <v>0</v>
      </c>
      <c r="N23" s="25">
        <f>'Standard Settings'!$G18</f>
        <v/>
      </c>
      <c r="O23" s="25">
        <f>'Standard Settings'!$I18</f>
        <v/>
      </c>
      <c r="P23" s="26">
        <f>D23-4</f>
        <v/>
      </c>
      <c r="Q23" s="26">
        <f>D23+4</f>
        <v/>
      </c>
      <c r="R23" s="27">
        <f>IF(OR($P23+B$52&lt;$N23,$P23+B$52&gt;$O23),-1,(EchelleFPAparam!$S$3/(cpmcfgWLEN!$P23+B$52))*(SIN('Standard Settings'!$F18)+SIN('Standard Settings'!$F18+EchelleFPAparam!$M$3)))</f>
        <v/>
      </c>
      <c r="S23" s="27">
        <f>IF(OR($P23+C$52&lt;$N23,$P23+C$52&gt;$O23),-1,(EchelleFPAparam!$S$3/(cpmcfgWLEN!$P23+C$52))*(SIN('Standard Settings'!$F18)+SIN('Standard Settings'!$F18+EchelleFPAparam!$M$3)))</f>
        <v/>
      </c>
      <c r="T23" s="27">
        <f>IF(OR($P23+D$52&lt;$N23,$P23+D$52&gt;$O23),-1,(EchelleFPAparam!$S$3/(cpmcfgWLEN!$P23+D$52))*(SIN('Standard Settings'!$F18)+SIN('Standard Settings'!$F18+EchelleFPAparam!$M$3)))</f>
        <v/>
      </c>
      <c r="U23" s="27">
        <f>IF(OR($P23+E$52&lt;$N23,$P23+E$52&gt;$O23),-1,(EchelleFPAparam!$S$3/(cpmcfgWLEN!$P23+E$52))*(SIN('Standard Settings'!$F18)+SIN('Standard Settings'!$F18+EchelleFPAparam!$M$3)))</f>
        <v/>
      </c>
      <c r="V23" s="27">
        <f>IF(OR($P23+F$52&lt;$N23,$P23+F$52&gt;$O23),-1,(EchelleFPAparam!$S$3/(cpmcfgWLEN!$P23+F$52))*(SIN('Standard Settings'!$F18)+SIN('Standard Settings'!$F18+EchelleFPAparam!$M$3)))</f>
        <v/>
      </c>
      <c r="W23" s="27">
        <f>IF(OR($P23+G$52&lt;$N23,$P23+G$52&gt;$O23),-1,(EchelleFPAparam!$S$3/(cpmcfgWLEN!$P23+G$52))*(SIN('Standard Settings'!$F18)+SIN('Standard Settings'!$F18+EchelleFPAparam!$M$3)))</f>
        <v/>
      </c>
      <c r="X23" s="27">
        <f>IF(OR($P23+H$52&lt;$N23,$P23+H$52&gt;$O23),-1,(EchelleFPAparam!$S$3/(cpmcfgWLEN!$P23+H$52))*(SIN('Standard Settings'!$F18)+SIN('Standard Settings'!$F18+EchelleFPAparam!$M$3)))</f>
        <v/>
      </c>
      <c r="Y23" s="27">
        <f>IF(OR($P23+I$52&lt;$N23,$P23+I$52&gt;$O23),-1,(EchelleFPAparam!$S$3/(cpmcfgWLEN!$P23+I$52))*(SIN('Standard Settings'!$F18)+SIN('Standard Settings'!$F18+EchelleFPAparam!$M$3)))</f>
        <v/>
      </c>
      <c r="Z23" s="27">
        <f>IF(OR($P23+J$52&lt;$N23,$P23+J$52&gt;$O23),-1,(EchelleFPAparam!$S$3/(cpmcfgWLEN!$P23+J$52))*(SIN('Standard Settings'!$F18)+SIN('Standard Settings'!$F18+EchelleFPAparam!$M$3)))</f>
        <v/>
      </c>
      <c r="AA23" s="28" t="n"/>
      <c r="AB23" s="28" t="n"/>
      <c r="AC23" s="28" t="n"/>
      <c r="AD23" s="28" t="n"/>
      <c r="AE23" s="28" t="n"/>
      <c r="AF23" s="28" t="n"/>
      <c r="AG23" s="28" t="n"/>
      <c r="AH23" s="28" t="n"/>
      <c r="AI23" s="28" t="n"/>
      <c r="AJ23" s="28" t="n"/>
      <c r="AK23" s="28" t="n"/>
      <c r="AL23" s="28" t="n"/>
      <c r="AM23" s="28" t="n"/>
      <c r="AN23" s="28" t="n"/>
      <c r="AO23" s="28" t="n"/>
      <c r="AP23" s="28" t="n"/>
      <c r="AQ23" s="28" t="n"/>
      <c r="AR23" s="28" t="n"/>
      <c r="AS23" s="28" t="n"/>
      <c r="AT23" s="28" t="n"/>
      <c r="AU23" s="28" t="n"/>
      <c r="AV23" s="28" t="n"/>
      <c r="AW23" s="28" t="n"/>
      <c r="AX23" s="28" t="n"/>
      <c r="AY23" s="28" t="n"/>
      <c r="AZ23" s="28" t="n"/>
      <c r="BA23" s="28" t="n"/>
      <c r="BB23" s="29">
        <f>IF(OR($P23+B$52&lt;'Standard Settings'!$G18,$P23+B$52&gt;'Standard Settings'!$I18),-1,(EchelleFPAparam!$S$3/(cpmcfgWLEN!$P23+B$52))*(SIN(EchelleFPAparam!$T$3-EchelleFPAparam!$M$3/2)+SIN('Standard Settings'!$F18+EchelleFPAparam!$M$3)))</f>
        <v/>
      </c>
      <c r="BC23" s="29">
        <f>IF(OR($P23+C$52&lt;'Standard Settings'!$G18,$P23+C$52&gt;'Standard Settings'!$I18),-1,(EchelleFPAparam!$S$3/(cpmcfgWLEN!$P23+C$52))*(SIN(EchelleFPAparam!$T$3-EchelleFPAparam!$M$3/2)+SIN('Standard Settings'!$F18+EchelleFPAparam!$M$3)))</f>
        <v/>
      </c>
      <c r="BD23" s="29">
        <f>IF(OR($P23+D$52&lt;'Standard Settings'!$G18,$P23+D$52&gt;'Standard Settings'!$I18),-1,(EchelleFPAparam!$S$3/(cpmcfgWLEN!$P23+D$52))*(SIN(EchelleFPAparam!$T$3-EchelleFPAparam!$M$3/2)+SIN('Standard Settings'!$F18+EchelleFPAparam!$M$3)))</f>
        <v/>
      </c>
      <c r="BE23" s="29">
        <f>IF(OR($P23+E$52&lt;'Standard Settings'!$G18,$P23+E$52&gt;'Standard Settings'!$I18),-1,(EchelleFPAparam!$S$3/(cpmcfgWLEN!$P23+E$52))*(SIN(EchelleFPAparam!$T$3-EchelleFPAparam!$M$3/2)+SIN('Standard Settings'!$F18+EchelleFPAparam!$M$3)))</f>
        <v/>
      </c>
      <c r="BF23" s="29">
        <f>IF(OR($P23+F$52&lt;'Standard Settings'!$G18,$P23+F$52&gt;'Standard Settings'!$I18),-1,(EchelleFPAparam!$S$3/(cpmcfgWLEN!$P23+F$52))*(SIN(EchelleFPAparam!$T$3-EchelleFPAparam!$M$3/2)+SIN('Standard Settings'!$F18+EchelleFPAparam!$M$3)))</f>
        <v/>
      </c>
      <c r="BG23" s="29">
        <f>IF(OR($P23+G$52&lt;'Standard Settings'!$G18,$P23+G$52&gt;'Standard Settings'!$I18),-1,(EchelleFPAparam!$S$3/(cpmcfgWLEN!$P23+G$52))*(SIN(EchelleFPAparam!$T$3-EchelleFPAparam!$M$3/2)+SIN('Standard Settings'!$F18+EchelleFPAparam!$M$3)))</f>
        <v/>
      </c>
      <c r="BH23" s="29">
        <f>IF(OR($P23+H$52&lt;'Standard Settings'!$G18,$P23+H$52&gt;'Standard Settings'!$I18),-1,(EchelleFPAparam!$S$3/(cpmcfgWLEN!$P23+H$52))*(SIN(EchelleFPAparam!$T$3-EchelleFPAparam!$M$3/2)+SIN('Standard Settings'!$F18+EchelleFPAparam!$M$3)))</f>
        <v/>
      </c>
      <c r="BI23" s="29">
        <f>IF(OR($P23+I$52&lt;'Standard Settings'!$G18,$P23+I$52&gt;'Standard Settings'!$I18),-1,(EchelleFPAparam!$S$3/(cpmcfgWLEN!$P23+I$52))*(SIN(EchelleFPAparam!$T$3-EchelleFPAparam!$M$3/2)+SIN('Standard Settings'!$F18+EchelleFPAparam!$M$3)))</f>
        <v/>
      </c>
      <c r="BJ23" s="29">
        <f>IF(OR($P23+J$52&lt;'Standard Settings'!$G18,$P23+J$52&gt;'Standard Settings'!$I18),-1,(EchelleFPAparam!$S$3/(cpmcfgWLEN!$P23+J$52))*(SIN(EchelleFPAparam!$T$3-EchelleFPAparam!$M$3/2)+SIN('Standard Settings'!$F18+EchelleFPAparam!$M$3)))</f>
        <v/>
      </c>
      <c r="BK23" s="30">
        <f>IF(OR($P23+B$52&lt;'Standard Settings'!$G18,$P23+B$52&gt;'Standard Settings'!$I18),-1,BB23*(($D23+B$52)/($D23+B$52+0.5)))</f>
        <v/>
      </c>
      <c r="BL23" s="30">
        <f>IF(OR($P23+C$52&lt;'Standard Settings'!$G18,$P23+C$52&gt;'Standard Settings'!$I18),-1,BC23*(($D23+C$52)/($D23+C$52+0.5)))</f>
        <v/>
      </c>
      <c r="BM23" s="30">
        <f>IF(OR($P23+D$52&lt;'Standard Settings'!$G18,$P23+D$52&gt;'Standard Settings'!$I18),-1,BD23*(($D23+D$52)/($D23+D$52+0.5)))</f>
        <v/>
      </c>
      <c r="BN23" s="30">
        <f>IF(OR($P23+E$52&lt;'Standard Settings'!$G18,$P23+E$52&gt;'Standard Settings'!$I18),-1,BE23*(($D23+E$52)/($D23+E$52+0.5)))</f>
        <v/>
      </c>
      <c r="BO23" s="30">
        <f>IF(OR($P23+F$52&lt;'Standard Settings'!$G18,$P23+F$52&gt;'Standard Settings'!$I18),-1,BF23*(($D23+F$52)/($D23+F$52+0.5)))</f>
        <v/>
      </c>
      <c r="BP23" s="30">
        <f>IF(OR($P23+G$52&lt;'Standard Settings'!$G18,$P23+G$52&gt;'Standard Settings'!$I18),-1,BG23*(($D23+G$52)/($D23+G$52+0.5)))</f>
        <v/>
      </c>
      <c r="BQ23" s="30">
        <f>IF(OR($P23+H$52&lt;'Standard Settings'!$G18,$P23+H$52&gt;'Standard Settings'!$I18),-1,BH23*(($D23+H$52)/($D23+H$52+0.5)))</f>
        <v/>
      </c>
      <c r="BR23" s="30">
        <f>IF(OR($P23+I$52&lt;'Standard Settings'!$G18,$P23+I$52&gt;'Standard Settings'!$I18),-1,BI23*(($D23+I$52)/($D23+I$52+0.5)))</f>
        <v/>
      </c>
      <c r="BS23" s="30">
        <f>IF(OR($P23+J$52&lt;'Standard Settings'!$G18,$P23+J$52&gt;'Standard Settings'!$I18),-1,BJ23*(($D23+J$52)/($D23+J$52+0.5)))</f>
        <v/>
      </c>
      <c r="BT23" s="30">
        <f>IF(OR($P23+B$52&lt;'Standard Settings'!$G18,$P23+B$52&gt;'Standard Settings'!$I18),-1,BB23*(($D23+B$52)/($D23+B$52-0.5)))</f>
        <v/>
      </c>
      <c r="BU23" s="30">
        <f>IF(OR($P23+C$52&lt;'Standard Settings'!$G18,$P23+C$52&gt;'Standard Settings'!$I18),-1,BC23*(($D23+C$52)/($D23+C$52-0.5)))</f>
        <v/>
      </c>
      <c r="BV23" s="30">
        <f>IF(OR($P23+D$52&lt;'Standard Settings'!$G18,$P23+D$52&gt;'Standard Settings'!$I18),-1,BD23*(($D23+D$52)/($D23+D$52-0.5)))</f>
        <v/>
      </c>
      <c r="BW23" s="30">
        <f>IF(OR($P23+E$52&lt;'Standard Settings'!$G18,$P23+E$52&gt;'Standard Settings'!$I18),-1,BE23*(($D23+E$52)/($D23+E$52-0.5)))</f>
        <v/>
      </c>
      <c r="BX23" s="30">
        <f>IF(OR($P23+F$52&lt;'Standard Settings'!$G18,$P23+F$52&gt;'Standard Settings'!$I18),-1,BF23*(($D23+F$52)/($D23+F$52-0.5)))</f>
        <v/>
      </c>
      <c r="BY23" s="30">
        <f>IF(OR($P23+G$52&lt;'Standard Settings'!$G18,$P23+G$52&gt;'Standard Settings'!$I18),-1,BG23*(($D23+G$52)/($D23+G$52-0.5)))</f>
        <v/>
      </c>
      <c r="BZ23" s="30">
        <f>IF(OR($P23+H$52&lt;'Standard Settings'!$G18,$P23+H$52&gt;'Standard Settings'!$I18),-1,BH23*(($D23+H$52)/($D23+H$52-0.5)))</f>
        <v/>
      </c>
      <c r="CA23" s="30">
        <f>IF(OR($P23+I$52&lt;'Standard Settings'!$G18,$P23+I$52&gt;'Standard Settings'!$I18),-1,BI23*(($D23+I$52)/($D23+I$52-0.5)))</f>
        <v/>
      </c>
      <c r="CB23" s="30">
        <f>IF(OR($P23+J$52&lt;'Standard Settings'!$G18,$P23+J$52&gt;'Standard Settings'!$I18),-1,BJ23*(($D23+J$52)/($D23+J$52-0.5)))</f>
        <v/>
      </c>
      <c r="CC23" s="31">
        <f>IF(OR($P23+B$52&lt;'Standard Settings'!$G18,$P23+B$52&gt;'Standard Settings'!$I18),-1,(EchelleFPAparam!$S$3/(cpmcfgWLEN!$P23+B$52))*(SIN('Standard Settings'!$F18)+SIN('Standard Settings'!$F18+EchelleFPAparam!$M$3+EchelleFPAparam!$F$3)))</f>
        <v/>
      </c>
      <c r="CD23" s="31">
        <f>IF(OR($P23+C$52&lt;'Standard Settings'!$G18,$P23+C$52&gt;'Standard Settings'!$I18),-1,(EchelleFPAparam!$S$3/(cpmcfgWLEN!$P23+C$52))*(SIN('Standard Settings'!$F18)+SIN('Standard Settings'!$F18+EchelleFPAparam!$M$3+EchelleFPAparam!$F$3)))</f>
        <v/>
      </c>
      <c r="CE23" s="31">
        <f>IF(OR($P23+D$52&lt;'Standard Settings'!$G18,$P23+D$52&gt;'Standard Settings'!$I18),-1,(EchelleFPAparam!$S$3/(cpmcfgWLEN!$P23+D$52))*(SIN('Standard Settings'!$F18)+SIN('Standard Settings'!$F18+EchelleFPAparam!$M$3+EchelleFPAparam!$F$3)))</f>
        <v/>
      </c>
      <c r="CF23" s="31">
        <f>IF(OR($P23+E$52&lt;'Standard Settings'!$G18,$P23+E$52&gt;'Standard Settings'!$I18),-1,(EchelleFPAparam!$S$3/(cpmcfgWLEN!$P23+E$52))*(SIN('Standard Settings'!$F18)+SIN('Standard Settings'!$F18+EchelleFPAparam!$M$3+EchelleFPAparam!$F$3)))</f>
        <v/>
      </c>
      <c r="CG23" s="31">
        <f>IF(OR($P23+F$52&lt;'Standard Settings'!$G18,$P23+F$52&gt;'Standard Settings'!$I18),-1,(EchelleFPAparam!$S$3/(cpmcfgWLEN!$P23+F$52))*(SIN('Standard Settings'!$F18)+SIN('Standard Settings'!$F18+EchelleFPAparam!$M$3+EchelleFPAparam!$F$3)))</f>
        <v/>
      </c>
      <c r="CH23" s="31">
        <f>IF(OR($P23+G$52&lt;'Standard Settings'!$G18,$P23+G$52&gt;'Standard Settings'!$I18),-1,(EchelleFPAparam!$S$3/(cpmcfgWLEN!$P23+G$52))*(SIN('Standard Settings'!$F18)+SIN('Standard Settings'!$F18+EchelleFPAparam!$M$3+EchelleFPAparam!$F$3)))</f>
        <v/>
      </c>
      <c r="CI23" s="31">
        <f>IF(OR($P23+H$52&lt;'Standard Settings'!$G18,$P23+H$52&gt;'Standard Settings'!$I18),-1,(EchelleFPAparam!$S$3/(cpmcfgWLEN!$P23+H$52))*(SIN('Standard Settings'!$F18)+SIN('Standard Settings'!$F18+EchelleFPAparam!$M$3+EchelleFPAparam!$F$3)))</f>
        <v/>
      </c>
      <c r="CJ23" s="31">
        <f>IF(OR($P23+I$52&lt;'Standard Settings'!$G18,$P23+I$52&gt;'Standard Settings'!$I18),-1,(EchelleFPAparam!$S$3/(cpmcfgWLEN!$P23+I$52))*(SIN('Standard Settings'!$F18)+SIN('Standard Settings'!$F18+EchelleFPAparam!$M$3+EchelleFPAparam!$F$3)))</f>
        <v/>
      </c>
      <c r="CK23" s="31">
        <f>IF(OR($P23+J$52&lt;'Standard Settings'!$G18,$P23+J$52&gt;'Standard Settings'!$I18),-1,(EchelleFPAparam!$S$3/(cpmcfgWLEN!$P23+J$52))*(SIN('Standard Settings'!$F18)+SIN('Standard Settings'!$F18+EchelleFPAparam!$M$3+EchelleFPAparam!$F$3)))</f>
        <v/>
      </c>
      <c r="CL23" s="31">
        <f>IF(OR($P23+B$52&lt;'Standard Settings'!$G18,$P23+B$52&gt;'Standard Settings'!$I18),-1,(EchelleFPAparam!$S$3/(cpmcfgWLEN!$P23+B$52))*(SIN('Standard Settings'!$F18)+SIN('Standard Settings'!$F18+EchelleFPAparam!$M$3+EchelleFPAparam!$G$3)))</f>
        <v/>
      </c>
      <c r="CM23" s="31">
        <f>IF(OR($P23+C$52&lt;'Standard Settings'!$G18,$P23+C$52&gt;'Standard Settings'!$I18),-1,(EchelleFPAparam!$S$3/(cpmcfgWLEN!$P23+C$52))*(SIN('Standard Settings'!$F18)+SIN('Standard Settings'!$F18+EchelleFPAparam!$M$3+EchelleFPAparam!$G$3)))</f>
        <v/>
      </c>
      <c r="CN23" s="31">
        <f>IF(OR($P23+D$52&lt;'Standard Settings'!$G18,$P23+D$52&gt;'Standard Settings'!$I18),-1,(EchelleFPAparam!$S$3/(cpmcfgWLEN!$P23+D$52))*(SIN('Standard Settings'!$F18)+SIN('Standard Settings'!$F18+EchelleFPAparam!$M$3+EchelleFPAparam!$G$3)))</f>
        <v/>
      </c>
      <c r="CO23" s="31">
        <f>IF(OR($P23+E$52&lt;'Standard Settings'!$G18,$P23+E$52&gt;'Standard Settings'!$I18),-1,(EchelleFPAparam!$S$3/(cpmcfgWLEN!$P23+E$52))*(SIN('Standard Settings'!$F18)+SIN('Standard Settings'!$F18+EchelleFPAparam!$M$3+EchelleFPAparam!$G$3)))</f>
        <v/>
      </c>
      <c r="CP23" s="31">
        <f>IF(OR($P23+F$52&lt;'Standard Settings'!$G18,$P23+F$52&gt;'Standard Settings'!$I18),-1,(EchelleFPAparam!$S$3/(cpmcfgWLEN!$P23+F$52))*(SIN('Standard Settings'!$F18)+SIN('Standard Settings'!$F18+EchelleFPAparam!$M$3+EchelleFPAparam!$G$3)))</f>
        <v/>
      </c>
      <c r="CQ23" s="31">
        <f>IF(OR($P23+G$52&lt;'Standard Settings'!$G18,$P23+G$52&gt;'Standard Settings'!$I18),-1,(EchelleFPAparam!$S$3/(cpmcfgWLEN!$P23+G$52))*(SIN('Standard Settings'!$F18)+SIN('Standard Settings'!$F18+EchelleFPAparam!$M$3+EchelleFPAparam!$G$3)))</f>
        <v/>
      </c>
      <c r="CR23" s="31">
        <f>IF(OR($P23+H$52&lt;'Standard Settings'!$G18,$P23+H$52&gt;'Standard Settings'!$I18),-1,(EchelleFPAparam!$S$3/(cpmcfgWLEN!$P23+H$52))*(SIN('Standard Settings'!$F18)+SIN('Standard Settings'!$F18+EchelleFPAparam!$M$3+EchelleFPAparam!$G$3)))</f>
        <v/>
      </c>
      <c r="CS23" s="31">
        <f>IF(OR($P23+I$52&lt;'Standard Settings'!$G18,$P23+I$52&gt;'Standard Settings'!$I18),-1,(EchelleFPAparam!$S$3/(cpmcfgWLEN!$P23+I$52))*(SIN('Standard Settings'!$F18)+SIN('Standard Settings'!$F18+EchelleFPAparam!$M$3+EchelleFPAparam!$G$3)))</f>
        <v/>
      </c>
      <c r="CT23" s="31">
        <f>IF(OR($P23+J$52&lt;'Standard Settings'!$G18,$P23+J$52&gt;'Standard Settings'!$I18),-1,(EchelleFPAparam!$S$3/(cpmcfgWLEN!$P23+J$52))*(SIN('Standard Settings'!$F18)+SIN('Standard Settings'!$F18+EchelleFPAparam!$M$3+EchelleFPAparam!$G$3)))</f>
        <v/>
      </c>
      <c r="CU23" s="31">
        <f>IF(OR($P23+B$52&lt;'Standard Settings'!$G18,$P23+B$52&gt;'Standard Settings'!$I18),-1,(EchelleFPAparam!$S$3/(cpmcfgWLEN!$P23+B$52))*(SIN('Standard Settings'!$F18)+SIN('Standard Settings'!$F18+EchelleFPAparam!$M$3+EchelleFPAparam!$H$3)))</f>
        <v/>
      </c>
      <c r="CV23" s="31">
        <f>IF(OR($P23+C$52&lt;'Standard Settings'!$G18,$P23+C$52&gt;'Standard Settings'!$I18),-1,(EchelleFPAparam!$S$3/(cpmcfgWLEN!$P23+C$52))*(SIN('Standard Settings'!$F18)+SIN('Standard Settings'!$F18+EchelleFPAparam!$M$3+EchelleFPAparam!$H$3)))</f>
        <v/>
      </c>
      <c r="CW23" s="31">
        <f>IF(OR($P23+D$52&lt;'Standard Settings'!$G18,$P23+D$52&gt;'Standard Settings'!$I18),-1,(EchelleFPAparam!$S$3/(cpmcfgWLEN!$P23+D$52))*(SIN('Standard Settings'!$F18)+SIN('Standard Settings'!$F18+EchelleFPAparam!$M$3+EchelleFPAparam!$H$3)))</f>
        <v/>
      </c>
      <c r="CX23" s="31">
        <f>IF(OR($P23+E$52&lt;'Standard Settings'!$G18,$P23+E$52&gt;'Standard Settings'!$I18),-1,(EchelleFPAparam!$S$3/(cpmcfgWLEN!$P23+E$52))*(SIN('Standard Settings'!$F18)+SIN('Standard Settings'!$F18+EchelleFPAparam!$M$3+EchelleFPAparam!$H$3)))</f>
        <v/>
      </c>
      <c r="CY23" s="31">
        <f>IF(OR($P23+F$52&lt;'Standard Settings'!$G18,$P23+F$52&gt;'Standard Settings'!$I18),-1,(EchelleFPAparam!$S$3/(cpmcfgWLEN!$P23+F$52))*(SIN('Standard Settings'!$F18)+SIN('Standard Settings'!$F18+EchelleFPAparam!$M$3+EchelleFPAparam!$H$3)))</f>
        <v/>
      </c>
      <c r="CZ23" s="31">
        <f>IF(OR($P23+G$52&lt;'Standard Settings'!$G18,$P23+G$52&gt;'Standard Settings'!$I18),-1,(EchelleFPAparam!$S$3/(cpmcfgWLEN!$P23+G$52))*(SIN('Standard Settings'!$F18)+SIN('Standard Settings'!$F18+EchelleFPAparam!$M$3+EchelleFPAparam!$H$3)))</f>
        <v/>
      </c>
      <c r="DA23" s="31">
        <f>IF(OR($P23+H$52&lt;'Standard Settings'!$G18,$P23+H$52&gt;'Standard Settings'!$I18),-1,(EchelleFPAparam!$S$3/(cpmcfgWLEN!$P23+H$52))*(SIN('Standard Settings'!$F18)+SIN('Standard Settings'!$F18+EchelleFPAparam!$M$3+EchelleFPAparam!$H$3)))</f>
        <v/>
      </c>
      <c r="DB23" s="31">
        <f>IF(OR($P23+I$52&lt;'Standard Settings'!$G18,$P23+I$52&gt;'Standard Settings'!$I18),-1,(EchelleFPAparam!$S$3/(cpmcfgWLEN!$P23+I$52))*(SIN('Standard Settings'!$F18)+SIN('Standard Settings'!$F18+EchelleFPAparam!$M$3+EchelleFPAparam!$H$3)))</f>
        <v/>
      </c>
      <c r="DC23" s="31">
        <f>IF(OR($P23+J$52&lt;'Standard Settings'!$G18,$P23+J$52&gt;'Standard Settings'!$I18),-1,(EchelleFPAparam!$S$3/(cpmcfgWLEN!$P23+J$52))*(SIN('Standard Settings'!$F18)+SIN('Standard Settings'!$F18+EchelleFPAparam!$M$3+EchelleFPAparam!$H$3)))</f>
        <v/>
      </c>
      <c r="DD23" s="31">
        <f>IF(OR($P23+B$52&lt;'Standard Settings'!$G18,$P23+B$52&gt;'Standard Settings'!$I18),-1,(EchelleFPAparam!$S$3/(cpmcfgWLEN!$P23+B$52))*(SIN('Standard Settings'!$F18)+SIN('Standard Settings'!$F18+EchelleFPAparam!$M$3+EchelleFPAparam!$I$3)))</f>
        <v/>
      </c>
      <c r="DE23" s="31">
        <f>IF(OR($P23+C$52&lt;'Standard Settings'!$G18,$P23+C$52&gt;'Standard Settings'!$I18),-1,(EchelleFPAparam!$S$3/(cpmcfgWLEN!$P23+C$52))*(SIN('Standard Settings'!$F18)+SIN('Standard Settings'!$F18+EchelleFPAparam!$M$3+EchelleFPAparam!$I$3)))</f>
        <v/>
      </c>
      <c r="DF23" s="31">
        <f>IF(OR($P23+D$52&lt;'Standard Settings'!$G18,$P23+D$52&gt;'Standard Settings'!$I18),-1,(EchelleFPAparam!$S$3/(cpmcfgWLEN!$P23+D$52))*(SIN('Standard Settings'!$F18)+SIN('Standard Settings'!$F18+EchelleFPAparam!$M$3+EchelleFPAparam!$I$3)))</f>
        <v/>
      </c>
      <c r="DG23" s="31">
        <f>IF(OR($P23+E$52&lt;'Standard Settings'!$G18,$P23+E$52&gt;'Standard Settings'!$I18),-1,(EchelleFPAparam!$S$3/(cpmcfgWLEN!$P23+E$52))*(SIN('Standard Settings'!$F18)+SIN('Standard Settings'!$F18+EchelleFPAparam!$M$3+EchelleFPAparam!$I$3)))</f>
        <v/>
      </c>
      <c r="DH23" s="31">
        <f>IF(OR($P23+F$52&lt;'Standard Settings'!$G18,$P23+F$52&gt;'Standard Settings'!$I18),-1,(EchelleFPAparam!$S$3/(cpmcfgWLEN!$P23+F$52))*(SIN('Standard Settings'!$F18)+SIN('Standard Settings'!$F18+EchelleFPAparam!$M$3+EchelleFPAparam!$I$3)))</f>
        <v/>
      </c>
      <c r="DI23" s="31">
        <f>IF(OR($P23+G$52&lt;'Standard Settings'!$G18,$P23+G$52&gt;'Standard Settings'!$I18),-1,(EchelleFPAparam!$S$3/(cpmcfgWLEN!$P23+G$52))*(SIN('Standard Settings'!$F18)+SIN('Standard Settings'!$F18+EchelleFPAparam!$M$3+EchelleFPAparam!$I$3)))</f>
        <v/>
      </c>
      <c r="DJ23" s="31">
        <f>IF(OR($P23+H$52&lt;'Standard Settings'!$G18,$P23+H$52&gt;'Standard Settings'!$I18),-1,(EchelleFPAparam!$S$3/(cpmcfgWLEN!$P23+H$52))*(SIN('Standard Settings'!$F18)+SIN('Standard Settings'!$F18+EchelleFPAparam!$M$3+EchelleFPAparam!$I$3)))</f>
        <v/>
      </c>
      <c r="DK23" s="31">
        <f>IF(OR($P23+I$52&lt;'Standard Settings'!$G18,$P23+I$52&gt;'Standard Settings'!$I18),-1,(EchelleFPAparam!$S$3/(cpmcfgWLEN!$P23+I$52))*(SIN('Standard Settings'!$F18)+SIN('Standard Settings'!$F18+EchelleFPAparam!$M$3+EchelleFPAparam!$I$3)))</f>
        <v/>
      </c>
      <c r="DL23" s="31">
        <f>IF(OR($P23+J$52&lt;'Standard Settings'!$G18,$P23+J$52&gt;'Standard Settings'!$I18),-1,(EchelleFPAparam!$S$3/(cpmcfgWLEN!$P23+J$52))*(SIN('Standard Settings'!$F18)+SIN('Standard Settings'!$F18+EchelleFPAparam!$M$3+EchelleFPAparam!$I$3)))</f>
        <v/>
      </c>
      <c r="DM23" s="31">
        <f>IF(OR($P23+B$52&lt;'Standard Settings'!$G18,$P23+B$52&gt;'Standard Settings'!$I18),-1,(EchelleFPAparam!$S$3/(cpmcfgWLEN!$P23+B$52))*(SIN('Standard Settings'!$F18)+SIN('Standard Settings'!$F18+EchelleFPAparam!$M$3+EchelleFPAparam!$J$3)))</f>
        <v/>
      </c>
      <c r="DN23" s="31">
        <f>IF(OR($P23+C$52&lt;'Standard Settings'!$G18,$P23+C$52&gt;'Standard Settings'!$I18),-1,(EchelleFPAparam!$S$3/(cpmcfgWLEN!$P23+C$52))*(SIN('Standard Settings'!$F18)+SIN('Standard Settings'!$F18+EchelleFPAparam!$M$3+EchelleFPAparam!$J$3)))</f>
        <v/>
      </c>
      <c r="DO23" s="31">
        <f>IF(OR($P23+D$52&lt;'Standard Settings'!$G18,$P23+D$52&gt;'Standard Settings'!$I18),-1,(EchelleFPAparam!$S$3/(cpmcfgWLEN!$P23+D$52))*(SIN('Standard Settings'!$F18)+SIN('Standard Settings'!$F18+EchelleFPAparam!$M$3+EchelleFPAparam!$J$3)))</f>
        <v/>
      </c>
      <c r="DP23" s="31">
        <f>IF(OR($P23+E$52&lt;'Standard Settings'!$G18,$P23+E$52&gt;'Standard Settings'!$I18),-1,(EchelleFPAparam!$S$3/(cpmcfgWLEN!$P23+E$52))*(SIN('Standard Settings'!$F18)+SIN('Standard Settings'!$F18+EchelleFPAparam!$M$3+EchelleFPAparam!$J$3)))</f>
        <v/>
      </c>
      <c r="DQ23" s="31">
        <f>IF(OR($P23+F$52&lt;'Standard Settings'!$G18,$P23+F$52&gt;'Standard Settings'!$I18),-1,(EchelleFPAparam!$S$3/(cpmcfgWLEN!$P23+F$52))*(SIN('Standard Settings'!$F18)+SIN('Standard Settings'!$F18+EchelleFPAparam!$M$3+EchelleFPAparam!$J$3)))</f>
        <v/>
      </c>
      <c r="DR23" s="31">
        <f>IF(OR($P23+G$52&lt;'Standard Settings'!$G18,$P23+G$52&gt;'Standard Settings'!$I18),-1,(EchelleFPAparam!$S$3/(cpmcfgWLEN!$P23+G$52))*(SIN('Standard Settings'!$F18)+SIN('Standard Settings'!$F18+EchelleFPAparam!$M$3+EchelleFPAparam!$J$3)))</f>
        <v/>
      </c>
      <c r="DS23" s="31">
        <f>IF(OR($P23+H$52&lt;'Standard Settings'!$G18,$P23+H$52&gt;'Standard Settings'!$I18),-1,(EchelleFPAparam!$S$3/(cpmcfgWLEN!$P23+H$52))*(SIN('Standard Settings'!$F18)+SIN('Standard Settings'!$F18+EchelleFPAparam!$M$3+EchelleFPAparam!$J$3)))</f>
        <v/>
      </c>
      <c r="DT23" s="31">
        <f>IF(OR($P23+I$52&lt;'Standard Settings'!$G18,$P23+I$52&gt;'Standard Settings'!$I18),-1,(EchelleFPAparam!$S$3/(cpmcfgWLEN!$P23+I$52))*(SIN('Standard Settings'!$F18)+SIN('Standard Settings'!$F18+EchelleFPAparam!$M$3+EchelleFPAparam!$J$3)))</f>
        <v/>
      </c>
      <c r="DU23" s="31">
        <f>IF(OR($P23+J$52&lt;'Standard Settings'!$G18,$P23+J$52&gt;'Standard Settings'!$I18),-1,(EchelleFPAparam!$S$3/(cpmcfgWLEN!$P23+J$52))*(SIN('Standard Settings'!$F18)+SIN('Standard Settings'!$F18+EchelleFPAparam!$M$3+EchelleFPAparam!$J$3)))</f>
        <v/>
      </c>
      <c r="DV23" s="31">
        <f>IF(OR($P23+B$52&lt;$N23,$P23+B$52&gt;$O23),-1,(EchelleFPAparam!$S$3/(cpmcfgWLEN!$P23+B$52))*(SIN('Standard Settings'!$F18)+SIN('Standard Settings'!$F18+EchelleFPAparam!$M$3+EchelleFPAparam!$K$3)))</f>
        <v/>
      </c>
      <c r="DW23" s="31">
        <f>IF(OR($P23+C$52&lt;$N23,$P23+C$52&gt;$O23),-1,(EchelleFPAparam!$S$3/(cpmcfgWLEN!$P23+C$52))*(SIN('Standard Settings'!$F18)+SIN('Standard Settings'!$F18+EchelleFPAparam!$M$3+EchelleFPAparam!$K$3)))</f>
        <v/>
      </c>
      <c r="DX23" s="31">
        <f>IF(OR($P23+D$52&lt;$N23,$P23+D$52&gt;$O23),-1,(EchelleFPAparam!$S$3/(cpmcfgWLEN!$P23+D$52))*(SIN('Standard Settings'!$F18)+SIN('Standard Settings'!$F18+EchelleFPAparam!$M$3+EchelleFPAparam!$K$3)))</f>
        <v/>
      </c>
      <c r="DY23" s="31">
        <f>IF(OR($P23+E$52&lt;$N23,$P23+E$52&gt;$O23),-1,(EchelleFPAparam!$S$3/(cpmcfgWLEN!$P23+E$52))*(SIN('Standard Settings'!$F18)+SIN('Standard Settings'!$F18+EchelleFPAparam!$M$3+EchelleFPAparam!$K$3)))</f>
        <v/>
      </c>
      <c r="DZ23" s="31">
        <f>IF(OR($P23+F$52&lt;$N23,$P23+F$52&gt;$O23),-1,(EchelleFPAparam!$S$3/(cpmcfgWLEN!$P23+F$52))*(SIN('Standard Settings'!$F18)+SIN('Standard Settings'!$F18+EchelleFPAparam!$M$3+EchelleFPAparam!$K$3)))</f>
        <v/>
      </c>
      <c r="EA23" s="31">
        <f>IF(OR($P23+G$52&lt;$N23,$P23+G$52&gt;$O23),-1,(EchelleFPAparam!$S$3/(cpmcfgWLEN!$P23+G$52))*(SIN('Standard Settings'!$F18)+SIN('Standard Settings'!$F18+EchelleFPAparam!$M$3+EchelleFPAparam!$K$3)))</f>
        <v/>
      </c>
      <c r="EB23" s="31">
        <f>IF(OR($P23+H$52&lt;$N23,$P23+H$52&gt;$O23),-1,(EchelleFPAparam!$S$3/(cpmcfgWLEN!$P23+H$52))*(SIN('Standard Settings'!$F18)+SIN('Standard Settings'!$F18+EchelleFPAparam!$M$3+EchelleFPAparam!$K$3)))</f>
        <v/>
      </c>
      <c r="EC23" s="31">
        <f>IF(OR($P23+I$52&lt;$N23,$P23+I$52&gt;$O23),-1,(EchelleFPAparam!$S$3/(cpmcfgWLEN!$P23+I$52))*(SIN('Standard Settings'!$F18)+SIN('Standard Settings'!$F18+EchelleFPAparam!$M$3+EchelleFPAparam!$K$3)))</f>
        <v/>
      </c>
      <c r="ED23" s="31">
        <f>IF(OR($P23+J$52&lt;$N23,$P23+J$52&gt;$O23),-1,(EchelleFPAparam!$S$3/(cpmcfgWLEN!$P23+J$52))*(SIN('Standard Settings'!$F18)+SIN('Standard Settings'!$F18+EchelleFPAparam!$M$3+EchelleFPAparam!$K$3)))</f>
        <v/>
      </c>
      <c r="EE23" s="34">
        <f>'Standard Settings'!E18</f>
        <v/>
      </c>
      <c r="EH23" s="32" t="n"/>
      <c r="EI23" s="32" t="n"/>
      <c r="EJ23" s="32" t="n"/>
      <c r="EK23" s="32" t="n"/>
      <c r="EL23" s="32" t="n"/>
      <c r="EM23" s="32" t="n"/>
      <c r="EN23" s="32" t="n"/>
      <c r="EO23" s="32" t="n"/>
      <c r="EP23" s="32" t="n"/>
      <c r="EQ23" s="32" t="n"/>
      <c r="ER23" s="32" t="n"/>
      <c r="ES23" s="32" t="n"/>
      <c r="ET23" s="32" t="n"/>
      <c r="EU23" s="32" t="n"/>
      <c r="EV23" s="32" t="n"/>
      <c r="EW23" s="32" t="n"/>
      <c r="EX23" s="32" t="n"/>
      <c r="EY23" s="32" t="n"/>
      <c r="EZ23" s="32" t="n"/>
      <c r="FA23" s="32" t="n"/>
      <c r="FB23" s="32" t="n"/>
      <c r="FC23" s="15" t="n"/>
      <c r="FD23" s="33">
        <f>1/(F23*EchelleFPAparam!$Q$3)</f>
        <v/>
      </c>
      <c r="FE23" s="33">
        <f>E23*FD23</f>
        <v/>
      </c>
      <c r="FF23" s="15" t="n"/>
      <c r="FG23" s="15" t="n"/>
      <c r="FH23" s="15" t="n"/>
      <c r="FI23" s="15" t="n"/>
      <c r="FJ23" s="15" t="n"/>
      <c r="FK23" s="15" t="n"/>
      <c r="FL23" s="15" t="n"/>
      <c r="FM23" s="15" t="n"/>
      <c r="FN23" s="15" t="n"/>
      <c r="FO23" s="15" t="n"/>
      <c r="FP23" s="15" t="n"/>
      <c r="FQ23" s="15" t="n"/>
      <c r="FR23" s="15" t="n"/>
      <c r="FS23" s="15" t="n"/>
      <c r="FT23" s="15" t="n"/>
      <c r="FU23" s="15" t="n"/>
      <c r="FV23" s="15" t="n"/>
      <c r="FW23" s="15" t="n"/>
      <c r="FX23" s="15" t="n"/>
      <c r="FY23" s="15" t="n"/>
      <c r="FZ23" s="15" t="n"/>
      <c r="GA23" s="15" t="n"/>
      <c r="GB23" s="15" t="n"/>
      <c r="GC23" s="15" t="n"/>
      <c r="GD23" s="15" t="n"/>
      <c r="GE23" s="15" t="n"/>
      <c r="GF23" s="15" t="n"/>
      <c r="GG23" s="15" t="n"/>
      <c r="GH23" s="15" t="n"/>
      <c r="GI23" s="15" t="n"/>
      <c r="GJ23" s="15" t="n"/>
      <c r="GK23" s="15" t="n"/>
      <c r="GL23" s="15" t="n"/>
      <c r="GM23" s="15" t="n"/>
      <c r="GN23" s="15" t="n"/>
      <c r="GO23" s="15" t="n"/>
      <c r="GP23" s="15" t="n"/>
      <c r="GQ23" s="15" t="n"/>
      <c r="GR23" s="15" t="n"/>
      <c r="GS23" s="15" t="n"/>
      <c r="GT23" s="15" t="n"/>
      <c r="GU23" s="15" t="n"/>
      <c r="GV23" s="15" t="n"/>
      <c r="GW23" s="15" t="n"/>
      <c r="GX23" s="15" t="n"/>
      <c r="GY23" s="15" t="n"/>
      <c r="GZ23" s="15" t="n"/>
      <c r="HA23" s="15" t="n"/>
      <c r="HB23" s="15" t="n"/>
      <c r="HC23" s="15" t="n"/>
      <c r="HD23" s="15" t="n"/>
      <c r="HE23" s="15" t="n"/>
      <c r="HF23" s="15" t="n"/>
      <c r="HG23" s="15" t="n"/>
      <c r="HH23" s="15" t="n"/>
      <c r="HI23" s="15" t="n"/>
      <c r="HJ23" s="15" t="n"/>
      <c r="HK23" s="15" t="n"/>
      <c r="HL23" s="15" t="n"/>
      <c r="HM23" s="15" t="n"/>
      <c r="HN23" s="15" t="n"/>
      <c r="HO23" s="15" t="n"/>
      <c r="HP23" s="15" t="n"/>
      <c r="HQ23" s="15" t="n"/>
      <c r="HR23" s="15" t="n"/>
      <c r="HS23" s="15" t="n"/>
      <c r="HT23" s="15" t="n"/>
      <c r="HU23" s="15" t="n"/>
      <c r="HV23" s="15" t="n"/>
      <c r="HW23" s="15" t="n"/>
      <c r="HX23" s="15" t="n"/>
      <c r="HY23" s="15" t="n"/>
      <c r="HZ23" s="15" t="n"/>
      <c r="IA23" s="15" t="n"/>
      <c r="IB23" s="15" t="n"/>
      <c r="IC23" s="15" t="n"/>
      <c r="ID23" s="15" t="n"/>
      <c r="IE23" s="15" t="n"/>
      <c r="IF23" s="15" t="n"/>
      <c r="IG23" s="15" t="n"/>
      <c r="IH23" s="15" t="n"/>
      <c r="II23" s="15" t="n"/>
      <c r="IJ23" s="15" t="n"/>
      <c r="IK23" s="15" t="n"/>
      <c r="IL23" s="15" t="n"/>
      <c r="IM23" s="15" t="n"/>
      <c r="IN23" s="15" t="n"/>
      <c r="IO23" s="15" t="n"/>
      <c r="IP23" s="15" t="n"/>
      <c r="IQ23" s="15" t="n"/>
      <c r="IR23" s="15" t="n"/>
      <c r="IS23" s="15" t="n"/>
      <c r="IT23" s="15" t="n"/>
      <c r="IU23" s="15" t="n"/>
      <c r="IV23" s="15" t="n"/>
      <c r="IW23" s="15" t="n"/>
      <c r="IX23" s="15" t="n"/>
      <c r="IY23" s="15" t="n"/>
      <c r="IZ23" s="15" t="n"/>
      <c r="JA23" s="15" t="n"/>
      <c r="JB23" s="15" t="n"/>
      <c r="JC23" s="15" t="n"/>
      <c r="JD23" s="15" t="n"/>
      <c r="JE23" s="15" t="n"/>
      <c r="JF23" s="15" t="n"/>
      <c r="JG23" s="15" t="n"/>
      <c r="JH23" s="15" t="n"/>
      <c r="JI23" s="15" t="n"/>
      <c r="JJ23" s="15" t="n"/>
      <c r="JK23" s="15" t="n"/>
      <c r="JL23" s="15" t="n"/>
    </row>
    <row customHeight="1" ht="13.8" r="24" s="59" spans="1:273">
      <c r="A24" s="0" t="n"/>
      <c r="B24" s="22">
        <f>V24</f>
        <v/>
      </c>
      <c r="C24" s="34">
        <f>'Standard Settings'!B19</f>
        <v/>
      </c>
      <c r="D24" s="34">
        <f>'Standard Settings'!H19</f>
        <v/>
      </c>
      <c r="E24" s="23">
        <f>(DH24-CY24)/2048</f>
        <v/>
      </c>
      <c r="F24" s="21">
        <f>((EchelleFPAparam!$S$3/(cpmcfgWLEN!$P24+E$52))*(SIN('Standard Settings'!$F19+0.0005)+SIN('Standard Settings'!$F19+0.0005+EchelleFPAparam!$M$3))-(EchelleFPAparam!$S$3/(cpmcfgWLEN!$P24+E$52))*(SIN('Standard Settings'!$F19-0.0005)+SIN('Standard Settings'!$F19-0.0005+EchelleFPAparam!$M$3)))*1000*EchelleFPAparam!$O$3/180</f>
        <v/>
      </c>
      <c r="G24" s="24">
        <f>'Standard Settings'!C19</f>
        <v/>
      </c>
      <c r="H24" s="0" t="n"/>
      <c r="I24" s="34">
        <f>'Standard Settings'!D19</f>
        <v/>
      </c>
      <c r="J24" s="0" t="n"/>
      <c r="K24" s="14" t="n">
        <v>0</v>
      </c>
      <c r="L24" s="14" t="n">
        <v>0</v>
      </c>
      <c r="N24" s="25">
        <f>'Standard Settings'!$G19</f>
        <v/>
      </c>
      <c r="O24" s="25">
        <f>'Standard Settings'!$I19</f>
        <v/>
      </c>
      <c r="P24" s="26">
        <f>D24-4</f>
        <v/>
      </c>
      <c r="Q24" s="26">
        <f>D24+4</f>
        <v/>
      </c>
      <c r="R24" s="27">
        <f>IF(OR($P24+B$52&lt;$N24,$P24+B$52&gt;$O24),-1,(EchelleFPAparam!$S$3/(cpmcfgWLEN!$P24+B$52))*(SIN('Standard Settings'!$F19)+SIN('Standard Settings'!$F19+EchelleFPAparam!$M$3)))</f>
        <v/>
      </c>
      <c r="S24" s="27">
        <f>IF(OR($P24+C$52&lt;$N24,$P24+C$52&gt;$O24),-1,(EchelleFPAparam!$S$3/(cpmcfgWLEN!$P24+C$52))*(SIN('Standard Settings'!$F19)+SIN('Standard Settings'!$F19+EchelleFPAparam!$M$3)))</f>
        <v/>
      </c>
      <c r="T24" s="27">
        <f>IF(OR($P24+D$52&lt;$N24,$P24+D$52&gt;$O24),-1,(EchelleFPAparam!$S$3/(cpmcfgWLEN!$P24+D$52))*(SIN('Standard Settings'!$F19)+SIN('Standard Settings'!$F19+EchelleFPAparam!$M$3)))</f>
        <v/>
      </c>
      <c r="U24" s="27">
        <f>IF(OR($P24+E$52&lt;$N24,$P24+E$52&gt;$O24),-1,(EchelleFPAparam!$S$3/(cpmcfgWLEN!$P24+E$52))*(SIN('Standard Settings'!$F19)+SIN('Standard Settings'!$F19+EchelleFPAparam!$M$3)))</f>
        <v/>
      </c>
      <c r="V24" s="27">
        <f>IF(OR($P24+F$52&lt;$N24,$P24+F$52&gt;$O24),-1,(EchelleFPAparam!$S$3/(cpmcfgWLEN!$P24+F$52))*(SIN('Standard Settings'!$F19)+SIN('Standard Settings'!$F19+EchelleFPAparam!$M$3)))</f>
        <v/>
      </c>
      <c r="W24" s="27">
        <f>IF(OR($P24+G$52&lt;$N24,$P24+G$52&gt;$O24),-1,(EchelleFPAparam!$S$3/(cpmcfgWLEN!$P24+G$52))*(SIN('Standard Settings'!$F19)+SIN('Standard Settings'!$F19+EchelleFPAparam!$M$3)))</f>
        <v/>
      </c>
      <c r="X24" s="27">
        <f>IF(OR($P24+H$52&lt;$N24,$P24+H$52&gt;$O24),-1,(EchelleFPAparam!$S$3/(cpmcfgWLEN!$P24+H$52))*(SIN('Standard Settings'!$F19)+SIN('Standard Settings'!$F19+EchelleFPAparam!$M$3)))</f>
        <v/>
      </c>
      <c r="Y24" s="27">
        <f>IF(OR($P24+I$52&lt;$N24,$P24+I$52&gt;$O24),-1,(EchelleFPAparam!$S$3/(cpmcfgWLEN!$P24+I$52))*(SIN('Standard Settings'!$F19)+SIN('Standard Settings'!$F19+EchelleFPAparam!$M$3)))</f>
        <v/>
      </c>
      <c r="Z24" s="27">
        <f>IF(OR($P24+J$52&lt;$N24,$P24+J$52&gt;$O24),-1,(EchelleFPAparam!$S$3/(cpmcfgWLEN!$P24+J$52))*(SIN('Standard Settings'!$F19)+SIN('Standard Settings'!$F19+EchelleFPAparam!$M$3)))</f>
        <v/>
      </c>
      <c r="AA24" s="28" t="n"/>
      <c r="AB24" s="28" t="n"/>
      <c r="AC24" s="28" t="n"/>
      <c r="AD24" s="28" t="n"/>
      <c r="AE24" s="28" t="n"/>
      <c r="AF24" s="28" t="n"/>
      <c r="AG24" s="28" t="n"/>
      <c r="AH24" s="28" t="n"/>
      <c r="AI24" s="28" t="n"/>
      <c r="AJ24" s="28" t="n"/>
      <c r="AK24" s="28" t="n"/>
      <c r="AL24" s="28" t="n"/>
      <c r="AM24" s="28" t="n"/>
      <c r="AN24" s="28" t="n"/>
      <c r="AO24" s="28" t="n"/>
      <c r="AP24" s="28" t="n"/>
      <c r="AQ24" s="28" t="n"/>
      <c r="AR24" s="28" t="n"/>
      <c r="AS24" s="28" t="n"/>
      <c r="AT24" s="28" t="n"/>
      <c r="AU24" s="28" t="n"/>
      <c r="AV24" s="28" t="n"/>
      <c r="AW24" s="28" t="n"/>
      <c r="AX24" s="28" t="n"/>
      <c r="AY24" s="28" t="n"/>
      <c r="AZ24" s="28" t="n"/>
      <c r="BA24" s="28" t="n"/>
      <c r="BB24" s="29">
        <f>IF(OR($P24+B$52&lt;'Standard Settings'!$G19,$P24+B$52&gt;'Standard Settings'!$I19),-1,(EchelleFPAparam!$S$3/(cpmcfgWLEN!$P24+B$52))*(SIN(EchelleFPAparam!$T$3-EchelleFPAparam!$M$3/2)+SIN('Standard Settings'!$F19+EchelleFPAparam!$M$3)))</f>
        <v/>
      </c>
      <c r="BC24" s="29">
        <f>IF(OR($P24+C$52&lt;'Standard Settings'!$G19,$P24+C$52&gt;'Standard Settings'!$I19),-1,(EchelleFPAparam!$S$3/(cpmcfgWLEN!$P24+C$52))*(SIN(EchelleFPAparam!$T$3-EchelleFPAparam!$M$3/2)+SIN('Standard Settings'!$F19+EchelleFPAparam!$M$3)))</f>
        <v/>
      </c>
      <c r="BD24" s="29">
        <f>IF(OR($P24+D$52&lt;'Standard Settings'!$G19,$P24+D$52&gt;'Standard Settings'!$I19),-1,(EchelleFPAparam!$S$3/(cpmcfgWLEN!$P24+D$52))*(SIN(EchelleFPAparam!$T$3-EchelleFPAparam!$M$3/2)+SIN('Standard Settings'!$F19+EchelleFPAparam!$M$3)))</f>
        <v/>
      </c>
      <c r="BE24" s="29">
        <f>IF(OR($P24+E$52&lt;'Standard Settings'!$G19,$P24+E$52&gt;'Standard Settings'!$I19),-1,(EchelleFPAparam!$S$3/(cpmcfgWLEN!$P24+E$52))*(SIN(EchelleFPAparam!$T$3-EchelleFPAparam!$M$3/2)+SIN('Standard Settings'!$F19+EchelleFPAparam!$M$3)))</f>
        <v/>
      </c>
      <c r="BF24" s="29">
        <f>IF(OR($P24+F$52&lt;'Standard Settings'!$G19,$P24+F$52&gt;'Standard Settings'!$I19),-1,(EchelleFPAparam!$S$3/(cpmcfgWLEN!$P24+F$52))*(SIN(EchelleFPAparam!$T$3-EchelleFPAparam!$M$3/2)+SIN('Standard Settings'!$F19+EchelleFPAparam!$M$3)))</f>
        <v/>
      </c>
      <c r="BG24" s="29">
        <f>IF(OR($P24+G$52&lt;'Standard Settings'!$G19,$P24+G$52&gt;'Standard Settings'!$I19),-1,(EchelleFPAparam!$S$3/(cpmcfgWLEN!$P24+G$52))*(SIN(EchelleFPAparam!$T$3-EchelleFPAparam!$M$3/2)+SIN('Standard Settings'!$F19+EchelleFPAparam!$M$3)))</f>
        <v/>
      </c>
      <c r="BH24" s="29">
        <f>IF(OR($P24+H$52&lt;'Standard Settings'!$G19,$P24+H$52&gt;'Standard Settings'!$I19),-1,(EchelleFPAparam!$S$3/(cpmcfgWLEN!$P24+H$52))*(SIN(EchelleFPAparam!$T$3-EchelleFPAparam!$M$3/2)+SIN('Standard Settings'!$F19+EchelleFPAparam!$M$3)))</f>
        <v/>
      </c>
      <c r="BI24" s="29">
        <f>IF(OR($P24+I$52&lt;'Standard Settings'!$G19,$P24+I$52&gt;'Standard Settings'!$I19),-1,(EchelleFPAparam!$S$3/(cpmcfgWLEN!$P24+I$52))*(SIN(EchelleFPAparam!$T$3-EchelleFPAparam!$M$3/2)+SIN('Standard Settings'!$F19+EchelleFPAparam!$M$3)))</f>
        <v/>
      </c>
      <c r="BJ24" s="29">
        <f>IF(OR($P24+J$52&lt;'Standard Settings'!$G19,$P24+J$52&gt;'Standard Settings'!$I19),-1,(EchelleFPAparam!$S$3/(cpmcfgWLEN!$P24+J$52))*(SIN(EchelleFPAparam!$T$3-EchelleFPAparam!$M$3/2)+SIN('Standard Settings'!$F19+EchelleFPAparam!$M$3)))</f>
        <v/>
      </c>
      <c r="BK24" s="30">
        <f>IF(OR($P24+B$52&lt;'Standard Settings'!$G19,$P24+B$52&gt;'Standard Settings'!$I19),-1,BB24*(($D24+B$52)/($D24+B$52+0.5)))</f>
        <v/>
      </c>
      <c r="BL24" s="30">
        <f>IF(OR($P24+C$52&lt;'Standard Settings'!$G19,$P24+C$52&gt;'Standard Settings'!$I19),-1,BC24*(($D24+C$52)/($D24+C$52+0.5)))</f>
        <v/>
      </c>
      <c r="BM24" s="30">
        <f>IF(OR($P24+D$52&lt;'Standard Settings'!$G19,$P24+D$52&gt;'Standard Settings'!$I19),-1,BD24*(($D24+D$52)/($D24+D$52+0.5)))</f>
        <v/>
      </c>
      <c r="BN24" s="30">
        <f>IF(OR($P24+E$52&lt;'Standard Settings'!$G19,$P24+E$52&gt;'Standard Settings'!$I19),-1,BE24*(($D24+E$52)/($D24+E$52+0.5)))</f>
        <v/>
      </c>
      <c r="BO24" s="30">
        <f>IF(OR($P24+F$52&lt;'Standard Settings'!$G19,$P24+F$52&gt;'Standard Settings'!$I19),-1,BF24*(($D24+F$52)/($D24+F$52+0.5)))</f>
        <v/>
      </c>
      <c r="BP24" s="30">
        <f>IF(OR($P24+G$52&lt;'Standard Settings'!$G19,$P24+G$52&gt;'Standard Settings'!$I19),-1,BG24*(($D24+G$52)/($D24+G$52+0.5)))</f>
        <v/>
      </c>
      <c r="BQ24" s="30">
        <f>IF(OR($P24+H$52&lt;'Standard Settings'!$G19,$P24+H$52&gt;'Standard Settings'!$I19),-1,BH24*(($D24+H$52)/($D24+H$52+0.5)))</f>
        <v/>
      </c>
      <c r="BR24" s="30">
        <f>IF(OR($P24+I$52&lt;'Standard Settings'!$G19,$P24+I$52&gt;'Standard Settings'!$I19),-1,BI24*(($D24+I$52)/($D24+I$52+0.5)))</f>
        <v/>
      </c>
      <c r="BS24" s="30">
        <f>IF(OR($P24+J$52&lt;'Standard Settings'!$G19,$P24+J$52&gt;'Standard Settings'!$I19),-1,BJ24*(($D24+J$52)/($D24+J$52+0.5)))</f>
        <v/>
      </c>
      <c r="BT24" s="30">
        <f>IF(OR($P24+B$52&lt;'Standard Settings'!$G19,$P24+B$52&gt;'Standard Settings'!$I19),-1,BB24*(($D24+B$52)/($D24+B$52-0.5)))</f>
        <v/>
      </c>
      <c r="BU24" s="30">
        <f>IF(OR($P24+C$52&lt;'Standard Settings'!$G19,$P24+C$52&gt;'Standard Settings'!$I19),-1,BC24*(($D24+C$52)/($D24+C$52-0.5)))</f>
        <v/>
      </c>
      <c r="BV24" s="30">
        <f>IF(OR($P24+D$52&lt;'Standard Settings'!$G19,$P24+D$52&gt;'Standard Settings'!$I19),-1,BD24*(($D24+D$52)/($D24+D$52-0.5)))</f>
        <v/>
      </c>
      <c r="BW24" s="30">
        <f>IF(OR($P24+E$52&lt;'Standard Settings'!$G19,$P24+E$52&gt;'Standard Settings'!$I19),-1,BE24*(($D24+E$52)/($D24+E$52-0.5)))</f>
        <v/>
      </c>
      <c r="BX24" s="30">
        <f>IF(OR($P24+F$52&lt;'Standard Settings'!$G19,$P24+F$52&gt;'Standard Settings'!$I19),-1,BF24*(($D24+F$52)/($D24+F$52-0.5)))</f>
        <v/>
      </c>
      <c r="BY24" s="30">
        <f>IF(OR($P24+G$52&lt;'Standard Settings'!$G19,$P24+G$52&gt;'Standard Settings'!$I19),-1,BG24*(($D24+G$52)/($D24+G$52-0.5)))</f>
        <v/>
      </c>
      <c r="BZ24" s="30">
        <f>IF(OR($P24+H$52&lt;'Standard Settings'!$G19,$P24+H$52&gt;'Standard Settings'!$I19),-1,BH24*(($D24+H$52)/($D24+H$52-0.5)))</f>
        <v/>
      </c>
      <c r="CA24" s="30">
        <f>IF(OR($P24+I$52&lt;'Standard Settings'!$G19,$P24+I$52&gt;'Standard Settings'!$I19),-1,BI24*(($D24+I$52)/($D24+I$52-0.5)))</f>
        <v/>
      </c>
      <c r="CB24" s="30">
        <f>IF(OR($P24+J$52&lt;'Standard Settings'!$G19,$P24+J$52&gt;'Standard Settings'!$I19),-1,BJ24*(($D24+J$52)/($D24+J$52-0.5)))</f>
        <v/>
      </c>
      <c r="CC24" s="31">
        <f>IF(OR($P24+B$52&lt;'Standard Settings'!$G19,$P24+B$52&gt;'Standard Settings'!$I19),-1,(EchelleFPAparam!$S$3/(cpmcfgWLEN!$P24+B$52))*(SIN('Standard Settings'!$F19)+SIN('Standard Settings'!$F19+EchelleFPAparam!$M$3+EchelleFPAparam!$F$3)))</f>
        <v/>
      </c>
      <c r="CD24" s="31">
        <f>IF(OR($P24+C$52&lt;'Standard Settings'!$G19,$P24+C$52&gt;'Standard Settings'!$I19),-1,(EchelleFPAparam!$S$3/(cpmcfgWLEN!$P24+C$52))*(SIN('Standard Settings'!$F19)+SIN('Standard Settings'!$F19+EchelleFPAparam!$M$3+EchelleFPAparam!$F$3)))</f>
        <v/>
      </c>
      <c r="CE24" s="31">
        <f>IF(OR($P24+D$52&lt;'Standard Settings'!$G19,$P24+D$52&gt;'Standard Settings'!$I19),-1,(EchelleFPAparam!$S$3/(cpmcfgWLEN!$P24+D$52))*(SIN('Standard Settings'!$F19)+SIN('Standard Settings'!$F19+EchelleFPAparam!$M$3+EchelleFPAparam!$F$3)))</f>
        <v/>
      </c>
      <c r="CF24" s="31">
        <f>IF(OR($P24+E$52&lt;'Standard Settings'!$G19,$P24+E$52&gt;'Standard Settings'!$I19),-1,(EchelleFPAparam!$S$3/(cpmcfgWLEN!$P24+E$52))*(SIN('Standard Settings'!$F19)+SIN('Standard Settings'!$F19+EchelleFPAparam!$M$3+EchelleFPAparam!$F$3)))</f>
        <v/>
      </c>
      <c r="CG24" s="31">
        <f>IF(OR($P24+F$52&lt;'Standard Settings'!$G19,$P24+F$52&gt;'Standard Settings'!$I19),-1,(EchelleFPAparam!$S$3/(cpmcfgWLEN!$P24+F$52))*(SIN('Standard Settings'!$F19)+SIN('Standard Settings'!$F19+EchelleFPAparam!$M$3+EchelleFPAparam!$F$3)))</f>
        <v/>
      </c>
      <c r="CH24" s="31">
        <f>IF(OR($P24+G$52&lt;'Standard Settings'!$G19,$P24+G$52&gt;'Standard Settings'!$I19),-1,(EchelleFPAparam!$S$3/(cpmcfgWLEN!$P24+G$52))*(SIN('Standard Settings'!$F19)+SIN('Standard Settings'!$F19+EchelleFPAparam!$M$3+EchelleFPAparam!$F$3)))</f>
        <v/>
      </c>
      <c r="CI24" s="31">
        <f>IF(OR($P24+H$52&lt;'Standard Settings'!$G19,$P24+H$52&gt;'Standard Settings'!$I19),-1,(EchelleFPAparam!$S$3/(cpmcfgWLEN!$P24+H$52))*(SIN('Standard Settings'!$F19)+SIN('Standard Settings'!$F19+EchelleFPAparam!$M$3+EchelleFPAparam!$F$3)))</f>
        <v/>
      </c>
      <c r="CJ24" s="31">
        <f>IF(OR($P24+I$52&lt;'Standard Settings'!$G19,$P24+I$52&gt;'Standard Settings'!$I19),-1,(EchelleFPAparam!$S$3/(cpmcfgWLEN!$P24+I$52))*(SIN('Standard Settings'!$F19)+SIN('Standard Settings'!$F19+EchelleFPAparam!$M$3+EchelleFPAparam!$F$3)))</f>
        <v/>
      </c>
      <c r="CK24" s="31">
        <f>IF(OR($P24+J$52&lt;'Standard Settings'!$G19,$P24+J$52&gt;'Standard Settings'!$I19),-1,(EchelleFPAparam!$S$3/(cpmcfgWLEN!$P24+J$52))*(SIN('Standard Settings'!$F19)+SIN('Standard Settings'!$F19+EchelleFPAparam!$M$3+EchelleFPAparam!$F$3)))</f>
        <v/>
      </c>
      <c r="CL24" s="31">
        <f>IF(OR($P24+B$52&lt;'Standard Settings'!$G19,$P24+B$52&gt;'Standard Settings'!$I19),-1,(EchelleFPAparam!$S$3/(cpmcfgWLEN!$P24+B$52))*(SIN('Standard Settings'!$F19)+SIN('Standard Settings'!$F19+EchelleFPAparam!$M$3+EchelleFPAparam!$G$3)))</f>
        <v/>
      </c>
      <c r="CM24" s="31">
        <f>IF(OR($P24+C$52&lt;'Standard Settings'!$G19,$P24+C$52&gt;'Standard Settings'!$I19),-1,(EchelleFPAparam!$S$3/(cpmcfgWLEN!$P24+C$52))*(SIN('Standard Settings'!$F19)+SIN('Standard Settings'!$F19+EchelleFPAparam!$M$3+EchelleFPAparam!$G$3)))</f>
        <v/>
      </c>
      <c r="CN24" s="31">
        <f>IF(OR($P24+D$52&lt;'Standard Settings'!$G19,$P24+D$52&gt;'Standard Settings'!$I19),-1,(EchelleFPAparam!$S$3/(cpmcfgWLEN!$P24+D$52))*(SIN('Standard Settings'!$F19)+SIN('Standard Settings'!$F19+EchelleFPAparam!$M$3+EchelleFPAparam!$G$3)))</f>
        <v/>
      </c>
      <c r="CO24" s="31">
        <f>IF(OR($P24+E$52&lt;'Standard Settings'!$G19,$P24+E$52&gt;'Standard Settings'!$I19),-1,(EchelleFPAparam!$S$3/(cpmcfgWLEN!$P24+E$52))*(SIN('Standard Settings'!$F19)+SIN('Standard Settings'!$F19+EchelleFPAparam!$M$3+EchelleFPAparam!$G$3)))</f>
        <v/>
      </c>
      <c r="CP24" s="31">
        <f>IF(OR($P24+F$52&lt;'Standard Settings'!$G19,$P24+F$52&gt;'Standard Settings'!$I19),-1,(EchelleFPAparam!$S$3/(cpmcfgWLEN!$P24+F$52))*(SIN('Standard Settings'!$F19)+SIN('Standard Settings'!$F19+EchelleFPAparam!$M$3+EchelleFPAparam!$G$3)))</f>
        <v/>
      </c>
      <c r="CQ24" s="31">
        <f>IF(OR($P24+G$52&lt;'Standard Settings'!$G19,$P24+G$52&gt;'Standard Settings'!$I19),-1,(EchelleFPAparam!$S$3/(cpmcfgWLEN!$P24+G$52))*(SIN('Standard Settings'!$F19)+SIN('Standard Settings'!$F19+EchelleFPAparam!$M$3+EchelleFPAparam!$G$3)))</f>
        <v/>
      </c>
      <c r="CR24" s="31">
        <f>IF(OR($P24+H$52&lt;'Standard Settings'!$G19,$P24+H$52&gt;'Standard Settings'!$I19),-1,(EchelleFPAparam!$S$3/(cpmcfgWLEN!$P24+H$52))*(SIN('Standard Settings'!$F19)+SIN('Standard Settings'!$F19+EchelleFPAparam!$M$3+EchelleFPAparam!$G$3)))</f>
        <v/>
      </c>
      <c r="CS24" s="31">
        <f>IF(OR($P24+I$52&lt;'Standard Settings'!$G19,$P24+I$52&gt;'Standard Settings'!$I19),-1,(EchelleFPAparam!$S$3/(cpmcfgWLEN!$P24+I$52))*(SIN('Standard Settings'!$F19)+SIN('Standard Settings'!$F19+EchelleFPAparam!$M$3+EchelleFPAparam!$G$3)))</f>
        <v/>
      </c>
      <c r="CT24" s="31">
        <f>IF(OR($P24+J$52&lt;'Standard Settings'!$G19,$P24+J$52&gt;'Standard Settings'!$I19),-1,(EchelleFPAparam!$S$3/(cpmcfgWLEN!$P24+J$52))*(SIN('Standard Settings'!$F19)+SIN('Standard Settings'!$F19+EchelleFPAparam!$M$3+EchelleFPAparam!$G$3)))</f>
        <v/>
      </c>
      <c r="CU24" s="31">
        <f>IF(OR($P24+B$52&lt;'Standard Settings'!$G19,$P24+B$52&gt;'Standard Settings'!$I19),-1,(EchelleFPAparam!$S$3/(cpmcfgWLEN!$P24+B$52))*(SIN('Standard Settings'!$F19)+SIN('Standard Settings'!$F19+EchelleFPAparam!$M$3+EchelleFPAparam!$H$3)))</f>
        <v/>
      </c>
      <c r="CV24" s="31">
        <f>IF(OR($P24+C$52&lt;'Standard Settings'!$G19,$P24+C$52&gt;'Standard Settings'!$I19),-1,(EchelleFPAparam!$S$3/(cpmcfgWLEN!$P24+C$52))*(SIN('Standard Settings'!$F19)+SIN('Standard Settings'!$F19+EchelleFPAparam!$M$3+EchelleFPAparam!$H$3)))</f>
        <v/>
      </c>
      <c r="CW24" s="31">
        <f>IF(OR($P24+D$52&lt;'Standard Settings'!$G19,$P24+D$52&gt;'Standard Settings'!$I19),-1,(EchelleFPAparam!$S$3/(cpmcfgWLEN!$P24+D$52))*(SIN('Standard Settings'!$F19)+SIN('Standard Settings'!$F19+EchelleFPAparam!$M$3+EchelleFPAparam!$H$3)))</f>
        <v/>
      </c>
      <c r="CX24" s="31">
        <f>IF(OR($P24+E$52&lt;'Standard Settings'!$G19,$P24+E$52&gt;'Standard Settings'!$I19),-1,(EchelleFPAparam!$S$3/(cpmcfgWLEN!$P24+E$52))*(SIN('Standard Settings'!$F19)+SIN('Standard Settings'!$F19+EchelleFPAparam!$M$3+EchelleFPAparam!$H$3)))</f>
        <v/>
      </c>
      <c r="CY24" s="31">
        <f>IF(OR($P24+F$52&lt;'Standard Settings'!$G19,$P24+F$52&gt;'Standard Settings'!$I19),-1,(EchelleFPAparam!$S$3/(cpmcfgWLEN!$P24+F$52))*(SIN('Standard Settings'!$F19)+SIN('Standard Settings'!$F19+EchelleFPAparam!$M$3+EchelleFPAparam!$H$3)))</f>
        <v/>
      </c>
      <c r="CZ24" s="31">
        <f>IF(OR($P24+G$52&lt;'Standard Settings'!$G19,$P24+G$52&gt;'Standard Settings'!$I19),-1,(EchelleFPAparam!$S$3/(cpmcfgWLEN!$P24+G$52))*(SIN('Standard Settings'!$F19)+SIN('Standard Settings'!$F19+EchelleFPAparam!$M$3+EchelleFPAparam!$H$3)))</f>
        <v/>
      </c>
      <c r="DA24" s="31">
        <f>IF(OR($P24+H$52&lt;'Standard Settings'!$G19,$P24+H$52&gt;'Standard Settings'!$I19),-1,(EchelleFPAparam!$S$3/(cpmcfgWLEN!$P24+H$52))*(SIN('Standard Settings'!$F19)+SIN('Standard Settings'!$F19+EchelleFPAparam!$M$3+EchelleFPAparam!$H$3)))</f>
        <v/>
      </c>
      <c r="DB24" s="31">
        <f>IF(OR($P24+I$52&lt;'Standard Settings'!$G19,$P24+I$52&gt;'Standard Settings'!$I19),-1,(EchelleFPAparam!$S$3/(cpmcfgWLEN!$P24+I$52))*(SIN('Standard Settings'!$F19)+SIN('Standard Settings'!$F19+EchelleFPAparam!$M$3+EchelleFPAparam!$H$3)))</f>
        <v/>
      </c>
      <c r="DC24" s="31">
        <f>IF(OR($P24+J$52&lt;'Standard Settings'!$G19,$P24+J$52&gt;'Standard Settings'!$I19),-1,(EchelleFPAparam!$S$3/(cpmcfgWLEN!$P24+J$52))*(SIN('Standard Settings'!$F19)+SIN('Standard Settings'!$F19+EchelleFPAparam!$M$3+EchelleFPAparam!$H$3)))</f>
        <v/>
      </c>
      <c r="DD24" s="31">
        <f>IF(OR($P24+B$52&lt;'Standard Settings'!$G19,$P24+B$52&gt;'Standard Settings'!$I19),-1,(EchelleFPAparam!$S$3/(cpmcfgWLEN!$P24+B$52))*(SIN('Standard Settings'!$F19)+SIN('Standard Settings'!$F19+EchelleFPAparam!$M$3+EchelleFPAparam!$I$3)))</f>
        <v/>
      </c>
      <c r="DE24" s="31">
        <f>IF(OR($P24+C$52&lt;'Standard Settings'!$G19,$P24+C$52&gt;'Standard Settings'!$I19),-1,(EchelleFPAparam!$S$3/(cpmcfgWLEN!$P24+C$52))*(SIN('Standard Settings'!$F19)+SIN('Standard Settings'!$F19+EchelleFPAparam!$M$3+EchelleFPAparam!$I$3)))</f>
        <v/>
      </c>
      <c r="DF24" s="31">
        <f>IF(OR($P24+D$52&lt;'Standard Settings'!$G19,$P24+D$52&gt;'Standard Settings'!$I19),-1,(EchelleFPAparam!$S$3/(cpmcfgWLEN!$P24+D$52))*(SIN('Standard Settings'!$F19)+SIN('Standard Settings'!$F19+EchelleFPAparam!$M$3+EchelleFPAparam!$I$3)))</f>
        <v/>
      </c>
      <c r="DG24" s="31">
        <f>IF(OR($P24+E$52&lt;'Standard Settings'!$G19,$P24+E$52&gt;'Standard Settings'!$I19),-1,(EchelleFPAparam!$S$3/(cpmcfgWLEN!$P24+E$52))*(SIN('Standard Settings'!$F19)+SIN('Standard Settings'!$F19+EchelleFPAparam!$M$3+EchelleFPAparam!$I$3)))</f>
        <v/>
      </c>
      <c r="DH24" s="31">
        <f>IF(OR($P24+F$52&lt;'Standard Settings'!$G19,$P24+F$52&gt;'Standard Settings'!$I19),-1,(EchelleFPAparam!$S$3/(cpmcfgWLEN!$P24+F$52))*(SIN('Standard Settings'!$F19)+SIN('Standard Settings'!$F19+EchelleFPAparam!$M$3+EchelleFPAparam!$I$3)))</f>
        <v/>
      </c>
      <c r="DI24" s="31">
        <f>IF(OR($P24+G$52&lt;'Standard Settings'!$G19,$P24+G$52&gt;'Standard Settings'!$I19),-1,(EchelleFPAparam!$S$3/(cpmcfgWLEN!$P24+G$52))*(SIN('Standard Settings'!$F19)+SIN('Standard Settings'!$F19+EchelleFPAparam!$M$3+EchelleFPAparam!$I$3)))</f>
        <v/>
      </c>
      <c r="DJ24" s="31">
        <f>IF(OR($P24+H$52&lt;'Standard Settings'!$G19,$P24+H$52&gt;'Standard Settings'!$I19),-1,(EchelleFPAparam!$S$3/(cpmcfgWLEN!$P24+H$52))*(SIN('Standard Settings'!$F19)+SIN('Standard Settings'!$F19+EchelleFPAparam!$M$3+EchelleFPAparam!$I$3)))</f>
        <v/>
      </c>
      <c r="DK24" s="31">
        <f>IF(OR($P24+I$52&lt;'Standard Settings'!$G19,$P24+I$52&gt;'Standard Settings'!$I19),-1,(EchelleFPAparam!$S$3/(cpmcfgWLEN!$P24+I$52))*(SIN('Standard Settings'!$F19)+SIN('Standard Settings'!$F19+EchelleFPAparam!$M$3+EchelleFPAparam!$I$3)))</f>
        <v/>
      </c>
      <c r="DL24" s="31">
        <f>IF(OR($P24+J$52&lt;'Standard Settings'!$G19,$P24+J$52&gt;'Standard Settings'!$I19),-1,(EchelleFPAparam!$S$3/(cpmcfgWLEN!$P24+J$52))*(SIN('Standard Settings'!$F19)+SIN('Standard Settings'!$F19+EchelleFPAparam!$M$3+EchelleFPAparam!$I$3)))</f>
        <v/>
      </c>
      <c r="DM24" s="31">
        <f>IF(OR($P24+B$52&lt;'Standard Settings'!$G19,$P24+B$52&gt;'Standard Settings'!$I19),-1,(EchelleFPAparam!$S$3/(cpmcfgWLEN!$P24+B$52))*(SIN('Standard Settings'!$F19)+SIN('Standard Settings'!$F19+EchelleFPAparam!$M$3+EchelleFPAparam!$J$3)))</f>
        <v/>
      </c>
      <c r="DN24" s="31">
        <f>IF(OR($P24+C$52&lt;'Standard Settings'!$G19,$P24+C$52&gt;'Standard Settings'!$I19),-1,(EchelleFPAparam!$S$3/(cpmcfgWLEN!$P24+C$52))*(SIN('Standard Settings'!$F19)+SIN('Standard Settings'!$F19+EchelleFPAparam!$M$3+EchelleFPAparam!$J$3)))</f>
        <v/>
      </c>
      <c r="DO24" s="31">
        <f>IF(OR($P24+D$52&lt;'Standard Settings'!$G19,$P24+D$52&gt;'Standard Settings'!$I19),-1,(EchelleFPAparam!$S$3/(cpmcfgWLEN!$P24+D$52))*(SIN('Standard Settings'!$F19)+SIN('Standard Settings'!$F19+EchelleFPAparam!$M$3+EchelleFPAparam!$J$3)))</f>
        <v/>
      </c>
      <c r="DP24" s="31">
        <f>IF(OR($P24+E$52&lt;'Standard Settings'!$G19,$P24+E$52&gt;'Standard Settings'!$I19),-1,(EchelleFPAparam!$S$3/(cpmcfgWLEN!$P24+E$52))*(SIN('Standard Settings'!$F19)+SIN('Standard Settings'!$F19+EchelleFPAparam!$M$3+EchelleFPAparam!$J$3)))</f>
        <v/>
      </c>
      <c r="DQ24" s="31">
        <f>IF(OR($P24+F$52&lt;'Standard Settings'!$G19,$P24+F$52&gt;'Standard Settings'!$I19),-1,(EchelleFPAparam!$S$3/(cpmcfgWLEN!$P24+F$52))*(SIN('Standard Settings'!$F19)+SIN('Standard Settings'!$F19+EchelleFPAparam!$M$3+EchelleFPAparam!$J$3)))</f>
        <v/>
      </c>
      <c r="DR24" s="31">
        <f>IF(OR($P24+G$52&lt;'Standard Settings'!$G19,$P24+G$52&gt;'Standard Settings'!$I19),-1,(EchelleFPAparam!$S$3/(cpmcfgWLEN!$P24+G$52))*(SIN('Standard Settings'!$F19)+SIN('Standard Settings'!$F19+EchelleFPAparam!$M$3+EchelleFPAparam!$J$3)))</f>
        <v/>
      </c>
      <c r="DS24" s="31">
        <f>IF(OR($P24+H$52&lt;'Standard Settings'!$G19,$P24+H$52&gt;'Standard Settings'!$I19),-1,(EchelleFPAparam!$S$3/(cpmcfgWLEN!$P24+H$52))*(SIN('Standard Settings'!$F19)+SIN('Standard Settings'!$F19+EchelleFPAparam!$M$3+EchelleFPAparam!$J$3)))</f>
        <v/>
      </c>
      <c r="DT24" s="31">
        <f>IF(OR($P24+I$52&lt;'Standard Settings'!$G19,$P24+I$52&gt;'Standard Settings'!$I19),-1,(EchelleFPAparam!$S$3/(cpmcfgWLEN!$P24+I$52))*(SIN('Standard Settings'!$F19)+SIN('Standard Settings'!$F19+EchelleFPAparam!$M$3+EchelleFPAparam!$J$3)))</f>
        <v/>
      </c>
      <c r="DU24" s="31">
        <f>IF(OR($P24+J$52&lt;'Standard Settings'!$G19,$P24+J$52&gt;'Standard Settings'!$I19),-1,(EchelleFPAparam!$S$3/(cpmcfgWLEN!$P24+J$52))*(SIN('Standard Settings'!$F19)+SIN('Standard Settings'!$F19+EchelleFPAparam!$M$3+EchelleFPAparam!$J$3)))</f>
        <v/>
      </c>
      <c r="DV24" s="31">
        <f>IF(OR($P24+B$52&lt;$N24,$P24+B$52&gt;$O24),-1,(EchelleFPAparam!$S$3/(cpmcfgWLEN!$P24+B$52))*(SIN('Standard Settings'!$F19)+SIN('Standard Settings'!$F19+EchelleFPAparam!$M$3+EchelleFPAparam!$K$3)))</f>
        <v/>
      </c>
      <c r="DW24" s="31">
        <f>IF(OR($P24+C$52&lt;$N24,$P24+C$52&gt;$O24),-1,(EchelleFPAparam!$S$3/(cpmcfgWLEN!$P24+C$52))*(SIN('Standard Settings'!$F19)+SIN('Standard Settings'!$F19+EchelleFPAparam!$M$3+EchelleFPAparam!$K$3)))</f>
        <v/>
      </c>
      <c r="DX24" s="31">
        <f>IF(OR($P24+D$52&lt;$N24,$P24+D$52&gt;$O24),-1,(EchelleFPAparam!$S$3/(cpmcfgWLEN!$P24+D$52))*(SIN('Standard Settings'!$F19)+SIN('Standard Settings'!$F19+EchelleFPAparam!$M$3+EchelleFPAparam!$K$3)))</f>
        <v/>
      </c>
      <c r="DY24" s="31">
        <f>IF(OR($P24+E$52&lt;$N24,$P24+E$52&gt;$O24),-1,(EchelleFPAparam!$S$3/(cpmcfgWLEN!$P24+E$52))*(SIN('Standard Settings'!$F19)+SIN('Standard Settings'!$F19+EchelleFPAparam!$M$3+EchelleFPAparam!$K$3)))</f>
        <v/>
      </c>
      <c r="DZ24" s="31">
        <f>IF(OR($P24+F$52&lt;$N24,$P24+F$52&gt;$O24),-1,(EchelleFPAparam!$S$3/(cpmcfgWLEN!$P24+F$52))*(SIN('Standard Settings'!$F19)+SIN('Standard Settings'!$F19+EchelleFPAparam!$M$3+EchelleFPAparam!$K$3)))</f>
        <v/>
      </c>
      <c r="EA24" s="31">
        <f>IF(OR($P24+G$52&lt;$N24,$P24+G$52&gt;$O24),-1,(EchelleFPAparam!$S$3/(cpmcfgWLEN!$P24+G$52))*(SIN('Standard Settings'!$F19)+SIN('Standard Settings'!$F19+EchelleFPAparam!$M$3+EchelleFPAparam!$K$3)))</f>
        <v/>
      </c>
      <c r="EB24" s="31">
        <f>IF(OR($P24+H$52&lt;$N24,$P24+H$52&gt;$O24),-1,(EchelleFPAparam!$S$3/(cpmcfgWLEN!$P24+H$52))*(SIN('Standard Settings'!$F19)+SIN('Standard Settings'!$F19+EchelleFPAparam!$M$3+EchelleFPAparam!$K$3)))</f>
        <v/>
      </c>
      <c r="EC24" s="31">
        <f>IF(OR($P24+I$52&lt;$N24,$P24+I$52&gt;$O24),-1,(EchelleFPAparam!$S$3/(cpmcfgWLEN!$P24+I$52))*(SIN('Standard Settings'!$F19)+SIN('Standard Settings'!$F19+EchelleFPAparam!$M$3+EchelleFPAparam!$K$3)))</f>
        <v/>
      </c>
      <c r="ED24" s="31">
        <f>IF(OR($P24+J$52&lt;$N24,$P24+J$52&gt;$O24),-1,(EchelleFPAparam!$S$3/(cpmcfgWLEN!$P24+J$52))*(SIN('Standard Settings'!$F19)+SIN('Standard Settings'!$F19+EchelleFPAparam!$M$3+EchelleFPAparam!$K$3)))</f>
        <v/>
      </c>
      <c r="EE24" s="34">
        <f>'Standard Settings'!E19</f>
        <v/>
      </c>
      <c r="EH24" s="32" t="n"/>
      <c r="EI24" s="32" t="n"/>
      <c r="EJ24" s="32" t="n"/>
      <c r="EK24" s="32" t="n"/>
      <c r="EL24" s="32" t="n"/>
      <c r="EM24" s="32" t="n"/>
      <c r="EN24" s="32" t="n"/>
      <c r="EO24" s="32" t="n"/>
      <c r="EP24" s="32" t="n"/>
      <c r="EQ24" s="32" t="n"/>
      <c r="ER24" s="32" t="n"/>
      <c r="ES24" s="32" t="n"/>
      <c r="ET24" s="32" t="n"/>
      <c r="EU24" s="32" t="n"/>
      <c r="EV24" s="32" t="n"/>
      <c r="EW24" s="32" t="n"/>
      <c r="EX24" s="32" t="n"/>
      <c r="EY24" s="32" t="n"/>
      <c r="EZ24" s="32" t="n"/>
      <c r="FA24" s="32" t="n"/>
      <c r="FB24" s="32" t="n"/>
      <c r="FC24" s="15" t="n"/>
      <c r="FD24" s="33">
        <f>1/(F24*EchelleFPAparam!$Q$3)</f>
        <v/>
      </c>
      <c r="FE24" s="33">
        <f>E24*FD24</f>
        <v/>
      </c>
      <c r="FF24" s="15" t="n"/>
      <c r="FG24" s="15" t="n"/>
      <c r="FH24" s="15" t="n"/>
      <c r="FI24" s="15" t="n"/>
      <c r="FJ24" s="15" t="n"/>
      <c r="FK24" s="15" t="n"/>
      <c r="FL24" s="15" t="n"/>
      <c r="FM24" s="15" t="n"/>
      <c r="FN24" s="15" t="n"/>
      <c r="FO24" s="15" t="n"/>
      <c r="FP24" s="15" t="n"/>
      <c r="FQ24" s="15" t="n"/>
      <c r="FR24" s="15" t="n"/>
      <c r="FS24" s="15" t="n"/>
      <c r="FT24" s="15" t="n"/>
      <c r="FU24" s="15" t="n"/>
      <c r="FV24" s="15" t="n"/>
      <c r="FW24" s="15" t="n"/>
      <c r="FX24" s="15" t="n"/>
      <c r="FY24" s="15" t="n"/>
      <c r="FZ24" s="15" t="n"/>
      <c r="GA24" s="15" t="n"/>
      <c r="GB24" s="15" t="n"/>
      <c r="GC24" s="15" t="n"/>
      <c r="GD24" s="15" t="n"/>
      <c r="GE24" s="15" t="n"/>
      <c r="GF24" s="15" t="n"/>
      <c r="GG24" s="15" t="n"/>
      <c r="GH24" s="15" t="n"/>
      <c r="GI24" s="15" t="n"/>
      <c r="GJ24" s="15" t="n"/>
      <c r="GK24" s="15" t="n"/>
      <c r="GL24" s="15" t="n"/>
      <c r="GM24" s="15" t="n"/>
      <c r="GN24" s="15" t="n"/>
      <c r="GO24" s="15" t="n"/>
      <c r="GP24" s="15" t="n"/>
      <c r="GQ24" s="15" t="n"/>
      <c r="GR24" s="15" t="n"/>
      <c r="GS24" s="15" t="n"/>
      <c r="GT24" s="15" t="n"/>
      <c r="GU24" s="15" t="n"/>
      <c r="GV24" s="15" t="n"/>
      <c r="GW24" s="15" t="n"/>
      <c r="GX24" s="15" t="n"/>
      <c r="GY24" s="15" t="n"/>
      <c r="GZ24" s="15" t="n"/>
      <c r="HA24" s="15" t="n"/>
      <c r="HB24" s="15" t="n"/>
      <c r="HC24" s="15" t="n"/>
      <c r="HD24" s="15" t="n"/>
      <c r="HE24" s="15" t="n"/>
      <c r="HF24" s="15" t="n"/>
      <c r="HG24" s="15" t="n"/>
      <c r="HH24" s="15" t="n"/>
      <c r="HI24" s="15" t="n"/>
      <c r="HJ24" s="15" t="n"/>
      <c r="HK24" s="15" t="n"/>
      <c r="HL24" s="15" t="n"/>
      <c r="HM24" s="15" t="n"/>
      <c r="HN24" s="15" t="n"/>
      <c r="HO24" s="15" t="n"/>
      <c r="HP24" s="15" t="n"/>
      <c r="HQ24" s="15" t="n"/>
      <c r="HR24" s="15" t="n"/>
      <c r="HS24" s="15" t="n"/>
      <c r="HT24" s="15" t="n"/>
      <c r="HU24" s="15" t="n"/>
      <c r="HV24" s="15" t="n"/>
      <c r="HW24" s="15" t="n"/>
      <c r="HX24" s="15" t="n"/>
      <c r="HY24" s="15" t="n"/>
      <c r="HZ24" s="15" t="n"/>
      <c r="IA24" s="15" t="n"/>
      <c r="IB24" s="15" t="n"/>
      <c r="IC24" s="15" t="n"/>
      <c r="ID24" s="15" t="n"/>
      <c r="IE24" s="15" t="n"/>
      <c r="IF24" s="15" t="n"/>
      <c r="IG24" s="15" t="n"/>
      <c r="IH24" s="15" t="n"/>
      <c r="II24" s="15" t="n"/>
      <c r="IJ24" s="15" t="n"/>
      <c r="IK24" s="15" t="n"/>
      <c r="IL24" s="15" t="n"/>
      <c r="IM24" s="15" t="n"/>
      <c r="IN24" s="15" t="n"/>
      <c r="IO24" s="15" t="n"/>
      <c r="IP24" s="15" t="n"/>
      <c r="IQ24" s="15" t="n"/>
      <c r="IR24" s="15" t="n"/>
      <c r="IS24" s="15" t="n"/>
      <c r="IT24" s="15" t="n"/>
      <c r="IU24" s="15" t="n"/>
      <c r="IV24" s="15" t="n"/>
      <c r="IW24" s="15" t="n"/>
      <c r="IX24" s="15" t="n"/>
      <c r="IY24" s="15" t="n"/>
      <c r="IZ24" s="15" t="n"/>
      <c r="JA24" s="15" t="n"/>
      <c r="JB24" s="15" t="n"/>
      <c r="JC24" s="15" t="n"/>
      <c r="JD24" s="15" t="n"/>
      <c r="JE24" s="15" t="n"/>
      <c r="JF24" s="15" t="n"/>
      <c r="JG24" s="15" t="n"/>
      <c r="JH24" s="15" t="n"/>
      <c r="JI24" s="15" t="n"/>
      <c r="JJ24" s="15" t="n"/>
      <c r="JK24" s="15" t="n"/>
      <c r="JL24" s="15" t="n"/>
    </row>
    <row customHeight="1" ht="13.8" r="25" s="59" spans="1:273">
      <c r="A25" s="0" t="n"/>
      <c r="B25" s="22">
        <f>V25</f>
        <v/>
      </c>
      <c r="C25" s="34">
        <f>'Standard Settings'!B20</f>
        <v/>
      </c>
      <c r="D25" s="34">
        <f>'Standard Settings'!H20</f>
        <v/>
      </c>
      <c r="E25" s="23">
        <f>(DH25-CY25)/2048</f>
        <v/>
      </c>
      <c r="F25" s="21">
        <f>((EchelleFPAparam!$S$3/(cpmcfgWLEN!$P25+E$52))*(SIN('Standard Settings'!$F20+0.0005)+SIN('Standard Settings'!$F20+0.0005+EchelleFPAparam!$M$3))-(EchelleFPAparam!$S$3/(cpmcfgWLEN!$P25+E$52))*(SIN('Standard Settings'!$F20-0.0005)+SIN('Standard Settings'!$F20-0.0005+EchelleFPAparam!$M$3)))*1000*EchelleFPAparam!$O$3/180</f>
        <v/>
      </c>
      <c r="G25" s="24">
        <f>'Standard Settings'!C20</f>
        <v/>
      </c>
      <c r="H25" s="0" t="n"/>
      <c r="I25" s="34">
        <f>'Standard Settings'!D20</f>
        <v/>
      </c>
      <c r="J25" s="0" t="n"/>
      <c r="K25" s="14" t="n">
        <v>0</v>
      </c>
      <c r="L25" s="14" t="n">
        <v>0</v>
      </c>
      <c r="N25" s="25">
        <f>'Standard Settings'!$G20</f>
        <v/>
      </c>
      <c r="O25" s="25">
        <f>'Standard Settings'!$I20</f>
        <v/>
      </c>
      <c r="P25" s="26">
        <f>D25-4</f>
        <v/>
      </c>
      <c r="Q25" s="26">
        <f>D25+4</f>
        <v/>
      </c>
      <c r="R25" s="27">
        <f>IF(OR($P25+B$52&lt;$N25,$P25+B$52&gt;$O25),-1,(EchelleFPAparam!$S$3/(cpmcfgWLEN!$P25+B$52))*(SIN('Standard Settings'!$F20)+SIN('Standard Settings'!$F20+EchelleFPAparam!$M$3)))</f>
        <v/>
      </c>
      <c r="S25" s="27">
        <f>IF(OR($P25+C$52&lt;$N25,$P25+C$52&gt;$O25),-1,(EchelleFPAparam!$S$3/(cpmcfgWLEN!$P25+C$52))*(SIN('Standard Settings'!$F20)+SIN('Standard Settings'!$F20+EchelleFPAparam!$M$3)))</f>
        <v/>
      </c>
      <c r="T25" s="27">
        <f>IF(OR($P25+D$52&lt;$N25,$P25+D$52&gt;$O25),-1,(EchelleFPAparam!$S$3/(cpmcfgWLEN!$P25+D$52))*(SIN('Standard Settings'!$F20)+SIN('Standard Settings'!$F20+EchelleFPAparam!$M$3)))</f>
        <v/>
      </c>
      <c r="U25" s="27">
        <f>IF(OR($P25+E$52&lt;$N25,$P25+E$52&gt;$O25),-1,(EchelleFPAparam!$S$3/(cpmcfgWLEN!$P25+E$52))*(SIN('Standard Settings'!$F20)+SIN('Standard Settings'!$F20+EchelleFPAparam!$M$3)))</f>
        <v/>
      </c>
      <c r="V25" s="27">
        <f>IF(OR($P25+F$52&lt;$N25,$P25+F$52&gt;$O25),-1,(EchelleFPAparam!$S$3/(cpmcfgWLEN!$P25+F$52))*(SIN('Standard Settings'!$F20)+SIN('Standard Settings'!$F20+EchelleFPAparam!$M$3)))</f>
        <v/>
      </c>
      <c r="W25" s="27">
        <f>IF(OR($P25+G$52&lt;$N25,$P25+G$52&gt;$O25),-1,(EchelleFPAparam!$S$3/(cpmcfgWLEN!$P25+G$52))*(SIN('Standard Settings'!$F20)+SIN('Standard Settings'!$F20+EchelleFPAparam!$M$3)))</f>
        <v/>
      </c>
      <c r="X25" s="27">
        <f>IF(OR($P25+H$52&lt;$N25,$P25+H$52&gt;$O25),-1,(EchelleFPAparam!$S$3/(cpmcfgWLEN!$P25+H$52))*(SIN('Standard Settings'!$F20)+SIN('Standard Settings'!$F20+EchelleFPAparam!$M$3)))</f>
        <v/>
      </c>
      <c r="Y25" s="27">
        <f>IF(OR($P25+I$52&lt;$N25,$P25+I$52&gt;$O25),-1,(EchelleFPAparam!$S$3/(cpmcfgWLEN!$P25+I$52))*(SIN('Standard Settings'!$F20)+SIN('Standard Settings'!$F20+EchelleFPAparam!$M$3)))</f>
        <v/>
      </c>
      <c r="Z25" s="27">
        <f>IF(OR($P25+J$52&lt;$N25,$P25+J$52&gt;$O25),-1,(EchelleFPAparam!$S$3/(cpmcfgWLEN!$P25+J$52))*(SIN('Standard Settings'!$F20)+SIN('Standard Settings'!$F20+EchelleFPAparam!$M$3)))</f>
        <v/>
      </c>
      <c r="AA25" s="28" t="n"/>
      <c r="AB25" s="28" t="n"/>
      <c r="AC25" s="28" t="n"/>
      <c r="AD25" s="28" t="n"/>
      <c r="AE25" s="28" t="n"/>
      <c r="AF25" s="28" t="n"/>
      <c r="AG25" s="28" t="n"/>
      <c r="AH25" s="28" t="n"/>
      <c r="AI25" s="28" t="n"/>
      <c r="AJ25" s="28" t="n"/>
      <c r="AK25" s="28" t="n"/>
      <c r="AL25" s="28" t="n"/>
      <c r="AM25" s="28" t="n"/>
      <c r="AN25" s="28" t="n"/>
      <c r="AO25" s="28" t="n"/>
      <c r="AP25" s="28" t="n"/>
      <c r="AQ25" s="28" t="n"/>
      <c r="AR25" s="28" t="n"/>
      <c r="AS25" s="28" t="n"/>
      <c r="AT25" s="28" t="n"/>
      <c r="AU25" s="28" t="n"/>
      <c r="AV25" s="28" t="n"/>
      <c r="AW25" s="28" t="n"/>
      <c r="AX25" s="28" t="n"/>
      <c r="AY25" s="28" t="n"/>
      <c r="AZ25" s="28" t="n"/>
      <c r="BA25" s="28" t="n"/>
      <c r="BB25" s="29">
        <f>IF(OR($P25+B$52&lt;'Standard Settings'!$G20,$P25+B$52&gt;'Standard Settings'!$I20),-1,(EchelleFPAparam!$S$3/(cpmcfgWLEN!$P25+B$52))*(SIN(EchelleFPAparam!$T$3-EchelleFPAparam!$M$3/2)+SIN('Standard Settings'!$F20+EchelleFPAparam!$M$3)))</f>
        <v/>
      </c>
      <c r="BC25" s="29">
        <f>IF(OR($P25+C$52&lt;'Standard Settings'!$G20,$P25+C$52&gt;'Standard Settings'!$I20),-1,(EchelleFPAparam!$S$3/(cpmcfgWLEN!$P25+C$52))*(SIN(EchelleFPAparam!$T$3-EchelleFPAparam!$M$3/2)+SIN('Standard Settings'!$F20+EchelleFPAparam!$M$3)))</f>
        <v/>
      </c>
      <c r="BD25" s="29">
        <f>IF(OR($P25+D$52&lt;'Standard Settings'!$G20,$P25+D$52&gt;'Standard Settings'!$I20),-1,(EchelleFPAparam!$S$3/(cpmcfgWLEN!$P25+D$52))*(SIN(EchelleFPAparam!$T$3-EchelleFPAparam!$M$3/2)+SIN('Standard Settings'!$F20+EchelleFPAparam!$M$3)))</f>
        <v/>
      </c>
      <c r="BE25" s="29">
        <f>IF(OR($P25+E$52&lt;'Standard Settings'!$G20,$P25+E$52&gt;'Standard Settings'!$I20),-1,(EchelleFPAparam!$S$3/(cpmcfgWLEN!$P25+E$52))*(SIN(EchelleFPAparam!$T$3-EchelleFPAparam!$M$3/2)+SIN('Standard Settings'!$F20+EchelleFPAparam!$M$3)))</f>
        <v/>
      </c>
      <c r="BF25" s="29">
        <f>IF(OR($P25+F$52&lt;'Standard Settings'!$G20,$P25+F$52&gt;'Standard Settings'!$I20),-1,(EchelleFPAparam!$S$3/(cpmcfgWLEN!$P25+F$52))*(SIN(EchelleFPAparam!$T$3-EchelleFPAparam!$M$3/2)+SIN('Standard Settings'!$F20+EchelleFPAparam!$M$3)))</f>
        <v/>
      </c>
      <c r="BG25" s="29">
        <f>IF(OR($P25+G$52&lt;'Standard Settings'!$G20,$P25+G$52&gt;'Standard Settings'!$I20),-1,(EchelleFPAparam!$S$3/(cpmcfgWLEN!$P25+G$52))*(SIN(EchelleFPAparam!$T$3-EchelleFPAparam!$M$3/2)+SIN('Standard Settings'!$F20+EchelleFPAparam!$M$3)))</f>
        <v/>
      </c>
      <c r="BH25" s="29">
        <f>IF(OR($P25+H$52&lt;'Standard Settings'!$G20,$P25+H$52&gt;'Standard Settings'!$I20),-1,(EchelleFPAparam!$S$3/(cpmcfgWLEN!$P25+H$52))*(SIN(EchelleFPAparam!$T$3-EchelleFPAparam!$M$3/2)+SIN('Standard Settings'!$F20+EchelleFPAparam!$M$3)))</f>
        <v/>
      </c>
      <c r="BI25" s="29">
        <f>IF(OR($P25+I$52&lt;'Standard Settings'!$G20,$P25+I$52&gt;'Standard Settings'!$I20),-1,(EchelleFPAparam!$S$3/(cpmcfgWLEN!$P25+I$52))*(SIN(EchelleFPAparam!$T$3-EchelleFPAparam!$M$3/2)+SIN('Standard Settings'!$F20+EchelleFPAparam!$M$3)))</f>
        <v/>
      </c>
      <c r="BJ25" s="29">
        <f>IF(OR($P25+J$52&lt;'Standard Settings'!$G20,$P25+J$52&gt;'Standard Settings'!$I20),-1,(EchelleFPAparam!$S$3/(cpmcfgWLEN!$P25+J$52))*(SIN(EchelleFPAparam!$T$3-EchelleFPAparam!$M$3/2)+SIN('Standard Settings'!$F20+EchelleFPAparam!$M$3)))</f>
        <v/>
      </c>
      <c r="BK25" s="30">
        <f>IF(OR($P25+B$52&lt;'Standard Settings'!$G20,$P25+B$52&gt;'Standard Settings'!$I20),-1,BB25*(($D25+B$52)/($D25+B$52+0.5)))</f>
        <v/>
      </c>
      <c r="BL25" s="30">
        <f>IF(OR($P25+C$52&lt;'Standard Settings'!$G20,$P25+C$52&gt;'Standard Settings'!$I20),-1,BC25*(($D25+C$52)/($D25+C$52+0.5)))</f>
        <v/>
      </c>
      <c r="BM25" s="30">
        <f>IF(OR($P25+D$52&lt;'Standard Settings'!$G20,$P25+D$52&gt;'Standard Settings'!$I20),-1,BD25*(($D25+D$52)/($D25+D$52+0.5)))</f>
        <v/>
      </c>
      <c r="BN25" s="30">
        <f>IF(OR($P25+E$52&lt;'Standard Settings'!$G20,$P25+E$52&gt;'Standard Settings'!$I20),-1,BE25*(($D25+E$52)/($D25+E$52+0.5)))</f>
        <v/>
      </c>
      <c r="BO25" s="30">
        <f>IF(OR($P25+F$52&lt;'Standard Settings'!$G20,$P25+F$52&gt;'Standard Settings'!$I20),-1,BF25*(($D25+F$52)/($D25+F$52+0.5)))</f>
        <v/>
      </c>
      <c r="BP25" s="30">
        <f>IF(OR($P25+G$52&lt;'Standard Settings'!$G20,$P25+G$52&gt;'Standard Settings'!$I20),-1,BG25*(($D25+G$52)/($D25+G$52+0.5)))</f>
        <v/>
      </c>
      <c r="BQ25" s="30">
        <f>IF(OR($P25+H$52&lt;'Standard Settings'!$G20,$P25+H$52&gt;'Standard Settings'!$I20),-1,BH25*(($D25+H$52)/($D25+H$52+0.5)))</f>
        <v/>
      </c>
      <c r="BR25" s="30">
        <f>IF(OR($P25+I$52&lt;'Standard Settings'!$G20,$P25+I$52&gt;'Standard Settings'!$I20),-1,BI25*(($D25+I$52)/($D25+I$52+0.5)))</f>
        <v/>
      </c>
      <c r="BS25" s="30">
        <f>IF(OR($P25+J$52&lt;'Standard Settings'!$G20,$P25+J$52&gt;'Standard Settings'!$I20),-1,BJ25*(($D25+J$52)/($D25+J$52+0.5)))</f>
        <v/>
      </c>
      <c r="BT25" s="30">
        <f>IF(OR($P25+B$52&lt;'Standard Settings'!$G20,$P25+B$52&gt;'Standard Settings'!$I20),-1,BB25*(($D25+B$52)/($D25+B$52-0.5)))</f>
        <v/>
      </c>
      <c r="BU25" s="30">
        <f>IF(OR($P25+C$52&lt;'Standard Settings'!$G20,$P25+C$52&gt;'Standard Settings'!$I20),-1,BC25*(($D25+C$52)/($D25+C$52-0.5)))</f>
        <v/>
      </c>
      <c r="BV25" s="30">
        <f>IF(OR($P25+D$52&lt;'Standard Settings'!$G20,$P25+D$52&gt;'Standard Settings'!$I20),-1,BD25*(($D25+D$52)/($D25+D$52-0.5)))</f>
        <v/>
      </c>
      <c r="BW25" s="30">
        <f>IF(OR($P25+E$52&lt;'Standard Settings'!$G20,$P25+E$52&gt;'Standard Settings'!$I20),-1,BE25*(($D25+E$52)/($D25+E$52-0.5)))</f>
        <v/>
      </c>
      <c r="BX25" s="30">
        <f>IF(OR($P25+F$52&lt;'Standard Settings'!$G20,$P25+F$52&gt;'Standard Settings'!$I20),-1,BF25*(($D25+F$52)/($D25+F$52-0.5)))</f>
        <v/>
      </c>
      <c r="BY25" s="30">
        <f>IF(OR($P25+G$52&lt;'Standard Settings'!$G20,$P25+G$52&gt;'Standard Settings'!$I20),-1,BG25*(($D25+G$52)/($D25+G$52-0.5)))</f>
        <v/>
      </c>
      <c r="BZ25" s="30">
        <f>IF(OR($P25+H$52&lt;'Standard Settings'!$G20,$P25+H$52&gt;'Standard Settings'!$I20),-1,BH25*(($D25+H$52)/($D25+H$52-0.5)))</f>
        <v/>
      </c>
      <c r="CA25" s="30">
        <f>IF(OR($P25+I$52&lt;'Standard Settings'!$G20,$P25+I$52&gt;'Standard Settings'!$I20),-1,BI25*(($D25+I$52)/($D25+I$52-0.5)))</f>
        <v/>
      </c>
      <c r="CB25" s="30">
        <f>IF(OR($P25+J$52&lt;'Standard Settings'!$G20,$P25+J$52&gt;'Standard Settings'!$I20),-1,BJ25*(($D25+J$52)/($D25+J$52-0.5)))</f>
        <v/>
      </c>
      <c r="CC25" s="31">
        <f>IF(OR($P25+B$52&lt;'Standard Settings'!$G20,$P25+B$52&gt;'Standard Settings'!$I20),-1,(EchelleFPAparam!$S$3/(cpmcfgWLEN!$P25+B$52))*(SIN('Standard Settings'!$F20)+SIN('Standard Settings'!$F20+EchelleFPAparam!$M$3+EchelleFPAparam!$F$3)))</f>
        <v/>
      </c>
      <c r="CD25" s="31">
        <f>IF(OR($P25+C$52&lt;'Standard Settings'!$G20,$P25+C$52&gt;'Standard Settings'!$I20),-1,(EchelleFPAparam!$S$3/(cpmcfgWLEN!$P25+C$52))*(SIN('Standard Settings'!$F20)+SIN('Standard Settings'!$F20+EchelleFPAparam!$M$3+EchelleFPAparam!$F$3)))</f>
        <v/>
      </c>
      <c r="CE25" s="31">
        <f>IF(OR($P25+D$52&lt;'Standard Settings'!$G20,$P25+D$52&gt;'Standard Settings'!$I20),-1,(EchelleFPAparam!$S$3/(cpmcfgWLEN!$P25+D$52))*(SIN('Standard Settings'!$F20)+SIN('Standard Settings'!$F20+EchelleFPAparam!$M$3+EchelleFPAparam!$F$3)))</f>
        <v/>
      </c>
      <c r="CF25" s="31">
        <f>IF(OR($P25+E$52&lt;'Standard Settings'!$G20,$P25+E$52&gt;'Standard Settings'!$I20),-1,(EchelleFPAparam!$S$3/(cpmcfgWLEN!$P25+E$52))*(SIN('Standard Settings'!$F20)+SIN('Standard Settings'!$F20+EchelleFPAparam!$M$3+EchelleFPAparam!$F$3)))</f>
        <v/>
      </c>
      <c r="CG25" s="31">
        <f>IF(OR($P25+F$52&lt;'Standard Settings'!$G20,$P25+F$52&gt;'Standard Settings'!$I20),-1,(EchelleFPAparam!$S$3/(cpmcfgWLEN!$P25+F$52))*(SIN('Standard Settings'!$F20)+SIN('Standard Settings'!$F20+EchelleFPAparam!$M$3+EchelleFPAparam!$F$3)))</f>
        <v/>
      </c>
      <c r="CH25" s="31">
        <f>IF(OR($P25+G$52&lt;'Standard Settings'!$G20,$P25+G$52&gt;'Standard Settings'!$I20),-1,(EchelleFPAparam!$S$3/(cpmcfgWLEN!$P25+G$52))*(SIN('Standard Settings'!$F20)+SIN('Standard Settings'!$F20+EchelleFPAparam!$M$3+EchelleFPAparam!$F$3)))</f>
        <v/>
      </c>
      <c r="CI25" s="31">
        <f>IF(OR($P25+H$52&lt;'Standard Settings'!$G20,$P25+H$52&gt;'Standard Settings'!$I20),-1,(EchelleFPAparam!$S$3/(cpmcfgWLEN!$P25+H$52))*(SIN('Standard Settings'!$F20)+SIN('Standard Settings'!$F20+EchelleFPAparam!$M$3+EchelleFPAparam!$F$3)))</f>
        <v/>
      </c>
      <c r="CJ25" s="31">
        <f>IF(OR($P25+I$52&lt;'Standard Settings'!$G20,$P25+I$52&gt;'Standard Settings'!$I20),-1,(EchelleFPAparam!$S$3/(cpmcfgWLEN!$P25+I$52))*(SIN('Standard Settings'!$F20)+SIN('Standard Settings'!$F20+EchelleFPAparam!$M$3+EchelleFPAparam!$F$3)))</f>
        <v/>
      </c>
      <c r="CK25" s="31">
        <f>IF(OR($P25+J$52&lt;'Standard Settings'!$G20,$P25+J$52&gt;'Standard Settings'!$I20),-1,(EchelleFPAparam!$S$3/(cpmcfgWLEN!$P25+J$52))*(SIN('Standard Settings'!$F20)+SIN('Standard Settings'!$F20+EchelleFPAparam!$M$3+EchelleFPAparam!$F$3)))</f>
        <v/>
      </c>
      <c r="CL25" s="31">
        <f>IF(OR($P25+B$52&lt;'Standard Settings'!$G20,$P25+B$52&gt;'Standard Settings'!$I20),-1,(EchelleFPAparam!$S$3/(cpmcfgWLEN!$P25+B$52))*(SIN('Standard Settings'!$F20)+SIN('Standard Settings'!$F20+EchelleFPAparam!$M$3+EchelleFPAparam!$G$3)))</f>
        <v/>
      </c>
      <c r="CM25" s="31">
        <f>IF(OR($P25+C$52&lt;'Standard Settings'!$G20,$P25+C$52&gt;'Standard Settings'!$I20),-1,(EchelleFPAparam!$S$3/(cpmcfgWLEN!$P25+C$52))*(SIN('Standard Settings'!$F20)+SIN('Standard Settings'!$F20+EchelleFPAparam!$M$3+EchelleFPAparam!$G$3)))</f>
        <v/>
      </c>
      <c r="CN25" s="31">
        <f>IF(OR($P25+D$52&lt;'Standard Settings'!$G20,$P25+D$52&gt;'Standard Settings'!$I20),-1,(EchelleFPAparam!$S$3/(cpmcfgWLEN!$P25+D$52))*(SIN('Standard Settings'!$F20)+SIN('Standard Settings'!$F20+EchelleFPAparam!$M$3+EchelleFPAparam!$G$3)))</f>
        <v/>
      </c>
      <c r="CO25" s="31">
        <f>IF(OR($P25+E$52&lt;'Standard Settings'!$G20,$P25+E$52&gt;'Standard Settings'!$I20),-1,(EchelleFPAparam!$S$3/(cpmcfgWLEN!$P25+E$52))*(SIN('Standard Settings'!$F20)+SIN('Standard Settings'!$F20+EchelleFPAparam!$M$3+EchelleFPAparam!$G$3)))</f>
        <v/>
      </c>
      <c r="CP25" s="31">
        <f>IF(OR($P25+F$52&lt;'Standard Settings'!$G20,$P25+F$52&gt;'Standard Settings'!$I20),-1,(EchelleFPAparam!$S$3/(cpmcfgWLEN!$P25+F$52))*(SIN('Standard Settings'!$F20)+SIN('Standard Settings'!$F20+EchelleFPAparam!$M$3+EchelleFPAparam!$G$3)))</f>
        <v/>
      </c>
      <c r="CQ25" s="31">
        <f>IF(OR($P25+G$52&lt;'Standard Settings'!$G20,$P25+G$52&gt;'Standard Settings'!$I20),-1,(EchelleFPAparam!$S$3/(cpmcfgWLEN!$P25+G$52))*(SIN('Standard Settings'!$F20)+SIN('Standard Settings'!$F20+EchelleFPAparam!$M$3+EchelleFPAparam!$G$3)))</f>
        <v/>
      </c>
      <c r="CR25" s="31">
        <f>IF(OR($P25+H$52&lt;'Standard Settings'!$G20,$P25+H$52&gt;'Standard Settings'!$I20),-1,(EchelleFPAparam!$S$3/(cpmcfgWLEN!$P25+H$52))*(SIN('Standard Settings'!$F20)+SIN('Standard Settings'!$F20+EchelleFPAparam!$M$3+EchelleFPAparam!$G$3)))</f>
        <v/>
      </c>
      <c r="CS25" s="31">
        <f>IF(OR($P25+I$52&lt;'Standard Settings'!$G20,$P25+I$52&gt;'Standard Settings'!$I20),-1,(EchelleFPAparam!$S$3/(cpmcfgWLEN!$P25+I$52))*(SIN('Standard Settings'!$F20)+SIN('Standard Settings'!$F20+EchelleFPAparam!$M$3+EchelleFPAparam!$G$3)))</f>
        <v/>
      </c>
      <c r="CT25" s="31">
        <f>IF(OR($P25+J$52&lt;'Standard Settings'!$G20,$P25+J$52&gt;'Standard Settings'!$I20),-1,(EchelleFPAparam!$S$3/(cpmcfgWLEN!$P25+J$52))*(SIN('Standard Settings'!$F20)+SIN('Standard Settings'!$F20+EchelleFPAparam!$M$3+EchelleFPAparam!$G$3)))</f>
        <v/>
      </c>
      <c r="CU25" s="31">
        <f>IF(OR($P25+B$52&lt;'Standard Settings'!$G20,$P25+B$52&gt;'Standard Settings'!$I20),-1,(EchelleFPAparam!$S$3/(cpmcfgWLEN!$P25+B$52))*(SIN('Standard Settings'!$F20)+SIN('Standard Settings'!$F20+EchelleFPAparam!$M$3+EchelleFPAparam!$H$3)))</f>
        <v/>
      </c>
      <c r="CV25" s="31">
        <f>IF(OR($P25+C$52&lt;'Standard Settings'!$G20,$P25+C$52&gt;'Standard Settings'!$I20),-1,(EchelleFPAparam!$S$3/(cpmcfgWLEN!$P25+C$52))*(SIN('Standard Settings'!$F20)+SIN('Standard Settings'!$F20+EchelleFPAparam!$M$3+EchelleFPAparam!$H$3)))</f>
        <v/>
      </c>
      <c r="CW25" s="31">
        <f>IF(OR($P25+D$52&lt;'Standard Settings'!$G20,$P25+D$52&gt;'Standard Settings'!$I20),-1,(EchelleFPAparam!$S$3/(cpmcfgWLEN!$P25+D$52))*(SIN('Standard Settings'!$F20)+SIN('Standard Settings'!$F20+EchelleFPAparam!$M$3+EchelleFPAparam!$H$3)))</f>
        <v/>
      </c>
      <c r="CX25" s="31">
        <f>IF(OR($P25+E$52&lt;'Standard Settings'!$G20,$P25+E$52&gt;'Standard Settings'!$I20),-1,(EchelleFPAparam!$S$3/(cpmcfgWLEN!$P25+E$52))*(SIN('Standard Settings'!$F20)+SIN('Standard Settings'!$F20+EchelleFPAparam!$M$3+EchelleFPAparam!$H$3)))</f>
        <v/>
      </c>
      <c r="CY25" s="31">
        <f>IF(OR($P25+F$52&lt;'Standard Settings'!$G20,$P25+F$52&gt;'Standard Settings'!$I20),-1,(EchelleFPAparam!$S$3/(cpmcfgWLEN!$P25+F$52))*(SIN('Standard Settings'!$F20)+SIN('Standard Settings'!$F20+EchelleFPAparam!$M$3+EchelleFPAparam!$H$3)))</f>
        <v/>
      </c>
      <c r="CZ25" s="31">
        <f>IF(OR($P25+G$52&lt;'Standard Settings'!$G20,$P25+G$52&gt;'Standard Settings'!$I20),-1,(EchelleFPAparam!$S$3/(cpmcfgWLEN!$P25+G$52))*(SIN('Standard Settings'!$F20)+SIN('Standard Settings'!$F20+EchelleFPAparam!$M$3+EchelleFPAparam!$H$3)))</f>
        <v/>
      </c>
      <c r="DA25" s="31">
        <f>IF(OR($P25+H$52&lt;'Standard Settings'!$G20,$P25+H$52&gt;'Standard Settings'!$I20),-1,(EchelleFPAparam!$S$3/(cpmcfgWLEN!$P25+H$52))*(SIN('Standard Settings'!$F20)+SIN('Standard Settings'!$F20+EchelleFPAparam!$M$3+EchelleFPAparam!$H$3)))</f>
        <v/>
      </c>
      <c r="DB25" s="31">
        <f>IF(OR($P25+I$52&lt;'Standard Settings'!$G20,$P25+I$52&gt;'Standard Settings'!$I20),-1,(EchelleFPAparam!$S$3/(cpmcfgWLEN!$P25+I$52))*(SIN('Standard Settings'!$F20)+SIN('Standard Settings'!$F20+EchelleFPAparam!$M$3+EchelleFPAparam!$H$3)))</f>
        <v/>
      </c>
      <c r="DC25" s="31">
        <f>IF(OR($P25+J$52&lt;'Standard Settings'!$G20,$P25+J$52&gt;'Standard Settings'!$I20),-1,(EchelleFPAparam!$S$3/(cpmcfgWLEN!$P25+J$52))*(SIN('Standard Settings'!$F20)+SIN('Standard Settings'!$F20+EchelleFPAparam!$M$3+EchelleFPAparam!$H$3)))</f>
        <v/>
      </c>
      <c r="DD25" s="31">
        <f>IF(OR($P25+B$52&lt;'Standard Settings'!$G20,$P25+B$52&gt;'Standard Settings'!$I20),-1,(EchelleFPAparam!$S$3/(cpmcfgWLEN!$P25+B$52))*(SIN('Standard Settings'!$F20)+SIN('Standard Settings'!$F20+EchelleFPAparam!$M$3+EchelleFPAparam!$I$3)))</f>
        <v/>
      </c>
      <c r="DE25" s="31">
        <f>IF(OR($P25+C$52&lt;'Standard Settings'!$G20,$P25+C$52&gt;'Standard Settings'!$I20),-1,(EchelleFPAparam!$S$3/(cpmcfgWLEN!$P25+C$52))*(SIN('Standard Settings'!$F20)+SIN('Standard Settings'!$F20+EchelleFPAparam!$M$3+EchelleFPAparam!$I$3)))</f>
        <v/>
      </c>
      <c r="DF25" s="31">
        <f>IF(OR($P25+D$52&lt;'Standard Settings'!$G20,$P25+D$52&gt;'Standard Settings'!$I20),-1,(EchelleFPAparam!$S$3/(cpmcfgWLEN!$P25+D$52))*(SIN('Standard Settings'!$F20)+SIN('Standard Settings'!$F20+EchelleFPAparam!$M$3+EchelleFPAparam!$I$3)))</f>
        <v/>
      </c>
      <c r="DG25" s="31">
        <f>IF(OR($P25+E$52&lt;'Standard Settings'!$G20,$P25+E$52&gt;'Standard Settings'!$I20),-1,(EchelleFPAparam!$S$3/(cpmcfgWLEN!$P25+E$52))*(SIN('Standard Settings'!$F20)+SIN('Standard Settings'!$F20+EchelleFPAparam!$M$3+EchelleFPAparam!$I$3)))</f>
        <v/>
      </c>
      <c r="DH25" s="31">
        <f>IF(OR($P25+F$52&lt;'Standard Settings'!$G20,$P25+F$52&gt;'Standard Settings'!$I20),-1,(EchelleFPAparam!$S$3/(cpmcfgWLEN!$P25+F$52))*(SIN('Standard Settings'!$F20)+SIN('Standard Settings'!$F20+EchelleFPAparam!$M$3+EchelleFPAparam!$I$3)))</f>
        <v/>
      </c>
      <c r="DI25" s="31">
        <f>IF(OR($P25+G$52&lt;'Standard Settings'!$G20,$P25+G$52&gt;'Standard Settings'!$I20),-1,(EchelleFPAparam!$S$3/(cpmcfgWLEN!$P25+G$52))*(SIN('Standard Settings'!$F20)+SIN('Standard Settings'!$F20+EchelleFPAparam!$M$3+EchelleFPAparam!$I$3)))</f>
        <v/>
      </c>
      <c r="DJ25" s="31">
        <f>IF(OR($P25+H$52&lt;'Standard Settings'!$G20,$P25+H$52&gt;'Standard Settings'!$I20),-1,(EchelleFPAparam!$S$3/(cpmcfgWLEN!$P25+H$52))*(SIN('Standard Settings'!$F20)+SIN('Standard Settings'!$F20+EchelleFPAparam!$M$3+EchelleFPAparam!$I$3)))</f>
        <v/>
      </c>
      <c r="DK25" s="31">
        <f>IF(OR($P25+I$52&lt;'Standard Settings'!$G20,$P25+I$52&gt;'Standard Settings'!$I20),-1,(EchelleFPAparam!$S$3/(cpmcfgWLEN!$P25+I$52))*(SIN('Standard Settings'!$F20)+SIN('Standard Settings'!$F20+EchelleFPAparam!$M$3+EchelleFPAparam!$I$3)))</f>
        <v/>
      </c>
      <c r="DL25" s="31">
        <f>IF(OR($P25+J$52&lt;'Standard Settings'!$G20,$P25+J$52&gt;'Standard Settings'!$I20),-1,(EchelleFPAparam!$S$3/(cpmcfgWLEN!$P25+J$52))*(SIN('Standard Settings'!$F20)+SIN('Standard Settings'!$F20+EchelleFPAparam!$M$3+EchelleFPAparam!$I$3)))</f>
        <v/>
      </c>
      <c r="DM25" s="31">
        <f>IF(OR($P25+B$52&lt;'Standard Settings'!$G20,$P25+B$52&gt;'Standard Settings'!$I20),-1,(EchelleFPAparam!$S$3/(cpmcfgWLEN!$P25+B$52))*(SIN('Standard Settings'!$F20)+SIN('Standard Settings'!$F20+EchelleFPAparam!$M$3+EchelleFPAparam!$J$3)))</f>
        <v/>
      </c>
      <c r="DN25" s="31">
        <f>IF(OR($P25+C$52&lt;'Standard Settings'!$G20,$P25+C$52&gt;'Standard Settings'!$I20),-1,(EchelleFPAparam!$S$3/(cpmcfgWLEN!$P25+C$52))*(SIN('Standard Settings'!$F20)+SIN('Standard Settings'!$F20+EchelleFPAparam!$M$3+EchelleFPAparam!$J$3)))</f>
        <v/>
      </c>
      <c r="DO25" s="31">
        <f>IF(OR($P25+D$52&lt;'Standard Settings'!$G20,$P25+D$52&gt;'Standard Settings'!$I20),-1,(EchelleFPAparam!$S$3/(cpmcfgWLEN!$P25+D$52))*(SIN('Standard Settings'!$F20)+SIN('Standard Settings'!$F20+EchelleFPAparam!$M$3+EchelleFPAparam!$J$3)))</f>
        <v/>
      </c>
      <c r="DP25" s="31">
        <f>IF(OR($P25+E$52&lt;'Standard Settings'!$G20,$P25+E$52&gt;'Standard Settings'!$I20),-1,(EchelleFPAparam!$S$3/(cpmcfgWLEN!$P25+E$52))*(SIN('Standard Settings'!$F20)+SIN('Standard Settings'!$F20+EchelleFPAparam!$M$3+EchelleFPAparam!$J$3)))</f>
        <v/>
      </c>
      <c r="DQ25" s="31">
        <f>IF(OR($P25+F$52&lt;'Standard Settings'!$G20,$P25+F$52&gt;'Standard Settings'!$I20),-1,(EchelleFPAparam!$S$3/(cpmcfgWLEN!$P25+F$52))*(SIN('Standard Settings'!$F20)+SIN('Standard Settings'!$F20+EchelleFPAparam!$M$3+EchelleFPAparam!$J$3)))</f>
        <v/>
      </c>
      <c r="DR25" s="31">
        <f>IF(OR($P25+G$52&lt;'Standard Settings'!$G20,$P25+G$52&gt;'Standard Settings'!$I20),-1,(EchelleFPAparam!$S$3/(cpmcfgWLEN!$P25+G$52))*(SIN('Standard Settings'!$F20)+SIN('Standard Settings'!$F20+EchelleFPAparam!$M$3+EchelleFPAparam!$J$3)))</f>
        <v/>
      </c>
      <c r="DS25" s="31">
        <f>IF(OR($P25+H$52&lt;'Standard Settings'!$G20,$P25+H$52&gt;'Standard Settings'!$I20),-1,(EchelleFPAparam!$S$3/(cpmcfgWLEN!$P25+H$52))*(SIN('Standard Settings'!$F20)+SIN('Standard Settings'!$F20+EchelleFPAparam!$M$3+EchelleFPAparam!$J$3)))</f>
        <v/>
      </c>
      <c r="DT25" s="31">
        <f>IF(OR($P25+I$52&lt;'Standard Settings'!$G20,$P25+I$52&gt;'Standard Settings'!$I20),-1,(EchelleFPAparam!$S$3/(cpmcfgWLEN!$P25+I$52))*(SIN('Standard Settings'!$F20)+SIN('Standard Settings'!$F20+EchelleFPAparam!$M$3+EchelleFPAparam!$J$3)))</f>
        <v/>
      </c>
      <c r="DU25" s="31">
        <f>IF(OR($P25+J$52&lt;'Standard Settings'!$G20,$P25+J$52&gt;'Standard Settings'!$I20),-1,(EchelleFPAparam!$S$3/(cpmcfgWLEN!$P25+J$52))*(SIN('Standard Settings'!$F20)+SIN('Standard Settings'!$F20+EchelleFPAparam!$M$3+EchelleFPAparam!$J$3)))</f>
        <v/>
      </c>
      <c r="DV25" s="31">
        <f>IF(OR($P25+B$52&lt;$N25,$P25+B$52&gt;$O25),-1,(EchelleFPAparam!$S$3/(cpmcfgWLEN!$P25+B$52))*(SIN('Standard Settings'!$F20)+SIN('Standard Settings'!$F20+EchelleFPAparam!$M$3+EchelleFPAparam!$K$3)))</f>
        <v/>
      </c>
      <c r="DW25" s="31">
        <f>IF(OR($P25+C$52&lt;$N25,$P25+C$52&gt;$O25),-1,(EchelleFPAparam!$S$3/(cpmcfgWLEN!$P25+C$52))*(SIN('Standard Settings'!$F20)+SIN('Standard Settings'!$F20+EchelleFPAparam!$M$3+EchelleFPAparam!$K$3)))</f>
        <v/>
      </c>
      <c r="DX25" s="31">
        <f>IF(OR($P25+D$52&lt;$N25,$P25+D$52&gt;$O25),-1,(EchelleFPAparam!$S$3/(cpmcfgWLEN!$P25+D$52))*(SIN('Standard Settings'!$F20)+SIN('Standard Settings'!$F20+EchelleFPAparam!$M$3+EchelleFPAparam!$K$3)))</f>
        <v/>
      </c>
      <c r="DY25" s="31">
        <f>IF(OR($P25+E$52&lt;$N25,$P25+E$52&gt;$O25),-1,(EchelleFPAparam!$S$3/(cpmcfgWLEN!$P25+E$52))*(SIN('Standard Settings'!$F20)+SIN('Standard Settings'!$F20+EchelleFPAparam!$M$3+EchelleFPAparam!$K$3)))</f>
        <v/>
      </c>
      <c r="DZ25" s="31">
        <f>IF(OR($P25+F$52&lt;$N25,$P25+F$52&gt;$O25),-1,(EchelleFPAparam!$S$3/(cpmcfgWLEN!$P25+F$52))*(SIN('Standard Settings'!$F20)+SIN('Standard Settings'!$F20+EchelleFPAparam!$M$3+EchelleFPAparam!$K$3)))</f>
        <v/>
      </c>
      <c r="EA25" s="31">
        <f>IF(OR($P25+G$52&lt;$N25,$P25+G$52&gt;$O25),-1,(EchelleFPAparam!$S$3/(cpmcfgWLEN!$P25+G$52))*(SIN('Standard Settings'!$F20)+SIN('Standard Settings'!$F20+EchelleFPAparam!$M$3+EchelleFPAparam!$K$3)))</f>
        <v/>
      </c>
      <c r="EB25" s="31">
        <f>IF(OR($P25+H$52&lt;$N25,$P25+H$52&gt;$O25),-1,(EchelleFPAparam!$S$3/(cpmcfgWLEN!$P25+H$52))*(SIN('Standard Settings'!$F20)+SIN('Standard Settings'!$F20+EchelleFPAparam!$M$3+EchelleFPAparam!$K$3)))</f>
        <v/>
      </c>
      <c r="EC25" s="31">
        <f>IF(OR($P25+I$52&lt;$N25,$P25+I$52&gt;$O25),-1,(EchelleFPAparam!$S$3/(cpmcfgWLEN!$P25+I$52))*(SIN('Standard Settings'!$F20)+SIN('Standard Settings'!$F20+EchelleFPAparam!$M$3+EchelleFPAparam!$K$3)))</f>
        <v/>
      </c>
      <c r="ED25" s="31">
        <f>IF(OR($P25+J$52&lt;$N25,$P25+J$52&gt;$O25),-1,(EchelleFPAparam!$S$3/(cpmcfgWLEN!$P25+J$52))*(SIN('Standard Settings'!$F20)+SIN('Standard Settings'!$F20+EchelleFPAparam!$M$3+EchelleFPAparam!$K$3)))</f>
        <v/>
      </c>
      <c r="EE25" s="34">
        <f>'Standard Settings'!E20</f>
        <v/>
      </c>
      <c r="EH25" s="32" t="n"/>
      <c r="EI25" s="32" t="n"/>
      <c r="EJ25" s="32" t="n"/>
      <c r="EK25" s="32" t="n"/>
      <c r="EL25" s="32" t="n"/>
      <c r="EM25" s="32" t="n"/>
      <c r="EN25" s="32" t="n"/>
      <c r="EO25" s="32" t="n"/>
      <c r="EP25" s="32" t="n"/>
      <c r="EQ25" s="32" t="n"/>
      <c r="ER25" s="32" t="n"/>
      <c r="ES25" s="32" t="n"/>
      <c r="ET25" s="32" t="n"/>
      <c r="EU25" s="32" t="n"/>
      <c r="EV25" s="32" t="n"/>
      <c r="EW25" s="32" t="n"/>
      <c r="EX25" s="32" t="n"/>
      <c r="EY25" s="32" t="n"/>
      <c r="EZ25" s="32" t="n"/>
      <c r="FA25" s="32" t="n"/>
      <c r="FB25" s="32" t="n"/>
      <c r="FC25" s="15" t="n"/>
      <c r="FD25" s="33">
        <f>1/(F25*EchelleFPAparam!$Q$3)</f>
        <v/>
      </c>
      <c r="FE25" s="33">
        <f>E25*FD25</f>
        <v/>
      </c>
      <c r="FF25" s="15" t="n"/>
      <c r="FG25" s="15" t="n"/>
      <c r="FH25" s="15" t="n"/>
      <c r="FI25" s="15" t="n"/>
      <c r="FJ25" s="15" t="n"/>
      <c r="FK25" s="15" t="n"/>
      <c r="FL25" s="15" t="n"/>
      <c r="FM25" s="15" t="n"/>
      <c r="FN25" s="15" t="n"/>
      <c r="FO25" s="15" t="n"/>
      <c r="FP25" s="15" t="n"/>
      <c r="FQ25" s="15" t="n"/>
      <c r="FR25" s="15" t="n"/>
      <c r="FS25" s="15" t="n"/>
      <c r="FT25" s="15" t="n"/>
      <c r="FU25" s="15" t="n"/>
      <c r="FV25" s="15" t="n"/>
      <c r="FW25" s="15" t="n"/>
      <c r="FX25" s="15" t="n"/>
      <c r="FY25" s="15" t="n"/>
      <c r="FZ25" s="15" t="n"/>
      <c r="GA25" s="15" t="n"/>
      <c r="GB25" s="15" t="n"/>
      <c r="GC25" s="15" t="n"/>
      <c r="GD25" s="15" t="n"/>
      <c r="GE25" s="15" t="n"/>
      <c r="GF25" s="15" t="n"/>
      <c r="GG25" s="15" t="n"/>
      <c r="GH25" s="15" t="n"/>
      <c r="GI25" s="15" t="n"/>
      <c r="GJ25" s="15" t="n"/>
      <c r="GK25" s="15" t="n"/>
      <c r="GL25" s="15" t="n"/>
      <c r="GM25" s="15" t="n"/>
      <c r="GN25" s="15" t="n"/>
      <c r="GO25" s="15" t="n"/>
      <c r="GP25" s="15" t="n"/>
      <c r="GQ25" s="15" t="n"/>
      <c r="GR25" s="15" t="n"/>
      <c r="GS25" s="15" t="n"/>
      <c r="GT25" s="15" t="n"/>
      <c r="GU25" s="15" t="n"/>
      <c r="GV25" s="15" t="n"/>
      <c r="GW25" s="15" t="n"/>
      <c r="GX25" s="15" t="n"/>
      <c r="GY25" s="15" t="n"/>
      <c r="GZ25" s="15" t="n"/>
      <c r="HA25" s="15" t="n"/>
      <c r="HB25" s="15" t="n"/>
      <c r="HC25" s="15" t="n"/>
      <c r="HD25" s="15" t="n"/>
      <c r="HE25" s="15" t="n"/>
      <c r="HF25" s="15" t="n"/>
      <c r="HG25" s="15" t="n"/>
      <c r="HH25" s="15" t="n"/>
      <c r="HI25" s="15" t="n"/>
      <c r="HJ25" s="15" t="n"/>
      <c r="HK25" s="15" t="n"/>
      <c r="HL25" s="15" t="n"/>
      <c r="HM25" s="15" t="n"/>
      <c r="HN25" s="15" t="n"/>
      <c r="HO25" s="15" t="n"/>
      <c r="HP25" s="15" t="n"/>
      <c r="HQ25" s="15" t="n"/>
      <c r="HR25" s="15" t="n"/>
      <c r="HS25" s="15" t="n"/>
      <c r="HT25" s="15" t="n"/>
      <c r="HU25" s="15" t="n"/>
      <c r="HV25" s="15" t="n"/>
      <c r="HW25" s="15" t="n"/>
      <c r="HX25" s="15" t="n"/>
      <c r="HY25" s="15" t="n"/>
      <c r="HZ25" s="15" t="n"/>
      <c r="IA25" s="15" t="n"/>
      <c r="IB25" s="15" t="n"/>
      <c r="IC25" s="15" t="n"/>
      <c r="ID25" s="15" t="n"/>
      <c r="IE25" s="15" t="n"/>
      <c r="IF25" s="15" t="n"/>
      <c r="IG25" s="15" t="n"/>
      <c r="IH25" s="15" t="n"/>
      <c r="II25" s="15" t="n"/>
      <c r="IJ25" s="15" t="n"/>
      <c r="IK25" s="15" t="n"/>
      <c r="IL25" s="15" t="n"/>
      <c r="IM25" s="15" t="n"/>
      <c r="IN25" s="15" t="n"/>
      <c r="IO25" s="15" t="n"/>
      <c r="IP25" s="15" t="n"/>
      <c r="IQ25" s="15" t="n"/>
      <c r="IR25" s="15" t="n"/>
      <c r="IS25" s="15" t="n"/>
      <c r="IT25" s="15" t="n"/>
      <c r="IU25" s="15" t="n"/>
      <c r="IV25" s="15" t="n"/>
      <c r="IW25" s="15" t="n"/>
      <c r="IX25" s="15" t="n"/>
      <c r="IY25" s="15" t="n"/>
      <c r="IZ25" s="15" t="n"/>
      <c r="JA25" s="15" t="n"/>
      <c r="JB25" s="15" t="n"/>
      <c r="JC25" s="15" t="n"/>
      <c r="JD25" s="15" t="n"/>
      <c r="JE25" s="15" t="n"/>
      <c r="JF25" s="15" t="n"/>
      <c r="JG25" s="15" t="n"/>
      <c r="JH25" s="15" t="n"/>
      <c r="JI25" s="15" t="n"/>
      <c r="JJ25" s="15" t="n"/>
      <c r="JK25" s="15" t="n"/>
      <c r="JL25" s="15" t="n"/>
    </row>
    <row customHeight="1" ht="13.8" r="26" s="59" spans="1:273">
      <c r="A26" s="0" t="n"/>
      <c r="B26" s="22">
        <f>V26</f>
        <v/>
      </c>
      <c r="C26" s="34">
        <f>'Standard Settings'!B21</f>
        <v/>
      </c>
      <c r="D26" s="34">
        <f>'Standard Settings'!H21</f>
        <v/>
      </c>
      <c r="E26" s="23">
        <f>(DH26-CY26)/2048</f>
        <v/>
      </c>
      <c r="F26" s="21">
        <f>((EchelleFPAparam!$S$3/(cpmcfgWLEN!$P26+E$52))*(SIN('Standard Settings'!$F21+0.0005)+SIN('Standard Settings'!$F21+0.0005+EchelleFPAparam!$M$3))-(EchelleFPAparam!$S$3/(cpmcfgWLEN!$P26+E$52))*(SIN('Standard Settings'!$F21-0.0005)+SIN('Standard Settings'!$F21-0.0005+EchelleFPAparam!$M$3)))*1000*EchelleFPAparam!$O$3/180</f>
        <v/>
      </c>
      <c r="G26" s="24">
        <f>'Standard Settings'!C21</f>
        <v/>
      </c>
      <c r="H26" s="0" t="n"/>
      <c r="I26" s="34">
        <f>'Standard Settings'!D21</f>
        <v/>
      </c>
      <c r="J26" s="0" t="n"/>
      <c r="K26" s="14" t="n">
        <v>0</v>
      </c>
      <c r="L26" s="14" t="n">
        <v>0</v>
      </c>
      <c r="N26" s="25">
        <f>'Standard Settings'!$G21</f>
        <v/>
      </c>
      <c r="O26" s="25">
        <f>'Standard Settings'!$I21</f>
        <v/>
      </c>
      <c r="P26" s="26">
        <f>D26-4</f>
        <v/>
      </c>
      <c r="Q26" s="26">
        <f>D26+4</f>
        <v/>
      </c>
      <c r="R26" s="27">
        <f>IF(OR($P26+B$52&lt;$N26,$P26+B$52&gt;$O26),-1,(EchelleFPAparam!$S$3/(cpmcfgWLEN!$P26+B$52))*(SIN('Standard Settings'!$F21)+SIN('Standard Settings'!$F21+EchelleFPAparam!$M$3)))</f>
        <v/>
      </c>
      <c r="S26" s="27">
        <f>IF(OR($P26+C$52&lt;$N26,$P26+C$52&gt;$O26),-1,(EchelleFPAparam!$S$3/(cpmcfgWLEN!$P26+C$52))*(SIN('Standard Settings'!$F21)+SIN('Standard Settings'!$F21+EchelleFPAparam!$M$3)))</f>
        <v/>
      </c>
      <c r="T26" s="27">
        <f>IF(OR($P26+D$52&lt;$N26,$P26+D$52&gt;$O26),-1,(EchelleFPAparam!$S$3/(cpmcfgWLEN!$P26+D$52))*(SIN('Standard Settings'!$F21)+SIN('Standard Settings'!$F21+EchelleFPAparam!$M$3)))</f>
        <v/>
      </c>
      <c r="U26" s="27">
        <f>IF(OR($P26+E$52&lt;$N26,$P26+E$52&gt;$O26),-1,(EchelleFPAparam!$S$3/(cpmcfgWLEN!$P26+E$52))*(SIN('Standard Settings'!$F21)+SIN('Standard Settings'!$F21+EchelleFPAparam!$M$3)))</f>
        <v/>
      </c>
      <c r="V26" s="27">
        <f>IF(OR($P26+F$52&lt;$N26,$P26+F$52&gt;$O26),-1,(EchelleFPAparam!$S$3/(cpmcfgWLEN!$P26+F$52))*(SIN('Standard Settings'!$F21)+SIN('Standard Settings'!$F21+EchelleFPAparam!$M$3)))</f>
        <v/>
      </c>
      <c r="W26" s="27">
        <f>IF(OR($P26+G$52&lt;$N26,$P26+G$52&gt;$O26),-1,(EchelleFPAparam!$S$3/(cpmcfgWLEN!$P26+G$52))*(SIN('Standard Settings'!$F21)+SIN('Standard Settings'!$F21+EchelleFPAparam!$M$3)))</f>
        <v/>
      </c>
      <c r="X26" s="27">
        <f>IF(OR($P26+H$52&lt;$N26,$P26+H$52&gt;$O26),-1,(EchelleFPAparam!$S$3/(cpmcfgWLEN!$P26+H$52))*(SIN('Standard Settings'!$F21)+SIN('Standard Settings'!$F21+EchelleFPAparam!$M$3)))</f>
        <v/>
      </c>
      <c r="Y26" s="27">
        <f>IF(OR($P26+I$52&lt;$N26,$P26+I$52&gt;$O26),-1,(EchelleFPAparam!$S$3/(cpmcfgWLEN!$P26+I$52))*(SIN('Standard Settings'!$F21)+SIN('Standard Settings'!$F21+EchelleFPAparam!$M$3)))</f>
        <v/>
      </c>
      <c r="Z26" s="27">
        <f>IF(OR($P26+J$52&lt;$N26,$P26+J$52&gt;$O26),-1,(EchelleFPAparam!$S$3/(cpmcfgWLEN!$P26+J$52))*(SIN('Standard Settings'!$F21)+SIN('Standard Settings'!$F21+EchelleFPAparam!$M$3)))</f>
        <v/>
      </c>
      <c r="AA26" s="28" t="n"/>
      <c r="AB26" s="28" t="n"/>
      <c r="AC26" s="28" t="n"/>
      <c r="AD26" s="28" t="n"/>
      <c r="AE26" s="28" t="n"/>
      <c r="AF26" s="28" t="n"/>
      <c r="AG26" s="28" t="n"/>
      <c r="AH26" s="28" t="n"/>
      <c r="AI26" s="28" t="n"/>
      <c r="AJ26" s="28" t="n"/>
      <c r="AK26" s="28" t="n"/>
      <c r="AL26" s="28" t="n"/>
      <c r="AM26" s="28" t="n"/>
      <c r="AN26" s="28" t="n"/>
      <c r="AO26" s="28" t="n"/>
      <c r="AP26" s="28" t="n"/>
      <c r="AQ26" s="28" t="n"/>
      <c r="AR26" s="28" t="n"/>
      <c r="AS26" s="28" t="n"/>
      <c r="AT26" s="28" t="n"/>
      <c r="AU26" s="28" t="n"/>
      <c r="AV26" s="28" t="n"/>
      <c r="AW26" s="28" t="n"/>
      <c r="AX26" s="28" t="n"/>
      <c r="AY26" s="28" t="n"/>
      <c r="AZ26" s="28" t="n"/>
      <c r="BA26" s="28" t="n"/>
      <c r="BB26" s="29">
        <f>IF(OR($P26+B$52&lt;'Standard Settings'!$G21,$P26+B$52&gt;'Standard Settings'!$I21),-1,(EchelleFPAparam!$S$3/(cpmcfgWLEN!$P26+B$52))*(SIN(EchelleFPAparam!$T$3-EchelleFPAparam!$M$3/2)+SIN('Standard Settings'!$F21+EchelleFPAparam!$M$3)))</f>
        <v/>
      </c>
      <c r="BC26" s="29">
        <f>IF(OR($P26+C$52&lt;'Standard Settings'!$G21,$P26+C$52&gt;'Standard Settings'!$I21),-1,(EchelleFPAparam!$S$3/(cpmcfgWLEN!$P26+C$52))*(SIN(EchelleFPAparam!$T$3-EchelleFPAparam!$M$3/2)+SIN('Standard Settings'!$F21+EchelleFPAparam!$M$3)))</f>
        <v/>
      </c>
      <c r="BD26" s="29">
        <f>IF(OR($P26+D$52&lt;'Standard Settings'!$G21,$P26+D$52&gt;'Standard Settings'!$I21),-1,(EchelleFPAparam!$S$3/(cpmcfgWLEN!$P26+D$52))*(SIN(EchelleFPAparam!$T$3-EchelleFPAparam!$M$3/2)+SIN('Standard Settings'!$F21+EchelleFPAparam!$M$3)))</f>
        <v/>
      </c>
      <c r="BE26" s="29">
        <f>IF(OR($P26+E$52&lt;'Standard Settings'!$G21,$P26+E$52&gt;'Standard Settings'!$I21),-1,(EchelleFPAparam!$S$3/(cpmcfgWLEN!$P26+E$52))*(SIN(EchelleFPAparam!$T$3-EchelleFPAparam!$M$3/2)+SIN('Standard Settings'!$F21+EchelleFPAparam!$M$3)))</f>
        <v/>
      </c>
      <c r="BF26" s="29">
        <f>IF(OR($P26+F$52&lt;'Standard Settings'!$G21,$P26+F$52&gt;'Standard Settings'!$I21),-1,(EchelleFPAparam!$S$3/(cpmcfgWLEN!$P26+F$52))*(SIN(EchelleFPAparam!$T$3-EchelleFPAparam!$M$3/2)+SIN('Standard Settings'!$F21+EchelleFPAparam!$M$3)))</f>
        <v/>
      </c>
      <c r="BG26" s="29">
        <f>IF(OR($P26+G$52&lt;'Standard Settings'!$G21,$P26+G$52&gt;'Standard Settings'!$I21),-1,(EchelleFPAparam!$S$3/(cpmcfgWLEN!$P26+G$52))*(SIN(EchelleFPAparam!$T$3-EchelleFPAparam!$M$3/2)+SIN('Standard Settings'!$F21+EchelleFPAparam!$M$3)))</f>
        <v/>
      </c>
      <c r="BH26" s="29">
        <f>IF(OR($P26+H$52&lt;'Standard Settings'!$G21,$P26+H$52&gt;'Standard Settings'!$I21),-1,(EchelleFPAparam!$S$3/(cpmcfgWLEN!$P26+H$52))*(SIN(EchelleFPAparam!$T$3-EchelleFPAparam!$M$3/2)+SIN('Standard Settings'!$F21+EchelleFPAparam!$M$3)))</f>
        <v/>
      </c>
      <c r="BI26" s="29">
        <f>IF(OR($P26+I$52&lt;'Standard Settings'!$G21,$P26+I$52&gt;'Standard Settings'!$I21),-1,(EchelleFPAparam!$S$3/(cpmcfgWLEN!$P26+I$52))*(SIN(EchelleFPAparam!$T$3-EchelleFPAparam!$M$3/2)+SIN('Standard Settings'!$F21+EchelleFPAparam!$M$3)))</f>
        <v/>
      </c>
      <c r="BJ26" s="29">
        <f>IF(OR($P26+J$52&lt;'Standard Settings'!$G21,$P26+J$52&gt;'Standard Settings'!$I21),-1,(EchelleFPAparam!$S$3/(cpmcfgWLEN!$P26+J$52))*(SIN(EchelleFPAparam!$T$3-EchelleFPAparam!$M$3/2)+SIN('Standard Settings'!$F21+EchelleFPAparam!$M$3)))</f>
        <v/>
      </c>
      <c r="BK26" s="30">
        <f>IF(OR($P26+B$52&lt;'Standard Settings'!$G21,$P26+B$52&gt;'Standard Settings'!$I21),-1,BB26*(($D26+B$52)/($D26+B$52+0.5)))</f>
        <v/>
      </c>
      <c r="BL26" s="30">
        <f>IF(OR($P26+C$52&lt;'Standard Settings'!$G21,$P26+C$52&gt;'Standard Settings'!$I21),-1,BC26*(($D26+C$52)/($D26+C$52+0.5)))</f>
        <v/>
      </c>
      <c r="BM26" s="30">
        <f>IF(OR($P26+D$52&lt;'Standard Settings'!$G21,$P26+D$52&gt;'Standard Settings'!$I21),-1,BD26*(($D26+D$52)/($D26+D$52+0.5)))</f>
        <v/>
      </c>
      <c r="BN26" s="30">
        <f>IF(OR($P26+E$52&lt;'Standard Settings'!$G21,$P26+E$52&gt;'Standard Settings'!$I21),-1,BE26*(($D26+E$52)/($D26+E$52+0.5)))</f>
        <v/>
      </c>
      <c r="BO26" s="30">
        <f>IF(OR($P26+F$52&lt;'Standard Settings'!$G21,$P26+F$52&gt;'Standard Settings'!$I21),-1,BF26*(($D26+F$52)/($D26+F$52+0.5)))</f>
        <v/>
      </c>
      <c r="BP26" s="30">
        <f>IF(OR($P26+G$52&lt;'Standard Settings'!$G21,$P26+G$52&gt;'Standard Settings'!$I21),-1,BG26*(($D26+G$52)/($D26+G$52+0.5)))</f>
        <v/>
      </c>
      <c r="BQ26" s="30">
        <f>IF(OR($P26+H$52&lt;'Standard Settings'!$G21,$P26+H$52&gt;'Standard Settings'!$I21),-1,BH26*(($D26+H$52)/($D26+H$52+0.5)))</f>
        <v/>
      </c>
      <c r="BR26" s="30">
        <f>IF(OR($P26+I$52&lt;'Standard Settings'!$G21,$P26+I$52&gt;'Standard Settings'!$I21),-1,BI26*(($D26+I$52)/($D26+I$52+0.5)))</f>
        <v/>
      </c>
      <c r="BS26" s="30">
        <f>IF(OR($P26+J$52&lt;'Standard Settings'!$G21,$P26+J$52&gt;'Standard Settings'!$I21),-1,BJ26*(($D26+J$52)/($D26+J$52+0.5)))</f>
        <v/>
      </c>
      <c r="BT26" s="30">
        <f>IF(OR($P26+B$52&lt;'Standard Settings'!$G21,$P26+B$52&gt;'Standard Settings'!$I21),-1,BB26*(($D26+B$52)/($D26+B$52-0.5)))</f>
        <v/>
      </c>
      <c r="BU26" s="30">
        <f>IF(OR($P26+C$52&lt;'Standard Settings'!$G21,$P26+C$52&gt;'Standard Settings'!$I21),-1,BC26*(($D26+C$52)/($D26+C$52-0.5)))</f>
        <v/>
      </c>
      <c r="BV26" s="30">
        <f>IF(OR($P26+D$52&lt;'Standard Settings'!$G21,$P26+D$52&gt;'Standard Settings'!$I21),-1,BD26*(($D26+D$52)/($D26+D$52-0.5)))</f>
        <v/>
      </c>
      <c r="BW26" s="30">
        <f>IF(OR($P26+E$52&lt;'Standard Settings'!$G21,$P26+E$52&gt;'Standard Settings'!$I21),-1,BE26*(($D26+E$52)/($D26+E$52-0.5)))</f>
        <v/>
      </c>
      <c r="BX26" s="30">
        <f>IF(OR($P26+F$52&lt;'Standard Settings'!$G21,$P26+F$52&gt;'Standard Settings'!$I21),-1,BF26*(($D26+F$52)/($D26+F$52-0.5)))</f>
        <v/>
      </c>
      <c r="BY26" s="30">
        <f>IF(OR($P26+G$52&lt;'Standard Settings'!$G21,$P26+G$52&gt;'Standard Settings'!$I21),-1,BG26*(($D26+G$52)/($D26+G$52-0.5)))</f>
        <v/>
      </c>
      <c r="BZ26" s="30">
        <f>IF(OR($P26+H$52&lt;'Standard Settings'!$G21,$P26+H$52&gt;'Standard Settings'!$I21),-1,BH26*(($D26+H$52)/($D26+H$52-0.5)))</f>
        <v/>
      </c>
      <c r="CA26" s="30">
        <f>IF(OR($P26+I$52&lt;'Standard Settings'!$G21,$P26+I$52&gt;'Standard Settings'!$I21),-1,BI26*(($D26+I$52)/($D26+I$52-0.5)))</f>
        <v/>
      </c>
      <c r="CB26" s="30">
        <f>IF(OR($P26+J$52&lt;'Standard Settings'!$G21,$P26+J$52&gt;'Standard Settings'!$I21),-1,BJ26*(($D26+J$52)/($D26+J$52-0.5)))</f>
        <v/>
      </c>
      <c r="CC26" s="31">
        <f>IF(OR($P26+B$52&lt;'Standard Settings'!$G21,$P26+B$52&gt;'Standard Settings'!$I21),-1,(EchelleFPAparam!$S$3/(cpmcfgWLEN!$P26+B$52))*(SIN('Standard Settings'!$F21)+SIN('Standard Settings'!$F21+EchelleFPAparam!$M$3+EchelleFPAparam!$F$3)))</f>
        <v/>
      </c>
      <c r="CD26" s="31">
        <f>IF(OR($P26+C$52&lt;'Standard Settings'!$G21,$P26+C$52&gt;'Standard Settings'!$I21),-1,(EchelleFPAparam!$S$3/(cpmcfgWLEN!$P26+C$52))*(SIN('Standard Settings'!$F21)+SIN('Standard Settings'!$F21+EchelleFPAparam!$M$3+EchelleFPAparam!$F$3)))</f>
        <v/>
      </c>
      <c r="CE26" s="31">
        <f>IF(OR($P26+D$52&lt;'Standard Settings'!$G21,$P26+D$52&gt;'Standard Settings'!$I21),-1,(EchelleFPAparam!$S$3/(cpmcfgWLEN!$P26+D$52))*(SIN('Standard Settings'!$F21)+SIN('Standard Settings'!$F21+EchelleFPAparam!$M$3+EchelleFPAparam!$F$3)))</f>
        <v/>
      </c>
      <c r="CF26" s="31">
        <f>IF(OR($P26+E$52&lt;'Standard Settings'!$G21,$P26+E$52&gt;'Standard Settings'!$I21),-1,(EchelleFPAparam!$S$3/(cpmcfgWLEN!$P26+E$52))*(SIN('Standard Settings'!$F21)+SIN('Standard Settings'!$F21+EchelleFPAparam!$M$3+EchelleFPAparam!$F$3)))</f>
        <v/>
      </c>
      <c r="CG26" s="31">
        <f>IF(OR($P26+F$52&lt;'Standard Settings'!$G21,$P26+F$52&gt;'Standard Settings'!$I21),-1,(EchelleFPAparam!$S$3/(cpmcfgWLEN!$P26+F$52))*(SIN('Standard Settings'!$F21)+SIN('Standard Settings'!$F21+EchelleFPAparam!$M$3+EchelleFPAparam!$F$3)))</f>
        <v/>
      </c>
      <c r="CH26" s="31">
        <f>IF(OR($P26+G$52&lt;'Standard Settings'!$G21,$P26+G$52&gt;'Standard Settings'!$I21),-1,(EchelleFPAparam!$S$3/(cpmcfgWLEN!$P26+G$52))*(SIN('Standard Settings'!$F21)+SIN('Standard Settings'!$F21+EchelleFPAparam!$M$3+EchelleFPAparam!$F$3)))</f>
        <v/>
      </c>
      <c r="CI26" s="31">
        <f>IF(OR($P26+H$52&lt;'Standard Settings'!$G21,$P26+H$52&gt;'Standard Settings'!$I21),-1,(EchelleFPAparam!$S$3/(cpmcfgWLEN!$P26+H$52))*(SIN('Standard Settings'!$F21)+SIN('Standard Settings'!$F21+EchelleFPAparam!$M$3+EchelleFPAparam!$F$3)))</f>
        <v/>
      </c>
      <c r="CJ26" s="31">
        <f>IF(OR($P26+I$52&lt;'Standard Settings'!$G21,$P26+I$52&gt;'Standard Settings'!$I21),-1,(EchelleFPAparam!$S$3/(cpmcfgWLEN!$P26+I$52))*(SIN('Standard Settings'!$F21)+SIN('Standard Settings'!$F21+EchelleFPAparam!$M$3+EchelleFPAparam!$F$3)))</f>
        <v/>
      </c>
      <c r="CK26" s="31">
        <f>IF(OR($P26+J$52&lt;'Standard Settings'!$G21,$P26+J$52&gt;'Standard Settings'!$I21),-1,(EchelleFPAparam!$S$3/(cpmcfgWLEN!$P26+J$52))*(SIN('Standard Settings'!$F21)+SIN('Standard Settings'!$F21+EchelleFPAparam!$M$3+EchelleFPAparam!$F$3)))</f>
        <v/>
      </c>
      <c r="CL26" s="31">
        <f>IF(OR($P26+B$52&lt;'Standard Settings'!$G21,$P26+B$52&gt;'Standard Settings'!$I21),-1,(EchelleFPAparam!$S$3/(cpmcfgWLEN!$P26+B$52))*(SIN('Standard Settings'!$F21)+SIN('Standard Settings'!$F21+EchelleFPAparam!$M$3+EchelleFPAparam!$G$3)))</f>
        <v/>
      </c>
      <c r="CM26" s="31">
        <f>IF(OR($P26+C$52&lt;'Standard Settings'!$G21,$P26+C$52&gt;'Standard Settings'!$I21),-1,(EchelleFPAparam!$S$3/(cpmcfgWLEN!$P26+C$52))*(SIN('Standard Settings'!$F21)+SIN('Standard Settings'!$F21+EchelleFPAparam!$M$3+EchelleFPAparam!$G$3)))</f>
        <v/>
      </c>
      <c r="CN26" s="31">
        <f>IF(OR($P26+D$52&lt;'Standard Settings'!$G21,$P26+D$52&gt;'Standard Settings'!$I21),-1,(EchelleFPAparam!$S$3/(cpmcfgWLEN!$P26+D$52))*(SIN('Standard Settings'!$F21)+SIN('Standard Settings'!$F21+EchelleFPAparam!$M$3+EchelleFPAparam!$G$3)))</f>
        <v/>
      </c>
      <c r="CO26" s="31">
        <f>IF(OR($P26+E$52&lt;'Standard Settings'!$G21,$P26+E$52&gt;'Standard Settings'!$I21),-1,(EchelleFPAparam!$S$3/(cpmcfgWLEN!$P26+E$52))*(SIN('Standard Settings'!$F21)+SIN('Standard Settings'!$F21+EchelleFPAparam!$M$3+EchelleFPAparam!$G$3)))</f>
        <v/>
      </c>
      <c r="CP26" s="31">
        <f>IF(OR($P26+F$52&lt;'Standard Settings'!$G21,$P26+F$52&gt;'Standard Settings'!$I21),-1,(EchelleFPAparam!$S$3/(cpmcfgWLEN!$P26+F$52))*(SIN('Standard Settings'!$F21)+SIN('Standard Settings'!$F21+EchelleFPAparam!$M$3+EchelleFPAparam!$G$3)))</f>
        <v/>
      </c>
      <c r="CQ26" s="31">
        <f>IF(OR($P26+G$52&lt;'Standard Settings'!$G21,$P26+G$52&gt;'Standard Settings'!$I21),-1,(EchelleFPAparam!$S$3/(cpmcfgWLEN!$P26+G$52))*(SIN('Standard Settings'!$F21)+SIN('Standard Settings'!$F21+EchelleFPAparam!$M$3+EchelleFPAparam!$G$3)))</f>
        <v/>
      </c>
      <c r="CR26" s="31">
        <f>IF(OR($P26+H$52&lt;'Standard Settings'!$G21,$P26+H$52&gt;'Standard Settings'!$I21),-1,(EchelleFPAparam!$S$3/(cpmcfgWLEN!$P26+H$52))*(SIN('Standard Settings'!$F21)+SIN('Standard Settings'!$F21+EchelleFPAparam!$M$3+EchelleFPAparam!$G$3)))</f>
        <v/>
      </c>
      <c r="CS26" s="31">
        <f>IF(OR($P26+I$52&lt;'Standard Settings'!$G21,$P26+I$52&gt;'Standard Settings'!$I21),-1,(EchelleFPAparam!$S$3/(cpmcfgWLEN!$P26+I$52))*(SIN('Standard Settings'!$F21)+SIN('Standard Settings'!$F21+EchelleFPAparam!$M$3+EchelleFPAparam!$G$3)))</f>
        <v/>
      </c>
      <c r="CT26" s="31">
        <f>IF(OR($P26+J$52&lt;'Standard Settings'!$G21,$P26+J$52&gt;'Standard Settings'!$I21),-1,(EchelleFPAparam!$S$3/(cpmcfgWLEN!$P26+J$52))*(SIN('Standard Settings'!$F21)+SIN('Standard Settings'!$F21+EchelleFPAparam!$M$3+EchelleFPAparam!$G$3)))</f>
        <v/>
      </c>
      <c r="CU26" s="31">
        <f>IF(OR($P26+B$52&lt;'Standard Settings'!$G21,$P26+B$52&gt;'Standard Settings'!$I21),-1,(EchelleFPAparam!$S$3/(cpmcfgWLEN!$P26+B$52))*(SIN('Standard Settings'!$F21)+SIN('Standard Settings'!$F21+EchelleFPAparam!$M$3+EchelleFPAparam!$H$3)))</f>
        <v/>
      </c>
      <c r="CV26" s="31">
        <f>IF(OR($P26+C$52&lt;'Standard Settings'!$G21,$P26+C$52&gt;'Standard Settings'!$I21),-1,(EchelleFPAparam!$S$3/(cpmcfgWLEN!$P26+C$52))*(SIN('Standard Settings'!$F21)+SIN('Standard Settings'!$F21+EchelleFPAparam!$M$3+EchelleFPAparam!$H$3)))</f>
        <v/>
      </c>
      <c r="CW26" s="31">
        <f>IF(OR($P26+D$52&lt;'Standard Settings'!$G21,$P26+D$52&gt;'Standard Settings'!$I21),-1,(EchelleFPAparam!$S$3/(cpmcfgWLEN!$P26+D$52))*(SIN('Standard Settings'!$F21)+SIN('Standard Settings'!$F21+EchelleFPAparam!$M$3+EchelleFPAparam!$H$3)))</f>
        <v/>
      </c>
      <c r="CX26" s="31">
        <f>IF(OR($P26+E$52&lt;'Standard Settings'!$G21,$P26+E$52&gt;'Standard Settings'!$I21),-1,(EchelleFPAparam!$S$3/(cpmcfgWLEN!$P26+E$52))*(SIN('Standard Settings'!$F21)+SIN('Standard Settings'!$F21+EchelleFPAparam!$M$3+EchelleFPAparam!$H$3)))</f>
        <v/>
      </c>
      <c r="CY26" s="31">
        <f>IF(OR($P26+F$52&lt;'Standard Settings'!$G21,$P26+F$52&gt;'Standard Settings'!$I21),-1,(EchelleFPAparam!$S$3/(cpmcfgWLEN!$P26+F$52))*(SIN('Standard Settings'!$F21)+SIN('Standard Settings'!$F21+EchelleFPAparam!$M$3+EchelleFPAparam!$H$3)))</f>
        <v/>
      </c>
      <c r="CZ26" s="31">
        <f>IF(OR($P26+G$52&lt;'Standard Settings'!$G21,$P26+G$52&gt;'Standard Settings'!$I21),-1,(EchelleFPAparam!$S$3/(cpmcfgWLEN!$P26+G$52))*(SIN('Standard Settings'!$F21)+SIN('Standard Settings'!$F21+EchelleFPAparam!$M$3+EchelleFPAparam!$H$3)))</f>
        <v/>
      </c>
      <c r="DA26" s="31">
        <f>IF(OR($P26+H$52&lt;'Standard Settings'!$G21,$P26+H$52&gt;'Standard Settings'!$I21),-1,(EchelleFPAparam!$S$3/(cpmcfgWLEN!$P26+H$52))*(SIN('Standard Settings'!$F21)+SIN('Standard Settings'!$F21+EchelleFPAparam!$M$3+EchelleFPAparam!$H$3)))</f>
        <v/>
      </c>
      <c r="DB26" s="31">
        <f>IF(OR($P26+I$52&lt;'Standard Settings'!$G21,$P26+I$52&gt;'Standard Settings'!$I21),-1,(EchelleFPAparam!$S$3/(cpmcfgWLEN!$P26+I$52))*(SIN('Standard Settings'!$F21)+SIN('Standard Settings'!$F21+EchelleFPAparam!$M$3+EchelleFPAparam!$H$3)))</f>
        <v/>
      </c>
      <c r="DC26" s="31">
        <f>IF(OR($P26+J$52&lt;'Standard Settings'!$G21,$P26+J$52&gt;'Standard Settings'!$I21),-1,(EchelleFPAparam!$S$3/(cpmcfgWLEN!$P26+J$52))*(SIN('Standard Settings'!$F21)+SIN('Standard Settings'!$F21+EchelleFPAparam!$M$3+EchelleFPAparam!$H$3)))</f>
        <v/>
      </c>
      <c r="DD26" s="31">
        <f>IF(OR($P26+B$52&lt;'Standard Settings'!$G21,$P26+B$52&gt;'Standard Settings'!$I21),-1,(EchelleFPAparam!$S$3/(cpmcfgWLEN!$P26+B$52))*(SIN('Standard Settings'!$F21)+SIN('Standard Settings'!$F21+EchelleFPAparam!$M$3+EchelleFPAparam!$I$3)))</f>
        <v/>
      </c>
      <c r="DE26" s="31">
        <f>IF(OR($P26+C$52&lt;'Standard Settings'!$G21,$P26+C$52&gt;'Standard Settings'!$I21),-1,(EchelleFPAparam!$S$3/(cpmcfgWLEN!$P26+C$52))*(SIN('Standard Settings'!$F21)+SIN('Standard Settings'!$F21+EchelleFPAparam!$M$3+EchelleFPAparam!$I$3)))</f>
        <v/>
      </c>
      <c r="DF26" s="31">
        <f>IF(OR($P26+D$52&lt;'Standard Settings'!$G21,$P26+D$52&gt;'Standard Settings'!$I21),-1,(EchelleFPAparam!$S$3/(cpmcfgWLEN!$P26+D$52))*(SIN('Standard Settings'!$F21)+SIN('Standard Settings'!$F21+EchelleFPAparam!$M$3+EchelleFPAparam!$I$3)))</f>
        <v/>
      </c>
      <c r="DG26" s="31">
        <f>IF(OR($P26+E$52&lt;'Standard Settings'!$G21,$P26+E$52&gt;'Standard Settings'!$I21),-1,(EchelleFPAparam!$S$3/(cpmcfgWLEN!$P26+E$52))*(SIN('Standard Settings'!$F21)+SIN('Standard Settings'!$F21+EchelleFPAparam!$M$3+EchelleFPAparam!$I$3)))</f>
        <v/>
      </c>
      <c r="DH26" s="31">
        <f>IF(OR($P26+F$52&lt;'Standard Settings'!$G21,$P26+F$52&gt;'Standard Settings'!$I21),-1,(EchelleFPAparam!$S$3/(cpmcfgWLEN!$P26+F$52))*(SIN('Standard Settings'!$F21)+SIN('Standard Settings'!$F21+EchelleFPAparam!$M$3+EchelleFPAparam!$I$3)))</f>
        <v/>
      </c>
      <c r="DI26" s="31">
        <f>IF(OR($P26+G$52&lt;'Standard Settings'!$G21,$P26+G$52&gt;'Standard Settings'!$I21),-1,(EchelleFPAparam!$S$3/(cpmcfgWLEN!$P26+G$52))*(SIN('Standard Settings'!$F21)+SIN('Standard Settings'!$F21+EchelleFPAparam!$M$3+EchelleFPAparam!$I$3)))</f>
        <v/>
      </c>
      <c r="DJ26" s="31">
        <f>IF(OR($P26+H$52&lt;'Standard Settings'!$G21,$P26+H$52&gt;'Standard Settings'!$I21),-1,(EchelleFPAparam!$S$3/(cpmcfgWLEN!$P26+H$52))*(SIN('Standard Settings'!$F21)+SIN('Standard Settings'!$F21+EchelleFPAparam!$M$3+EchelleFPAparam!$I$3)))</f>
        <v/>
      </c>
      <c r="DK26" s="31">
        <f>IF(OR($P26+I$52&lt;'Standard Settings'!$G21,$P26+I$52&gt;'Standard Settings'!$I21),-1,(EchelleFPAparam!$S$3/(cpmcfgWLEN!$P26+I$52))*(SIN('Standard Settings'!$F21)+SIN('Standard Settings'!$F21+EchelleFPAparam!$M$3+EchelleFPAparam!$I$3)))</f>
        <v/>
      </c>
      <c r="DL26" s="31">
        <f>IF(OR($P26+J$52&lt;'Standard Settings'!$G21,$P26+J$52&gt;'Standard Settings'!$I21),-1,(EchelleFPAparam!$S$3/(cpmcfgWLEN!$P26+J$52))*(SIN('Standard Settings'!$F21)+SIN('Standard Settings'!$F21+EchelleFPAparam!$M$3+EchelleFPAparam!$I$3)))</f>
        <v/>
      </c>
      <c r="DM26" s="31">
        <f>IF(OR($P26+B$52&lt;'Standard Settings'!$G21,$P26+B$52&gt;'Standard Settings'!$I21),-1,(EchelleFPAparam!$S$3/(cpmcfgWLEN!$P26+B$52))*(SIN('Standard Settings'!$F21)+SIN('Standard Settings'!$F21+EchelleFPAparam!$M$3+EchelleFPAparam!$J$3)))</f>
        <v/>
      </c>
      <c r="DN26" s="31">
        <f>IF(OR($P26+C$52&lt;'Standard Settings'!$G21,$P26+C$52&gt;'Standard Settings'!$I21),-1,(EchelleFPAparam!$S$3/(cpmcfgWLEN!$P26+C$52))*(SIN('Standard Settings'!$F21)+SIN('Standard Settings'!$F21+EchelleFPAparam!$M$3+EchelleFPAparam!$J$3)))</f>
        <v/>
      </c>
      <c r="DO26" s="31">
        <f>IF(OR($P26+D$52&lt;'Standard Settings'!$G21,$P26+D$52&gt;'Standard Settings'!$I21),-1,(EchelleFPAparam!$S$3/(cpmcfgWLEN!$P26+D$52))*(SIN('Standard Settings'!$F21)+SIN('Standard Settings'!$F21+EchelleFPAparam!$M$3+EchelleFPAparam!$J$3)))</f>
        <v/>
      </c>
      <c r="DP26" s="31">
        <f>IF(OR($P26+E$52&lt;'Standard Settings'!$G21,$P26+E$52&gt;'Standard Settings'!$I21),-1,(EchelleFPAparam!$S$3/(cpmcfgWLEN!$P26+E$52))*(SIN('Standard Settings'!$F21)+SIN('Standard Settings'!$F21+EchelleFPAparam!$M$3+EchelleFPAparam!$J$3)))</f>
        <v/>
      </c>
      <c r="DQ26" s="31">
        <f>IF(OR($P26+F$52&lt;'Standard Settings'!$G21,$P26+F$52&gt;'Standard Settings'!$I21),-1,(EchelleFPAparam!$S$3/(cpmcfgWLEN!$P26+F$52))*(SIN('Standard Settings'!$F21)+SIN('Standard Settings'!$F21+EchelleFPAparam!$M$3+EchelleFPAparam!$J$3)))</f>
        <v/>
      </c>
      <c r="DR26" s="31">
        <f>IF(OR($P26+G$52&lt;'Standard Settings'!$G21,$P26+G$52&gt;'Standard Settings'!$I21),-1,(EchelleFPAparam!$S$3/(cpmcfgWLEN!$P26+G$52))*(SIN('Standard Settings'!$F21)+SIN('Standard Settings'!$F21+EchelleFPAparam!$M$3+EchelleFPAparam!$J$3)))</f>
        <v/>
      </c>
      <c r="DS26" s="31">
        <f>IF(OR($P26+H$52&lt;'Standard Settings'!$G21,$P26+H$52&gt;'Standard Settings'!$I21),-1,(EchelleFPAparam!$S$3/(cpmcfgWLEN!$P26+H$52))*(SIN('Standard Settings'!$F21)+SIN('Standard Settings'!$F21+EchelleFPAparam!$M$3+EchelleFPAparam!$J$3)))</f>
        <v/>
      </c>
      <c r="DT26" s="31">
        <f>IF(OR($P26+I$52&lt;'Standard Settings'!$G21,$P26+I$52&gt;'Standard Settings'!$I21),-1,(EchelleFPAparam!$S$3/(cpmcfgWLEN!$P26+I$52))*(SIN('Standard Settings'!$F21)+SIN('Standard Settings'!$F21+EchelleFPAparam!$M$3+EchelleFPAparam!$J$3)))</f>
        <v/>
      </c>
      <c r="DU26" s="31">
        <f>IF(OR($P26+J$52&lt;'Standard Settings'!$G21,$P26+J$52&gt;'Standard Settings'!$I21),-1,(EchelleFPAparam!$S$3/(cpmcfgWLEN!$P26+J$52))*(SIN('Standard Settings'!$F21)+SIN('Standard Settings'!$F21+EchelleFPAparam!$M$3+EchelleFPAparam!$J$3)))</f>
        <v/>
      </c>
      <c r="DV26" s="31">
        <f>IF(OR($P26+B$52&lt;$N26,$P26+B$52&gt;$O26),-1,(EchelleFPAparam!$S$3/(cpmcfgWLEN!$P26+B$52))*(SIN('Standard Settings'!$F21)+SIN('Standard Settings'!$F21+EchelleFPAparam!$M$3+EchelleFPAparam!$K$3)))</f>
        <v/>
      </c>
      <c r="DW26" s="31">
        <f>IF(OR($P26+C$52&lt;$N26,$P26+C$52&gt;$O26),-1,(EchelleFPAparam!$S$3/(cpmcfgWLEN!$P26+C$52))*(SIN('Standard Settings'!$F21)+SIN('Standard Settings'!$F21+EchelleFPAparam!$M$3+EchelleFPAparam!$K$3)))</f>
        <v/>
      </c>
      <c r="DX26" s="31">
        <f>IF(OR($P26+D$52&lt;$N26,$P26+D$52&gt;$O26),-1,(EchelleFPAparam!$S$3/(cpmcfgWLEN!$P26+D$52))*(SIN('Standard Settings'!$F21)+SIN('Standard Settings'!$F21+EchelleFPAparam!$M$3+EchelleFPAparam!$K$3)))</f>
        <v/>
      </c>
      <c r="DY26" s="31">
        <f>IF(OR($P26+E$52&lt;$N26,$P26+E$52&gt;$O26),-1,(EchelleFPAparam!$S$3/(cpmcfgWLEN!$P26+E$52))*(SIN('Standard Settings'!$F21)+SIN('Standard Settings'!$F21+EchelleFPAparam!$M$3+EchelleFPAparam!$K$3)))</f>
        <v/>
      </c>
      <c r="DZ26" s="31">
        <f>IF(OR($P26+F$52&lt;$N26,$P26+F$52&gt;$O26),-1,(EchelleFPAparam!$S$3/(cpmcfgWLEN!$P26+F$52))*(SIN('Standard Settings'!$F21)+SIN('Standard Settings'!$F21+EchelleFPAparam!$M$3+EchelleFPAparam!$K$3)))</f>
        <v/>
      </c>
      <c r="EA26" s="31">
        <f>IF(OR($P26+G$52&lt;$N26,$P26+G$52&gt;$O26),-1,(EchelleFPAparam!$S$3/(cpmcfgWLEN!$P26+G$52))*(SIN('Standard Settings'!$F21)+SIN('Standard Settings'!$F21+EchelleFPAparam!$M$3+EchelleFPAparam!$K$3)))</f>
        <v/>
      </c>
      <c r="EB26" s="31">
        <f>IF(OR($P26+H$52&lt;$N26,$P26+H$52&gt;$O26),-1,(EchelleFPAparam!$S$3/(cpmcfgWLEN!$P26+H$52))*(SIN('Standard Settings'!$F21)+SIN('Standard Settings'!$F21+EchelleFPAparam!$M$3+EchelleFPAparam!$K$3)))</f>
        <v/>
      </c>
      <c r="EC26" s="31">
        <f>IF(OR($P26+I$52&lt;$N26,$P26+I$52&gt;$O26),-1,(EchelleFPAparam!$S$3/(cpmcfgWLEN!$P26+I$52))*(SIN('Standard Settings'!$F21)+SIN('Standard Settings'!$F21+EchelleFPAparam!$M$3+EchelleFPAparam!$K$3)))</f>
        <v/>
      </c>
      <c r="ED26" s="31">
        <f>IF(OR($P26+J$52&lt;$N26,$P26+J$52&gt;$O26),-1,(EchelleFPAparam!$S$3/(cpmcfgWLEN!$P26+J$52))*(SIN('Standard Settings'!$F21)+SIN('Standard Settings'!$F21+EchelleFPAparam!$M$3+EchelleFPAparam!$K$3)))</f>
        <v/>
      </c>
      <c r="EE26" s="34">
        <f>'Standard Settings'!E21</f>
        <v/>
      </c>
      <c r="EH26" s="32" t="n"/>
      <c r="EI26" s="32" t="n"/>
      <c r="EJ26" s="32" t="n"/>
      <c r="EK26" s="32" t="n"/>
      <c r="EL26" s="32" t="n"/>
      <c r="EM26" s="32" t="n"/>
      <c r="EN26" s="32" t="n"/>
      <c r="EO26" s="32" t="n"/>
      <c r="EP26" s="32" t="n"/>
      <c r="EQ26" s="32" t="n"/>
      <c r="ER26" s="32" t="n"/>
      <c r="ES26" s="32" t="n"/>
      <c r="ET26" s="32" t="n"/>
      <c r="EU26" s="32" t="n"/>
      <c r="EV26" s="32" t="n"/>
      <c r="EW26" s="32" t="n"/>
      <c r="EX26" s="32" t="n"/>
      <c r="EY26" s="32" t="n"/>
      <c r="EZ26" s="32" t="n"/>
      <c r="FA26" s="32" t="n"/>
      <c r="FB26" s="32" t="n"/>
      <c r="FC26" s="15" t="n"/>
      <c r="FD26" s="33">
        <f>1/(F26*EchelleFPAparam!$Q$3)</f>
        <v/>
      </c>
      <c r="FE26" s="33">
        <f>E26*FD26</f>
        <v/>
      </c>
      <c r="FF26" s="15" t="n"/>
      <c r="FG26" s="15" t="n"/>
      <c r="FH26" s="15" t="n"/>
      <c r="FI26" s="15" t="n"/>
      <c r="FJ26" s="15" t="n"/>
      <c r="FK26" s="15" t="n"/>
      <c r="FL26" s="15" t="n"/>
      <c r="FM26" s="15" t="n"/>
      <c r="FN26" s="15" t="n"/>
      <c r="FO26" s="15" t="n"/>
      <c r="FP26" s="15" t="n"/>
      <c r="FQ26" s="15" t="n"/>
      <c r="FR26" s="15" t="n"/>
      <c r="FS26" s="15" t="n"/>
      <c r="FT26" s="15" t="n"/>
      <c r="FU26" s="15" t="n"/>
      <c r="FV26" s="15" t="n"/>
      <c r="FW26" s="15" t="n"/>
      <c r="FX26" s="15" t="n"/>
      <c r="FY26" s="15" t="n"/>
      <c r="FZ26" s="15" t="n"/>
      <c r="GA26" s="15" t="n"/>
      <c r="GB26" s="15" t="n"/>
      <c r="GC26" s="15" t="n"/>
      <c r="GD26" s="15" t="n"/>
      <c r="GE26" s="15" t="n"/>
      <c r="GF26" s="15" t="n"/>
      <c r="GG26" s="15" t="n"/>
      <c r="GH26" s="15" t="n"/>
      <c r="GI26" s="15" t="n"/>
      <c r="GJ26" s="15" t="n"/>
      <c r="GK26" s="15" t="n"/>
      <c r="GL26" s="15" t="n"/>
      <c r="GM26" s="15" t="n"/>
      <c r="GN26" s="15" t="n"/>
      <c r="GO26" s="15" t="n"/>
      <c r="GP26" s="15" t="n"/>
      <c r="GQ26" s="15" t="n"/>
      <c r="GR26" s="15" t="n"/>
      <c r="GS26" s="15" t="n"/>
      <c r="GT26" s="15" t="n"/>
      <c r="GU26" s="15" t="n"/>
      <c r="GV26" s="15" t="n"/>
      <c r="GW26" s="15" t="n"/>
      <c r="GX26" s="15" t="n"/>
      <c r="GY26" s="15" t="n"/>
      <c r="GZ26" s="15" t="n"/>
      <c r="HA26" s="15" t="n"/>
      <c r="HB26" s="15" t="n"/>
      <c r="HC26" s="15" t="n"/>
      <c r="HD26" s="15" t="n"/>
      <c r="HE26" s="15" t="n"/>
      <c r="HF26" s="15" t="n"/>
      <c r="HG26" s="15" t="n"/>
      <c r="HH26" s="15" t="n"/>
      <c r="HI26" s="15" t="n"/>
      <c r="HJ26" s="15" t="n"/>
      <c r="HK26" s="15" t="n"/>
      <c r="HL26" s="15" t="n"/>
      <c r="HM26" s="15" t="n"/>
      <c r="HN26" s="15" t="n"/>
      <c r="HO26" s="15" t="n"/>
      <c r="HP26" s="15" t="n"/>
      <c r="HQ26" s="15" t="n"/>
      <c r="HR26" s="15" t="n"/>
      <c r="HS26" s="15" t="n"/>
      <c r="HT26" s="15" t="n"/>
      <c r="HU26" s="15" t="n"/>
      <c r="HV26" s="15" t="n"/>
      <c r="HW26" s="15" t="n"/>
      <c r="HX26" s="15" t="n"/>
      <c r="HY26" s="15" t="n"/>
      <c r="HZ26" s="15" t="n"/>
      <c r="IA26" s="15" t="n"/>
      <c r="IB26" s="15" t="n"/>
      <c r="IC26" s="15" t="n"/>
      <c r="ID26" s="15" t="n"/>
      <c r="IE26" s="15" t="n"/>
      <c r="IF26" s="15" t="n"/>
      <c r="IG26" s="15" t="n"/>
      <c r="IH26" s="15" t="n"/>
      <c r="II26" s="15" t="n"/>
      <c r="IJ26" s="15" t="n"/>
      <c r="IK26" s="15" t="n"/>
      <c r="IL26" s="15" t="n"/>
      <c r="IM26" s="15" t="n"/>
      <c r="IN26" s="15" t="n"/>
      <c r="IO26" s="15" t="n"/>
      <c r="IP26" s="15" t="n"/>
      <c r="IQ26" s="15" t="n"/>
      <c r="IR26" s="15" t="n"/>
      <c r="IS26" s="15" t="n"/>
      <c r="IT26" s="15" t="n"/>
      <c r="IU26" s="15" t="n"/>
      <c r="IV26" s="15" t="n"/>
      <c r="IW26" s="15" t="n"/>
      <c r="IX26" s="15" t="n"/>
      <c r="IY26" s="15" t="n"/>
      <c r="IZ26" s="15" t="n"/>
      <c r="JA26" s="15" t="n"/>
      <c r="JB26" s="15" t="n"/>
      <c r="JC26" s="15" t="n"/>
      <c r="JD26" s="15" t="n"/>
      <c r="JE26" s="15" t="n"/>
      <c r="JF26" s="15" t="n"/>
      <c r="JG26" s="15" t="n"/>
      <c r="JH26" s="15" t="n"/>
      <c r="JI26" s="15" t="n"/>
      <c r="JJ26" s="15" t="n"/>
      <c r="JK26" s="15" t="n"/>
      <c r="JL26" s="15" t="n"/>
    </row>
    <row customHeight="1" ht="13.8" r="27" s="59" spans="1:273">
      <c r="A27" s="0" t="n"/>
      <c r="B27" s="22">
        <f>V27</f>
        <v/>
      </c>
      <c r="C27" s="34">
        <f>'Standard Settings'!B22</f>
        <v/>
      </c>
      <c r="D27" s="34">
        <f>'Standard Settings'!H22</f>
        <v/>
      </c>
      <c r="E27" s="23">
        <f>(DH27-CY27)/2048</f>
        <v/>
      </c>
      <c r="F27" s="21">
        <f>((EchelleFPAparam!$S$3/(cpmcfgWLEN!$P27+E$52))*(SIN('Standard Settings'!$F22+0.0005)+SIN('Standard Settings'!$F22+0.0005+EchelleFPAparam!$M$3))-(EchelleFPAparam!$S$3/(cpmcfgWLEN!$P27+E$52))*(SIN('Standard Settings'!$F22-0.0005)+SIN('Standard Settings'!$F22-0.0005+EchelleFPAparam!$M$3)))*1000*EchelleFPAparam!$O$3/180</f>
        <v/>
      </c>
      <c r="G27" s="24">
        <f>'Standard Settings'!C22</f>
        <v/>
      </c>
      <c r="H27" s="0" t="n"/>
      <c r="I27" s="34">
        <f>'Standard Settings'!D22</f>
        <v/>
      </c>
      <c r="J27" s="0" t="n"/>
      <c r="K27" s="14" t="n">
        <v>0</v>
      </c>
      <c r="L27" s="14" t="n">
        <v>0</v>
      </c>
      <c r="N27" s="25">
        <f>'Standard Settings'!$G22</f>
        <v/>
      </c>
      <c r="O27" s="25">
        <f>'Standard Settings'!$I22</f>
        <v/>
      </c>
      <c r="P27" s="26">
        <f>D27-4</f>
        <v/>
      </c>
      <c r="Q27" s="26">
        <f>D27+4</f>
        <v/>
      </c>
      <c r="R27" s="27">
        <f>IF(OR($P27+B$52&lt;$N27,$P27+B$52&gt;$O27),-1,(EchelleFPAparam!$S$3/(cpmcfgWLEN!$P27+B$52))*(SIN('Standard Settings'!$F22)+SIN('Standard Settings'!$F22+EchelleFPAparam!$M$3)))</f>
        <v/>
      </c>
      <c r="S27" s="27">
        <f>IF(OR($P27+C$52&lt;$N27,$P27+C$52&gt;$O27),-1,(EchelleFPAparam!$S$3/(cpmcfgWLEN!$P27+C$52))*(SIN('Standard Settings'!$F22)+SIN('Standard Settings'!$F22+EchelleFPAparam!$M$3)))</f>
        <v/>
      </c>
      <c r="T27" s="27">
        <f>IF(OR($P27+D$52&lt;$N27,$P27+D$52&gt;$O27),-1,(EchelleFPAparam!$S$3/(cpmcfgWLEN!$P27+D$52))*(SIN('Standard Settings'!$F22)+SIN('Standard Settings'!$F22+EchelleFPAparam!$M$3)))</f>
        <v/>
      </c>
      <c r="U27" s="27">
        <f>IF(OR($P27+E$52&lt;$N27,$P27+E$52&gt;$O27),-1,(EchelleFPAparam!$S$3/(cpmcfgWLEN!$P27+E$52))*(SIN('Standard Settings'!$F22)+SIN('Standard Settings'!$F22+EchelleFPAparam!$M$3)))</f>
        <v/>
      </c>
      <c r="V27" s="27">
        <f>IF(OR($P27+F$52&lt;$N27,$P27+F$52&gt;$O27),-1,(EchelleFPAparam!$S$3/(cpmcfgWLEN!$P27+F$52))*(SIN('Standard Settings'!$F22)+SIN('Standard Settings'!$F22+EchelleFPAparam!$M$3)))</f>
        <v/>
      </c>
      <c r="W27" s="27">
        <f>IF(OR($P27+G$52&lt;$N27,$P27+G$52&gt;$O27),-1,(EchelleFPAparam!$S$3/(cpmcfgWLEN!$P27+G$52))*(SIN('Standard Settings'!$F22)+SIN('Standard Settings'!$F22+EchelleFPAparam!$M$3)))</f>
        <v/>
      </c>
      <c r="X27" s="27">
        <f>IF(OR($P27+H$52&lt;$N27,$P27+H$52&gt;$O27),-1,(EchelleFPAparam!$S$3/(cpmcfgWLEN!$P27+H$52))*(SIN('Standard Settings'!$F22)+SIN('Standard Settings'!$F22+EchelleFPAparam!$M$3)))</f>
        <v/>
      </c>
      <c r="Y27" s="27">
        <f>IF(OR($P27+I$52&lt;$N27,$P27+I$52&gt;$O27),-1,(EchelleFPAparam!$S$3/(cpmcfgWLEN!$P27+I$52))*(SIN('Standard Settings'!$F22)+SIN('Standard Settings'!$F22+EchelleFPAparam!$M$3)))</f>
        <v/>
      </c>
      <c r="Z27" s="27">
        <f>IF(OR($P27+J$52&lt;$N27,$P27+J$52&gt;$O27),-1,(EchelleFPAparam!$S$3/(cpmcfgWLEN!$P27+J$52))*(SIN('Standard Settings'!$F22)+SIN('Standard Settings'!$F22+EchelleFPAparam!$M$3)))</f>
        <v/>
      </c>
      <c r="AA27" s="28" t="n"/>
      <c r="AB27" s="28" t="n"/>
      <c r="AC27" s="28" t="n"/>
      <c r="AD27" s="28" t="n"/>
      <c r="AE27" s="28" t="n"/>
      <c r="AF27" s="28" t="n"/>
      <c r="AG27" s="28" t="n"/>
      <c r="AH27" s="28" t="n"/>
      <c r="AI27" s="28" t="n"/>
      <c r="AJ27" s="28" t="n"/>
      <c r="AK27" s="28" t="n"/>
      <c r="AL27" s="28" t="n"/>
      <c r="AM27" s="28" t="n"/>
      <c r="AN27" s="28" t="n"/>
      <c r="AO27" s="28" t="n"/>
      <c r="AP27" s="28" t="n"/>
      <c r="AQ27" s="28" t="n"/>
      <c r="AR27" s="28" t="n"/>
      <c r="AS27" s="28" t="n"/>
      <c r="AT27" s="28" t="n"/>
      <c r="AU27" s="28" t="n"/>
      <c r="AV27" s="28" t="n"/>
      <c r="AW27" s="28" t="n"/>
      <c r="AX27" s="28" t="n"/>
      <c r="AY27" s="28" t="n"/>
      <c r="AZ27" s="28" t="n"/>
      <c r="BA27" s="28" t="n"/>
      <c r="BB27" s="29">
        <f>IF(OR($P27+B$52&lt;'Standard Settings'!$G22,$P27+B$52&gt;'Standard Settings'!$I22),-1,(EchelleFPAparam!$S$3/(cpmcfgWLEN!$P27+B$52))*(SIN(EchelleFPAparam!$T$3-EchelleFPAparam!$M$3/2)+SIN('Standard Settings'!$F22+EchelleFPAparam!$M$3)))</f>
        <v/>
      </c>
      <c r="BC27" s="29">
        <f>IF(OR($P27+C$52&lt;'Standard Settings'!$G22,$P27+C$52&gt;'Standard Settings'!$I22),-1,(EchelleFPAparam!$S$3/(cpmcfgWLEN!$P27+C$52))*(SIN(EchelleFPAparam!$T$3-EchelleFPAparam!$M$3/2)+SIN('Standard Settings'!$F22+EchelleFPAparam!$M$3)))</f>
        <v/>
      </c>
      <c r="BD27" s="29">
        <f>IF(OR($P27+D$52&lt;'Standard Settings'!$G22,$P27+D$52&gt;'Standard Settings'!$I22),-1,(EchelleFPAparam!$S$3/(cpmcfgWLEN!$P27+D$52))*(SIN(EchelleFPAparam!$T$3-EchelleFPAparam!$M$3/2)+SIN('Standard Settings'!$F22+EchelleFPAparam!$M$3)))</f>
        <v/>
      </c>
      <c r="BE27" s="29">
        <f>IF(OR($P27+E$52&lt;'Standard Settings'!$G22,$P27+E$52&gt;'Standard Settings'!$I22),-1,(EchelleFPAparam!$S$3/(cpmcfgWLEN!$P27+E$52))*(SIN(EchelleFPAparam!$T$3-EchelleFPAparam!$M$3/2)+SIN('Standard Settings'!$F22+EchelleFPAparam!$M$3)))</f>
        <v/>
      </c>
      <c r="BF27" s="29">
        <f>IF(OR($P27+F$52&lt;'Standard Settings'!$G22,$P27+F$52&gt;'Standard Settings'!$I22),-1,(EchelleFPAparam!$S$3/(cpmcfgWLEN!$P27+F$52))*(SIN(EchelleFPAparam!$T$3-EchelleFPAparam!$M$3/2)+SIN('Standard Settings'!$F22+EchelleFPAparam!$M$3)))</f>
        <v/>
      </c>
      <c r="BG27" s="29">
        <f>IF(OR($P27+G$52&lt;'Standard Settings'!$G22,$P27+G$52&gt;'Standard Settings'!$I22),-1,(EchelleFPAparam!$S$3/(cpmcfgWLEN!$P27+G$52))*(SIN(EchelleFPAparam!$T$3-EchelleFPAparam!$M$3/2)+SIN('Standard Settings'!$F22+EchelleFPAparam!$M$3)))</f>
        <v/>
      </c>
      <c r="BH27" s="29">
        <f>IF(OR($P27+H$52&lt;'Standard Settings'!$G22,$P27+H$52&gt;'Standard Settings'!$I22),-1,(EchelleFPAparam!$S$3/(cpmcfgWLEN!$P27+H$52))*(SIN(EchelleFPAparam!$T$3-EchelleFPAparam!$M$3/2)+SIN('Standard Settings'!$F22+EchelleFPAparam!$M$3)))</f>
        <v/>
      </c>
      <c r="BI27" s="29">
        <f>IF(OR($P27+I$52&lt;'Standard Settings'!$G22,$P27+I$52&gt;'Standard Settings'!$I22),-1,(EchelleFPAparam!$S$3/(cpmcfgWLEN!$P27+I$52))*(SIN(EchelleFPAparam!$T$3-EchelleFPAparam!$M$3/2)+SIN('Standard Settings'!$F22+EchelleFPAparam!$M$3)))</f>
        <v/>
      </c>
      <c r="BJ27" s="29">
        <f>IF(OR($P27+J$52&lt;'Standard Settings'!$G22,$P27+J$52&gt;'Standard Settings'!$I22),-1,(EchelleFPAparam!$S$3/(cpmcfgWLEN!$P27+J$52))*(SIN(EchelleFPAparam!$T$3-EchelleFPAparam!$M$3/2)+SIN('Standard Settings'!$F22+EchelleFPAparam!$M$3)))</f>
        <v/>
      </c>
      <c r="BK27" s="30">
        <f>IF(OR($P27+B$52&lt;'Standard Settings'!$G22,$P27+B$52&gt;'Standard Settings'!$I22),-1,BB27*(($D27+B$52)/($D27+B$52+0.5)))</f>
        <v/>
      </c>
      <c r="BL27" s="30">
        <f>IF(OR($P27+C$52&lt;'Standard Settings'!$G22,$P27+C$52&gt;'Standard Settings'!$I22),-1,BC27*(($D27+C$52)/($D27+C$52+0.5)))</f>
        <v/>
      </c>
      <c r="BM27" s="30">
        <f>IF(OR($P27+D$52&lt;'Standard Settings'!$G22,$P27+D$52&gt;'Standard Settings'!$I22),-1,BD27*(($D27+D$52)/($D27+D$52+0.5)))</f>
        <v/>
      </c>
      <c r="BN27" s="30">
        <f>IF(OR($P27+E$52&lt;'Standard Settings'!$G22,$P27+E$52&gt;'Standard Settings'!$I22),-1,BE27*(($D27+E$52)/($D27+E$52+0.5)))</f>
        <v/>
      </c>
      <c r="BO27" s="30">
        <f>IF(OR($P27+F$52&lt;'Standard Settings'!$G22,$P27+F$52&gt;'Standard Settings'!$I22),-1,BF27*(($D27+F$52)/($D27+F$52+0.5)))</f>
        <v/>
      </c>
      <c r="BP27" s="30">
        <f>IF(OR($P27+G$52&lt;'Standard Settings'!$G22,$P27+G$52&gt;'Standard Settings'!$I22),-1,BG27*(($D27+G$52)/($D27+G$52+0.5)))</f>
        <v/>
      </c>
      <c r="BQ27" s="30">
        <f>IF(OR($P27+H$52&lt;'Standard Settings'!$G22,$P27+H$52&gt;'Standard Settings'!$I22),-1,BH27*(($D27+H$52)/($D27+H$52+0.5)))</f>
        <v/>
      </c>
      <c r="BR27" s="30">
        <f>IF(OR($P27+I$52&lt;'Standard Settings'!$G22,$P27+I$52&gt;'Standard Settings'!$I22),-1,BI27*(($D27+I$52)/($D27+I$52+0.5)))</f>
        <v/>
      </c>
      <c r="BS27" s="30">
        <f>IF(OR($P27+J$52&lt;'Standard Settings'!$G22,$P27+J$52&gt;'Standard Settings'!$I22),-1,BJ27*(($D27+J$52)/($D27+J$52+0.5)))</f>
        <v/>
      </c>
      <c r="BT27" s="30">
        <f>IF(OR($P27+B$52&lt;'Standard Settings'!$G22,$P27+B$52&gt;'Standard Settings'!$I22),-1,BB27*(($D27+B$52)/($D27+B$52-0.5)))</f>
        <v/>
      </c>
      <c r="BU27" s="30">
        <f>IF(OR($P27+C$52&lt;'Standard Settings'!$G22,$P27+C$52&gt;'Standard Settings'!$I22),-1,BC27*(($D27+C$52)/($D27+C$52-0.5)))</f>
        <v/>
      </c>
      <c r="BV27" s="30">
        <f>IF(OR($P27+D$52&lt;'Standard Settings'!$G22,$P27+D$52&gt;'Standard Settings'!$I22),-1,BD27*(($D27+D$52)/($D27+D$52-0.5)))</f>
        <v/>
      </c>
      <c r="BW27" s="30">
        <f>IF(OR($P27+E$52&lt;'Standard Settings'!$G22,$P27+E$52&gt;'Standard Settings'!$I22),-1,BE27*(($D27+E$52)/($D27+E$52-0.5)))</f>
        <v/>
      </c>
      <c r="BX27" s="30">
        <f>IF(OR($P27+F$52&lt;'Standard Settings'!$G22,$P27+F$52&gt;'Standard Settings'!$I22),-1,BF27*(($D27+F$52)/($D27+F$52-0.5)))</f>
        <v/>
      </c>
      <c r="BY27" s="30">
        <f>IF(OR($P27+G$52&lt;'Standard Settings'!$G22,$P27+G$52&gt;'Standard Settings'!$I22),-1,BG27*(($D27+G$52)/($D27+G$52-0.5)))</f>
        <v/>
      </c>
      <c r="BZ27" s="30">
        <f>IF(OR($P27+H$52&lt;'Standard Settings'!$G22,$P27+H$52&gt;'Standard Settings'!$I22),-1,BH27*(($D27+H$52)/($D27+H$52-0.5)))</f>
        <v/>
      </c>
      <c r="CA27" s="30">
        <f>IF(OR($P27+I$52&lt;'Standard Settings'!$G22,$P27+I$52&gt;'Standard Settings'!$I22),-1,BI27*(($D27+I$52)/($D27+I$52-0.5)))</f>
        <v/>
      </c>
      <c r="CB27" s="30">
        <f>IF(OR($P27+J$52&lt;'Standard Settings'!$G22,$P27+J$52&gt;'Standard Settings'!$I22),-1,BJ27*(($D27+J$52)/($D27+J$52-0.5)))</f>
        <v/>
      </c>
      <c r="CC27" s="31">
        <f>IF(OR($P27+B$52&lt;'Standard Settings'!$G22,$P27+B$52&gt;'Standard Settings'!$I22),-1,(EchelleFPAparam!$S$3/(cpmcfgWLEN!$P27+B$52))*(SIN('Standard Settings'!$F22)+SIN('Standard Settings'!$F22+EchelleFPAparam!$M$3+EchelleFPAparam!$F$3)))</f>
        <v/>
      </c>
      <c r="CD27" s="31">
        <f>IF(OR($P27+C$52&lt;'Standard Settings'!$G22,$P27+C$52&gt;'Standard Settings'!$I22),-1,(EchelleFPAparam!$S$3/(cpmcfgWLEN!$P27+C$52))*(SIN('Standard Settings'!$F22)+SIN('Standard Settings'!$F22+EchelleFPAparam!$M$3+EchelleFPAparam!$F$3)))</f>
        <v/>
      </c>
      <c r="CE27" s="31">
        <f>IF(OR($P27+D$52&lt;'Standard Settings'!$G22,$P27+D$52&gt;'Standard Settings'!$I22),-1,(EchelleFPAparam!$S$3/(cpmcfgWLEN!$P27+D$52))*(SIN('Standard Settings'!$F22)+SIN('Standard Settings'!$F22+EchelleFPAparam!$M$3+EchelleFPAparam!$F$3)))</f>
        <v/>
      </c>
      <c r="CF27" s="31">
        <f>IF(OR($P27+E$52&lt;'Standard Settings'!$G22,$P27+E$52&gt;'Standard Settings'!$I22),-1,(EchelleFPAparam!$S$3/(cpmcfgWLEN!$P27+E$52))*(SIN('Standard Settings'!$F22)+SIN('Standard Settings'!$F22+EchelleFPAparam!$M$3+EchelleFPAparam!$F$3)))</f>
        <v/>
      </c>
      <c r="CG27" s="31">
        <f>IF(OR($P27+F$52&lt;'Standard Settings'!$G22,$P27+F$52&gt;'Standard Settings'!$I22),-1,(EchelleFPAparam!$S$3/(cpmcfgWLEN!$P27+F$52))*(SIN('Standard Settings'!$F22)+SIN('Standard Settings'!$F22+EchelleFPAparam!$M$3+EchelleFPAparam!$F$3)))</f>
        <v/>
      </c>
      <c r="CH27" s="31">
        <f>IF(OR($P27+G$52&lt;'Standard Settings'!$G22,$P27+G$52&gt;'Standard Settings'!$I22),-1,(EchelleFPAparam!$S$3/(cpmcfgWLEN!$P27+G$52))*(SIN('Standard Settings'!$F22)+SIN('Standard Settings'!$F22+EchelleFPAparam!$M$3+EchelleFPAparam!$F$3)))</f>
        <v/>
      </c>
      <c r="CI27" s="31">
        <f>IF(OR($P27+H$52&lt;'Standard Settings'!$G22,$P27+H$52&gt;'Standard Settings'!$I22),-1,(EchelleFPAparam!$S$3/(cpmcfgWLEN!$P27+H$52))*(SIN('Standard Settings'!$F22)+SIN('Standard Settings'!$F22+EchelleFPAparam!$M$3+EchelleFPAparam!$F$3)))</f>
        <v/>
      </c>
      <c r="CJ27" s="31">
        <f>IF(OR($P27+I$52&lt;'Standard Settings'!$G22,$P27+I$52&gt;'Standard Settings'!$I22),-1,(EchelleFPAparam!$S$3/(cpmcfgWLEN!$P27+I$52))*(SIN('Standard Settings'!$F22)+SIN('Standard Settings'!$F22+EchelleFPAparam!$M$3+EchelleFPAparam!$F$3)))</f>
        <v/>
      </c>
      <c r="CK27" s="31">
        <f>IF(OR($P27+J$52&lt;'Standard Settings'!$G22,$P27+J$52&gt;'Standard Settings'!$I22),-1,(EchelleFPAparam!$S$3/(cpmcfgWLEN!$P27+J$52))*(SIN('Standard Settings'!$F22)+SIN('Standard Settings'!$F22+EchelleFPAparam!$M$3+EchelleFPAparam!$F$3)))</f>
        <v/>
      </c>
      <c r="CL27" s="31">
        <f>IF(OR($P27+B$52&lt;'Standard Settings'!$G22,$P27+B$52&gt;'Standard Settings'!$I22),-1,(EchelleFPAparam!$S$3/(cpmcfgWLEN!$P27+B$52))*(SIN('Standard Settings'!$F22)+SIN('Standard Settings'!$F22+EchelleFPAparam!$M$3+EchelleFPAparam!$G$3)))</f>
        <v/>
      </c>
      <c r="CM27" s="31">
        <f>IF(OR($P27+C$52&lt;'Standard Settings'!$G22,$P27+C$52&gt;'Standard Settings'!$I22),-1,(EchelleFPAparam!$S$3/(cpmcfgWLEN!$P27+C$52))*(SIN('Standard Settings'!$F22)+SIN('Standard Settings'!$F22+EchelleFPAparam!$M$3+EchelleFPAparam!$G$3)))</f>
        <v/>
      </c>
      <c r="CN27" s="31">
        <f>IF(OR($P27+D$52&lt;'Standard Settings'!$G22,$P27+D$52&gt;'Standard Settings'!$I22),-1,(EchelleFPAparam!$S$3/(cpmcfgWLEN!$P27+D$52))*(SIN('Standard Settings'!$F22)+SIN('Standard Settings'!$F22+EchelleFPAparam!$M$3+EchelleFPAparam!$G$3)))</f>
        <v/>
      </c>
      <c r="CO27" s="31">
        <f>IF(OR($P27+E$52&lt;'Standard Settings'!$G22,$P27+E$52&gt;'Standard Settings'!$I22),-1,(EchelleFPAparam!$S$3/(cpmcfgWLEN!$P27+E$52))*(SIN('Standard Settings'!$F22)+SIN('Standard Settings'!$F22+EchelleFPAparam!$M$3+EchelleFPAparam!$G$3)))</f>
        <v/>
      </c>
      <c r="CP27" s="31">
        <f>IF(OR($P27+F$52&lt;'Standard Settings'!$G22,$P27+F$52&gt;'Standard Settings'!$I22),-1,(EchelleFPAparam!$S$3/(cpmcfgWLEN!$P27+F$52))*(SIN('Standard Settings'!$F22)+SIN('Standard Settings'!$F22+EchelleFPAparam!$M$3+EchelleFPAparam!$G$3)))</f>
        <v/>
      </c>
      <c r="CQ27" s="31">
        <f>IF(OR($P27+G$52&lt;'Standard Settings'!$G22,$P27+G$52&gt;'Standard Settings'!$I22),-1,(EchelleFPAparam!$S$3/(cpmcfgWLEN!$P27+G$52))*(SIN('Standard Settings'!$F22)+SIN('Standard Settings'!$F22+EchelleFPAparam!$M$3+EchelleFPAparam!$G$3)))</f>
        <v/>
      </c>
      <c r="CR27" s="31">
        <f>IF(OR($P27+H$52&lt;'Standard Settings'!$G22,$P27+H$52&gt;'Standard Settings'!$I22),-1,(EchelleFPAparam!$S$3/(cpmcfgWLEN!$P27+H$52))*(SIN('Standard Settings'!$F22)+SIN('Standard Settings'!$F22+EchelleFPAparam!$M$3+EchelleFPAparam!$G$3)))</f>
        <v/>
      </c>
      <c r="CS27" s="31">
        <f>IF(OR($P27+I$52&lt;'Standard Settings'!$G22,$P27+I$52&gt;'Standard Settings'!$I22),-1,(EchelleFPAparam!$S$3/(cpmcfgWLEN!$P27+I$52))*(SIN('Standard Settings'!$F22)+SIN('Standard Settings'!$F22+EchelleFPAparam!$M$3+EchelleFPAparam!$G$3)))</f>
        <v/>
      </c>
      <c r="CT27" s="31">
        <f>IF(OR($P27+J$52&lt;'Standard Settings'!$G22,$P27+J$52&gt;'Standard Settings'!$I22),-1,(EchelleFPAparam!$S$3/(cpmcfgWLEN!$P27+J$52))*(SIN('Standard Settings'!$F22)+SIN('Standard Settings'!$F22+EchelleFPAparam!$M$3+EchelleFPAparam!$G$3)))</f>
        <v/>
      </c>
      <c r="CU27" s="31">
        <f>IF(OR($P27+B$52&lt;'Standard Settings'!$G22,$P27+B$52&gt;'Standard Settings'!$I22),-1,(EchelleFPAparam!$S$3/(cpmcfgWLEN!$P27+B$52))*(SIN('Standard Settings'!$F22)+SIN('Standard Settings'!$F22+EchelleFPAparam!$M$3+EchelleFPAparam!$H$3)))</f>
        <v/>
      </c>
      <c r="CV27" s="31">
        <f>IF(OR($P27+C$52&lt;'Standard Settings'!$G22,$P27+C$52&gt;'Standard Settings'!$I22),-1,(EchelleFPAparam!$S$3/(cpmcfgWLEN!$P27+C$52))*(SIN('Standard Settings'!$F22)+SIN('Standard Settings'!$F22+EchelleFPAparam!$M$3+EchelleFPAparam!$H$3)))</f>
        <v/>
      </c>
      <c r="CW27" s="31">
        <f>IF(OR($P27+D$52&lt;'Standard Settings'!$G22,$P27+D$52&gt;'Standard Settings'!$I22),-1,(EchelleFPAparam!$S$3/(cpmcfgWLEN!$P27+D$52))*(SIN('Standard Settings'!$F22)+SIN('Standard Settings'!$F22+EchelleFPAparam!$M$3+EchelleFPAparam!$H$3)))</f>
        <v/>
      </c>
      <c r="CX27" s="31">
        <f>IF(OR($P27+E$52&lt;'Standard Settings'!$G22,$P27+E$52&gt;'Standard Settings'!$I22),-1,(EchelleFPAparam!$S$3/(cpmcfgWLEN!$P27+E$52))*(SIN('Standard Settings'!$F22)+SIN('Standard Settings'!$F22+EchelleFPAparam!$M$3+EchelleFPAparam!$H$3)))</f>
        <v/>
      </c>
      <c r="CY27" s="31">
        <f>IF(OR($P27+F$52&lt;'Standard Settings'!$G22,$P27+F$52&gt;'Standard Settings'!$I22),-1,(EchelleFPAparam!$S$3/(cpmcfgWLEN!$P27+F$52))*(SIN('Standard Settings'!$F22)+SIN('Standard Settings'!$F22+EchelleFPAparam!$M$3+EchelleFPAparam!$H$3)))</f>
        <v/>
      </c>
      <c r="CZ27" s="31">
        <f>IF(OR($P27+G$52&lt;'Standard Settings'!$G22,$P27+G$52&gt;'Standard Settings'!$I22),-1,(EchelleFPAparam!$S$3/(cpmcfgWLEN!$P27+G$52))*(SIN('Standard Settings'!$F22)+SIN('Standard Settings'!$F22+EchelleFPAparam!$M$3+EchelleFPAparam!$H$3)))</f>
        <v/>
      </c>
      <c r="DA27" s="31">
        <f>IF(OR($P27+H$52&lt;'Standard Settings'!$G22,$P27+H$52&gt;'Standard Settings'!$I22),-1,(EchelleFPAparam!$S$3/(cpmcfgWLEN!$P27+H$52))*(SIN('Standard Settings'!$F22)+SIN('Standard Settings'!$F22+EchelleFPAparam!$M$3+EchelleFPAparam!$H$3)))</f>
        <v/>
      </c>
      <c r="DB27" s="31">
        <f>IF(OR($P27+I$52&lt;'Standard Settings'!$G22,$P27+I$52&gt;'Standard Settings'!$I22),-1,(EchelleFPAparam!$S$3/(cpmcfgWLEN!$P27+I$52))*(SIN('Standard Settings'!$F22)+SIN('Standard Settings'!$F22+EchelleFPAparam!$M$3+EchelleFPAparam!$H$3)))</f>
        <v/>
      </c>
      <c r="DC27" s="31">
        <f>IF(OR($P27+J$52&lt;'Standard Settings'!$G22,$P27+J$52&gt;'Standard Settings'!$I22),-1,(EchelleFPAparam!$S$3/(cpmcfgWLEN!$P27+J$52))*(SIN('Standard Settings'!$F22)+SIN('Standard Settings'!$F22+EchelleFPAparam!$M$3+EchelleFPAparam!$H$3)))</f>
        <v/>
      </c>
      <c r="DD27" s="31">
        <f>IF(OR($P27+B$52&lt;'Standard Settings'!$G22,$P27+B$52&gt;'Standard Settings'!$I22),-1,(EchelleFPAparam!$S$3/(cpmcfgWLEN!$P27+B$52))*(SIN('Standard Settings'!$F22)+SIN('Standard Settings'!$F22+EchelleFPAparam!$M$3+EchelleFPAparam!$I$3)))</f>
        <v/>
      </c>
      <c r="DE27" s="31">
        <f>IF(OR($P27+C$52&lt;'Standard Settings'!$G22,$P27+C$52&gt;'Standard Settings'!$I22),-1,(EchelleFPAparam!$S$3/(cpmcfgWLEN!$P27+C$52))*(SIN('Standard Settings'!$F22)+SIN('Standard Settings'!$F22+EchelleFPAparam!$M$3+EchelleFPAparam!$I$3)))</f>
        <v/>
      </c>
      <c r="DF27" s="31">
        <f>IF(OR($P27+D$52&lt;'Standard Settings'!$G22,$P27+D$52&gt;'Standard Settings'!$I22),-1,(EchelleFPAparam!$S$3/(cpmcfgWLEN!$P27+D$52))*(SIN('Standard Settings'!$F22)+SIN('Standard Settings'!$F22+EchelleFPAparam!$M$3+EchelleFPAparam!$I$3)))</f>
        <v/>
      </c>
      <c r="DG27" s="31">
        <f>IF(OR($P27+E$52&lt;'Standard Settings'!$G22,$P27+E$52&gt;'Standard Settings'!$I22),-1,(EchelleFPAparam!$S$3/(cpmcfgWLEN!$P27+E$52))*(SIN('Standard Settings'!$F22)+SIN('Standard Settings'!$F22+EchelleFPAparam!$M$3+EchelleFPAparam!$I$3)))</f>
        <v/>
      </c>
      <c r="DH27" s="31">
        <f>IF(OR($P27+F$52&lt;'Standard Settings'!$G22,$P27+F$52&gt;'Standard Settings'!$I22),-1,(EchelleFPAparam!$S$3/(cpmcfgWLEN!$P27+F$52))*(SIN('Standard Settings'!$F22)+SIN('Standard Settings'!$F22+EchelleFPAparam!$M$3+EchelleFPAparam!$I$3)))</f>
        <v/>
      </c>
      <c r="DI27" s="31">
        <f>IF(OR($P27+G$52&lt;'Standard Settings'!$G22,$P27+G$52&gt;'Standard Settings'!$I22),-1,(EchelleFPAparam!$S$3/(cpmcfgWLEN!$P27+G$52))*(SIN('Standard Settings'!$F22)+SIN('Standard Settings'!$F22+EchelleFPAparam!$M$3+EchelleFPAparam!$I$3)))</f>
        <v/>
      </c>
      <c r="DJ27" s="31">
        <f>IF(OR($P27+H$52&lt;'Standard Settings'!$G22,$P27+H$52&gt;'Standard Settings'!$I22),-1,(EchelleFPAparam!$S$3/(cpmcfgWLEN!$P27+H$52))*(SIN('Standard Settings'!$F22)+SIN('Standard Settings'!$F22+EchelleFPAparam!$M$3+EchelleFPAparam!$I$3)))</f>
        <v/>
      </c>
      <c r="DK27" s="31">
        <f>IF(OR($P27+I$52&lt;'Standard Settings'!$G22,$P27+I$52&gt;'Standard Settings'!$I22),-1,(EchelleFPAparam!$S$3/(cpmcfgWLEN!$P27+I$52))*(SIN('Standard Settings'!$F22)+SIN('Standard Settings'!$F22+EchelleFPAparam!$M$3+EchelleFPAparam!$I$3)))</f>
        <v/>
      </c>
      <c r="DL27" s="31">
        <f>IF(OR($P27+J$52&lt;'Standard Settings'!$G22,$P27+J$52&gt;'Standard Settings'!$I22),-1,(EchelleFPAparam!$S$3/(cpmcfgWLEN!$P27+J$52))*(SIN('Standard Settings'!$F22)+SIN('Standard Settings'!$F22+EchelleFPAparam!$M$3+EchelleFPAparam!$I$3)))</f>
        <v/>
      </c>
      <c r="DM27" s="31">
        <f>IF(OR($P27+B$52&lt;'Standard Settings'!$G22,$P27+B$52&gt;'Standard Settings'!$I22),-1,(EchelleFPAparam!$S$3/(cpmcfgWLEN!$P27+B$52))*(SIN('Standard Settings'!$F22)+SIN('Standard Settings'!$F22+EchelleFPAparam!$M$3+EchelleFPAparam!$J$3)))</f>
        <v/>
      </c>
      <c r="DN27" s="31">
        <f>IF(OR($P27+C$52&lt;'Standard Settings'!$G22,$P27+C$52&gt;'Standard Settings'!$I22),-1,(EchelleFPAparam!$S$3/(cpmcfgWLEN!$P27+C$52))*(SIN('Standard Settings'!$F22)+SIN('Standard Settings'!$F22+EchelleFPAparam!$M$3+EchelleFPAparam!$J$3)))</f>
        <v/>
      </c>
      <c r="DO27" s="31">
        <f>IF(OR($P27+D$52&lt;'Standard Settings'!$G22,$P27+D$52&gt;'Standard Settings'!$I22),-1,(EchelleFPAparam!$S$3/(cpmcfgWLEN!$P27+D$52))*(SIN('Standard Settings'!$F22)+SIN('Standard Settings'!$F22+EchelleFPAparam!$M$3+EchelleFPAparam!$J$3)))</f>
        <v/>
      </c>
      <c r="DP27" s="31">
        <f>IF(OR($P27+E$52&lt;'Standard Settings'!$G22,$P27+E$52&gt;'Standard Settings'!$I22),-1,(EchelleFPAparam!$S$3/(cpmcfgWLEN!$P27+E$52))*(SIN('Standard Settings'!$F22)+SIN('Standard Settings'!$F22+EchelleFPAparam!$M$3+EchelleFPAparam!$J$3)))</f>
        <v/>
      </c>
      <c r="DQ27" s="31">
        <f>IF(OR($P27+F$52&lt;'Standard Settings'!$G22,$P27+F$52&gt;'Standard Settings'!$I22),-1,(EchelleFPAparam!$S$3/(cpmcfgWLEN!$P27+F$52))*(SIN('Standard Settings'!$F22)+SIN('Standard Settings'!$F22+EchelleFPAparam!$M$3+EchelleFPAparam!$J$3)))</f>
        <v/>
      </c>
      <c r="DR27" s="31">
        <f>IF(OR($P27+G$52&lt;'Standard Settings'!$G22,$P27+G$52&gt;'Standard Settings'!$I22),-1,(EchelleFPAparam!$S$3/(cpmcfgWLEN!$P27+G$52))*(SIN('Standard Settings'!$F22)+SIN('Standard Settings'!$F22+EchelleFPAparam!$M$3+EchelleFPAparam!$J$3)))</f>
        <v/>
      </c>
      <c r="DS27" s="31">
        <f>IF(OR($P27+H$52&lt;'Standard Settings'!$G22,$P27+H$52&gt;'Standard Settings'!$I22),-1,(EchelleFPAparam!$S$3/(cpmcfgWLEN!$P27+H$52))*(SIN('Standard Settings'!$F22)+SIN('Standard Settings'!$F22+EchelleFPAparam!$M$3+EchelleFPAparam!$J$3)))</f>
        <v/>
      </c>
      <c r="DT27" s="31">
        <f>IF(OR($P27+I$52&lt;'Standard Settings'!$G22,$P27+I$52&gt;'Standard Settings'!$I22),-1,(EchelleFPAparam!$S$3/(cpmcfgWLEN!$P27+I$52))*(SIN('Standard Settings'!$F22)+SIN('Standard Settings'!$F22+EchelleFPAparam!$M$3+EchelleFPAparam!$J$3)))</f>
        <v/>
      </c>
      <c r="DU27" s="31">
        <f>IF(OR($P27+J$52&lt;'Standard Settings'!$G22,$P27+J$52&gt;'Standard Settings'!$I22),-1,(EchelleFPAparam!$S$3/(cpmcfgWLEN!$P27+J$52))*(SIN('Standard Settings'!$F22)+SIN('Standard Settings'!$F22+EchelleFPAparam!$M$3+EchelleFPAparam!$J$3)))</f>
        <v/>
      </c>
      <c r="DV27" s="31">
        <f>IF(OR($P27+B$52&lt;$N27,$P27+B$52&gt;$O27),-1,(EchelleFPAparam!$S$3/(cpmcfgWLEN!$P27+B$52))*(SIN('Standard Settings'!$F22)+SIN('Standard Settings'!$F22+EchelleFPAparam!$M$3+EchelleFPAparam!$K$3)))</f>
        <v/>
      </c>
      <c r="DW27" s="31">
        <f>IF(OR($P27+C$52&lt;$N27,$P27+C$52&gt;$O27),-1,(EchelleFPAparam!$S$3/(cpmcfgWLEN!$P27+C$52))*(SIN('Standard Settings'!$F22)+SIN('Standard Settings'!$F22+EchelleFPAparam!$M$3+EchelleFPAparam!$K$3)))</f>
        <v/>
      </c>
      <c r="DX27" s="31">
        <f>IF(OR($P27+D$52&lt;$N27,$P27+D$52&gt;$O27),-1,(EchelleFPAparam!$S$3/(cpmcfgWLEN!$P27+D$52))*(SIN('Standard Settings'!$F22)+SIN('Standard Settings'!$F22+EchelleFPAparam!$M$3+EchelleFPAparam!$K$3)))</f>
        <v/>
      </c>
      <c r="DY27" s="31">
        <f>IF(OR($P27+E$52&lt;$N27,$P27+E$52&gt;$O27),-1,(EchelleFPAparam!$S$3/(cpmcfgWLEN!$P27+E$52))*(SIN('Standard Settings'!$F22)+SIN('Standard Settings'!$F22+EchelleFPAparam!$M$3+EchelleFPAparam!$K$3)))</f>
        <v/>
      </c>
      <c r="DZ27" s="31">
        <f>IF(OR($P27+F$52&lt;$N27,$P27+F$52&gt;$O27),-1,(EchelleFPAparam!$S$3/(cpmcfgWLEN!$P27+F$52))*(SIN('Standard Settings'!$F22)+SIN('Standard Settings'!$F22+EchelleFPAparam!$M$3+EchelleFPAparam!$K$3)))</f>
        <v/>
      </c>
      <c r="EA27" s="31">
        <f>IF(OR($P27+G$52&lt;$N27,$P27+G$52&gt;$O27),-1,(EchelleFPAparam!$S$3/(cpmcfgWLEN!$P27+G$52))*(SIN('Standard Settings'!$F22)+SIN('Standard Settings'!$F22+EchelleFPAparam!$M$3+EchelleFPAparam!$K$3)))</f>
        <v/>
      </c>
      <c r="EB27" s="31">
        <f>IF(OR($P27+H$52&lt;$N27,$P27+H$52&gt;$O27),-1,(EchelleFPAparam!$S$3/(cpmcfgWLEN!$P27+H$52))*(SIN('Standard Settings'!$F22)+SIN('Standard Settings'!$F22+EchelleFPAparam!$M$3+EchelleFPAparam!$K$3)))</f>
        <v/>
      </c>
      <c r="EC27" s="31">
        <f>IF(OR($P27+I$52&lt;$N27,$P27+I$52&gt;$O27),-1,(EchelleFPAparam!$S$3/(cpmcfgWLEN!$P27+I$52))*(SIN('Standard Settings'!$F22)+SIN('Standard Settings'!$F22+EchelleFPAparam!$M$3+EchelleFPAparam!$K$3)))</f>
        <v/>
      </c>
      <c r="ED27" s="31">
        <f>IF(OR($P27+J$52&lt;$N27,$P27+J$52&gt;$O27),-1,(EchelleFPAparam!$S$3/(cpmcfgWLEN!$P27+J$52))*(SIN('Standard Settings'!$F22)+SIN('Standard Settings'!$F22+EchelleFPAparam!$M$3+EchelleFPAparam!$K$3)))</f>
        <v/>
      </c>
      <c r="EE27" s="34">
        <f>'Standard Settings'!E22</f>
        <v/>
      </c>
      <c r="EH27" s="32" t="n"/>
      <c r="EI27" s="32" t="n"/>
      <c r="EJ27" s="32" t="n"/>
      <c r="EK27" s="32" t="n"/>
      <c r="EL27" s="32" t="n"/>
      <c r="EM27" s="32" t="n"/>
      <c r="EN27" s="32" t="n"/>
      <c r="EO27" s="32" t="n"/>
      <c r="EP27" s="32" t="n"/>
      <c r="EQ27" s="32" t="n"/>
      <c r="ER27" s="32" t="n"/>
      <c r="ES27" s="32" t="n"/>
      <c r="ET27" s="32" t="n"/>
      <c r="EU27" s="32" t="n"/>
      <c r="EV27" s="32" t="n"/>
      <c r="EW27" s="32" t="n"/>
      <c r="EX27" s="32" t="n"/>
      <c r="EY27" s="32" t="n"/>
      <c r="EZ27" s="32" t="n"/>
      <c r="FA27" s="32" t="n"/>
      <c r="FB27" s="32" t="n"/>
      <c r="FC27" s="15" t="n"/>
      <c r="FD27" s="33">
        <f>1/(F27*EchelleFPAparam!$Q$3)</f>
        <v/>
      </c>
      <c r="FE27" s="33">
        <f>E27*FD27</f>
        <v/>
      </c>
      <c r="FF27" s="15" t="n"/>
      <c r="FG27" s="15" t="n"/>
      <c r="FH27" s="15" t="n"/>
      <c r="FI27" s="15" t="n"/>
      <c r="FJ27" s="15" t="n"/>
      <c r="FK27" s="15" t="n"/>
      <c r="FL27" s="15" t="n"/>
      <c r="FM27" s="15" t="n"/>
      <c r="FN27" s="15" t="n"/>
      <c r="FO27" s="15" t="n"/>
      <c r="FP27" s="15" t="n"/>
      <c r="FQ27" s="15" t="n"/>
      <c r="FR27" s="15" t="n"/>
      <c r="FS27" s="15" t="n"/>
      <c r="FT27" s="15" t="n"/>
      <c r="FU27" s="15" t="n"/>
      <c r="FV27" s="15" t="n"/>
      <c r="FW27" s="15" t="n"/>
      <c r="FX27" s="15" t="n"/>
      <c r="FY27" s="15" t="n"/>
      <c r="FZ27" s="15" t="n"/>
      <c r="GA27" s="15" t="n"/>
      <c r="GB27" s="15" t="n"/>
      <c r="GC27" s="15" t="n"/>
      <c r="GD27" s="15" t="n"/>
      <c r="GE27" s="15" t="n"/>
      <c r="GF27" s="15" t="n"/>
      <c r="GG27" s="15" t="n"/>
      <c r="GH27" s="15" t="n"/>
      <c r="GI27" s="15" t="n"/>
      <c r="GJ27" s="15" t="n"/>
      <c r="GK27" s="15" t="n"/>
      <c r="GL27" s="15" t="n"/>
      <c r="GM27" s="15" t="n"/>
      <c r="GN27" s="15" t="n"/>
      <c r="GO27" s="15" t="n"/>
      <c r="GP27" s="15" t="n"/>
      <c r="GQ27" s="15" t="n"/>
      <c r="GR27" s="15" t="n"/>
      <c r="GS27" s="15" t="n"/>
      <c r="GT27" s="15" t="n"/>
      <c r="GU27" s="15" t="n"/>
      <c r="GV27" s="15" t="n"/>
      <c r="GW27" s="15" t="n"/>
      <c r="GX27" s="15" t="n"/>
      <c r="GY27" s="15" t="n"/>
      <c r="GZ27" s="15" t="n"/>
      <c r="HA27" s="15" t="n"/>
      <c r="HB27" s="15" t="n"/>
      <c r="HC27" s="15" t="n"/>
      <c r="HD27" s="15" t="n"/>
      <c r="HE27" s="15" t="n"/>
      <c r="HF27" s="15" t="n"/>
      <c r="HG27" s="15" t="n"/>
      <c r="HH27" s="15" t="n"/>
      <c r="HI27" s="15" t="n"/>
      <c r="HJ27" s="15" t="n"/>
      <c r="HK27" s="15" t="n"/>
      <c r="HL27" s="15" t="n"/>
      <c r="HM27" s="15" t="n"/>
      <c r="HN27" s="15" t="n"/>
      <c r="HO27" s="15" t="n"/>
      <c r="HP27" s="15" t="n"/>
      <c r="HQ27" s="15" t="n"/>
      <c r="HR27" s="15" t="n"/>
      <c r="HS27" s="15" t="n"/>
      <c r="HT27" s="15" t="n"/>
      <c r="HU27" s="15" t="n"/>
      <c r="HV27" s="15" t="n"/>
      <c r="HW27" s="15" t="n"/>
      <c r="HX27" s="15" t="n"/>
      <c r="HY27" s="15" t="n"/>
      <c r="HZ27" s="15" t="n"/>
      <c r="IA27" s="15" t="n"/>
      <c r="IB27" s="15" t="n"/>
      <c r="IC27" s="15" t="n"/>
      <c r="ID27" s="15" t="n"/>
      <c r="IE27" s="15" t="n"/>
      <c r="IF27" s="15" t="n"/>
      <c r="IG27" s="15" t="n"/>
      <c r="IH27" s="15" t="n"/>
      <c r="II27" s="15" t="n"/>
      <c r="IJ27" s="15" t="n"/>
      <c r="IK27" s="15" t="n"/>
      <c r="IL27" s="15" t="n"/>
      <c r="IM27" s="15" t="n"/>
      <c r="IN27" s="15" t="n"/>
      <c r="IO27" s="15" t="n"/>
      <c r="IP27" s="15" t="n"/>
      <c r="IQ27" s="15" t="n"/>
      <c r="IR27" s="15" t="n"/>
      <c r="IS27" s="15" t="n"/>
      <c r="IT27" s="15" t="n"/>
      <c r="IU27" s="15" t="n"/>
      <c r="IV27" s="15" t="n"/>
      <c r="IW27" s="15" t="n"/>
      <c r="IX27" s="15" t="n"/>
      <c r="IY27" s="15" t="n"/>
      <c r="IZ27" s="15" t="n"/>
      <c r="JA27" s="15" t="n"/>
      <c r="JB27" s="15" t="n"/>
      <c r="JC27" s="15" t="n"/>
      <c r="JD27" s="15" t="n"/>
      <c r="JE27" s="15" t="n"/>
      <c r="JF27" s="15" t="n"/>
      <c r="JG27" s="15" t="n"/>
      <c r="JH27" s="15" t="n"/>
      <c r="JI27" s="15" t="n"/>
      <c r="JJ27" s="15" t="n"/>
      <c r="JK27" s="15" t="n"/>
      <c r="JL27" s="15" t="n"/>
    </row>
    <row customHeight="1" ht="13.8" r="28" s="59" spans="1:273">
      <c r="A28" s="0" t="n"/>
      <c r="B28" s="22">
        <f>V28</f>
        <v/>
      </c>
      <c r="C28" s="34">
        <f>'Standard Settings'!B23</f>
        <v/>
      </c>
      <c r="D28" s="34">
        <f>'Standard Settings'!H23</f>
        <v/>
      </c>
      <c r="E28" s="23">
        <f>(DH28-CY28)/2048</f>
        <v/>
      </c>
      <c r="F28" s="21">
        <f>((EchelleFPAparam!$S$3/(cpmcfgWLEN!$P28+E$52))*(SIN('Standard Settings'!$F23+0.0005)+SIN('Standard Settings'!$F23+0.0005+EchelleFPAparam!$M$3))-(EchelleFPAparam!$S$3/(cpmcfgWLEN!$P28+E$52))*(SIN('Standard Settings'!$F23-0.0005)+SIN('Standard Settings'!$F23-0.0005+EchelleFPAparam!$M$3)))*1000*EchelleFPAparam!$O$3/180</f>
        <v/>
      </c>
      <c r="G28" s="24">
        <f>'Standard Settings'!C23</f>
        <v/>
      </c>
      <c r="H28" s="0" t="n"/>
      <c r="I28" s="34">
        <f>'Standard Settings'!D23</f>
        <v/>
      </c>
      <c r="J28" s="0" t="n"/>
      <c r="K28" s="14" t="n">
        <v>0</v>
      </c>
      <c r="L28" s="14" t="n">
        <v>0</v>
      </c>
      <c r="N28" s="25">
        <f>'Standard Settings'!$G23</f>
        <v/>
      </c>
      <c r="O28" s="25">
        <f>'Standard Settings'!$I23</f>
        <v/>
      </c>
      <c r="P28" s="26">
        <f>D28-4</f>
        <v/>
      </c>
      <c r="Q28" s="26">
        <f>D28+4</f>
        <v/>
      </c>
      <c r="R28" s="27">
        <f>IF(OR($P28+B$52&lt;$N28,$P28+B$52&gt;$O28),-1,(EchelleFPAparam!$S$3/(cpmcfgWLEN!$P28+B$52))*(SIN('Standard Settings'!$F23)+SIN('Standard Settings'!$F23+EchelleFPAparam!$M$3)))</f>
        <v/>
      </c>
      <c r="S28" s="27">
        <f>IF(OR($P28+C$52&lt;$N28,$P28+C$52&gt;$O28),-1,(EchelleFPAparam!$S$3/(cpmcfgWLEN!$P28+C$52))*(SIN('Standard Settings'!$F23)+SIN('Standard Settings'!$F23+EchelleFPAparam!$M$3)))</f>
        <v/>
      </c>
      <c r="T28" s="27">
        <f>IF(OR($P28+D$52&lt;$N28,$P28+D$52&gt;$O28),-1,(EchelleFPAparam!$S$3/(cpmcfgWLEN!$P28+D$52))*(SIN('Standard Settings'!$F23)+SIN('Standard Settings'!$F23+EchelleFPAparam!$M$3)))</f>
        <v/>
      </c>
      <c r="U28" s="27">
        <f>IF(OR($P28+E$52&lt;$N28,$P28+E$52&gt;$O28),-1,(EchelleFPAparam!$S$3/(cpmcfgWLEN!$P28+E$52))*(SIN('Standard Settings'!$F23)+SIN('Standard Settings'!$F23+EchelleFPAparam!$M$3)))</f>
        <v/>
      </c>
      <c r="V28" s="27">
        <f>IF(OR($P28+F$52&lt;$N28,$P28+F$52&gt;$O28),-1,(EchelleFPAparam!$S$3/(cpmcfgWLEN!$P28+F$52))*(SIN('Standard Settings'!$F23)+SIN('Standard Settings'!$F23+EchelleFPAparam!$M$3)))</f>
        <v/>
      </c>
      <c r="W28" s="27">
        <f>IF(OR($P28+G$52&lt;$N28,$P28+G$52&gt;$O28),-1,(EchelleFPAparam!$S$3/(cpmcfgWLEN!$P28+G$52))*(SIN('Standard Settings'!$F23)+SIN('Standard Settings'!$F23+EchelleFPAparam!$M$3)))</f>
        <v/>
      </c>
      <c r="X28" s="27">
        <f>IF(OR($P28+H$52&lt;$N28,$P28+H$52&gt;$O28),-1,(EchelleFPAparam!$S$3/(cpmcfgWLEN!$P28+H$52))*(SIN('Standard Settings'!$F23)+SIN('Standard Settings'!$F23+EchelleFPAparam!$M$3)))</f>
        <v/>
      </c>
      <c r="Y28" s="27">
        <f>IF(OR($P28+I$52&lt;$N28,$P28+I$52&gt;$O28),-1,(EchelleFPAparam!$S$3/(cpmcfgWLEN!$P28+I$52))*(SIN('Standard Settings'!$F23)+SIN('Standard Settings'!$F23+EchelleFPAparam!$M$3)))</f>
        <v/>
      </c>
      <c r="Z28" s="27">
        <f>IF(OR($P28+J$52&lt;$N28,$P28+J$52&gt;$O28),-1,(EchelleFPAparam!$S$3/(cpmcfgWLEN!$P28+J$52))*(SIN('Standard Settings'!$F23)+SIN('Standard Settings'!$F23+EchelleFPAparam!$M$3)))</f>
        <v/>
      </c>
      <c r="AA28" s="28" t="n"/>
      <c r="AB28" s="28" t="n"/>
      <c r="AC28" s="28" t="n"/>
      <c r="AD28" s="28" t="n"/>
      <c r="AE28" s="28" t="n"/>
      <c r="AF28" s="28" t="n"/>
      <c r="AG28" s="28" t="n"/>
      <c r="AH28" s="28" t="n"/>
      <c r="AI28" s="28" t="n"/>
      <c r="AJ28" s="28" t="n"/>
      <c r="AK28" s="28" t="n"/>
      <c r="AL28" s="28" t="n"/>
      <c r="AM28" s="28" t="n"/>
      <c r="AN28" s="28" t="n"/>
      <c r="AO28" s="28" t="n"/>
      <c r="AP28" s="28" t="n"/>
      <c r="AQ28" s="28" t="n"/>
      <c r="AR28" s="28" t="n"/>
      <c r="AS28" s="28" t="n"/>
      <c r="AT28" s="28" t="n"/>
      <c r="AU28" s="28" t="n"/>
      <c r="AV28" s="28" t="n"/>
      <c r="AW28" s="28" t="n"/>
      <c r="AX28" s="28" t="n"/>
      <c r="AY28" s="28" t="n"/>
      <c r="AZ28" s="28" t="n"/>
      <c r="BA28" s="28" t="n"/>
      <c r="BB28" s="29">
        <f>IF(OR($P28+B$52&lt;'Standard Settings'!$G23,$P28+B$52&gt;'Standard Settings'!$I23),-1,(EchelleFPAparam!$S$3/(cpmcfgWLEN!$P28+B$52))*(SIN(EchelleFPAparam!$T$3-EchelleFPAparam!$M$3/2)+SIN('Standard Settings'!$F23+EchelleFPAparam!$M$3)))</f>
        <v/>
      </c>
      <c r="BC28" s="29">
        <f>IF(OR($P28+C$52&lt;'Standard Settings'!$G23,$P28+C$52&gt;'Standard Settings'!$I23),-1,(EchelleFPAparam!$S$3/(cpmcfgWLEN!$P28+C$52))*(SIN(EchelleFPAparam!$T$3-EchelleFPAparam!$M$3/2)+SIN('Standard Settings'!$F23+EchelleFPAparam!$M$3)))</f>
        <v/>
      </c>
      <c r="BD28" s="29">
        <f>IF(OR($P28+D$52&lt;'Standard Settings'!$G23,$P28+D$52&gt;'Standard Settings'!$I23),-1,(EchelleFPAparam!$S$3/(cpmcfgWLEN!$P28+D$52))*(SIN(EchelleFPAparam!$T$3-EchelleFPAparam!$M$3/2)+SIN('Standard Settings'!$F23+EchelleFPAparam!$M$3)))</f>
        <v/>
      </c>
      <c r="BE28" s="29">
        <f>IF(OR($P28+E$52&lt;'Standard Settings'!$G23,$P28+E$52&gt;'Standard Settings'!$I23),-1,(EchelleFPAparam!$S$3/(cpmcfgWLEN!$P28+E$52))*(SIN(EchelleFPAparam!$T$3-EchelleFPAparam!$M$3/2)+SIN('Standard Settings'!$F23+EchelleFPAparam!$M$3)))</f>
        <v/>
      </c>
      <c r="BF28" s="29">
        <f>IF(OR($P28+F$52&lt;'Standard Settings'!$G23,$P28+F$52&gt;'Standard Settings'!$I23),-1,(EchelleFPAparam!$S$3/(cpmcfgWLEN!$P28+F$52))*(SIN(EchelleFPAparam!$T$3-EchelleFPAparam!$M$3/2)+SIN('Standard Settings'!$F23+EchelleFPAparam!$M$3)))</f>
        <v/>
      </c>
      <c r="BG28" s="29">
        <f>IF(OR($P28+G$52&lt;'Standard Settings'!$G23,$P28+G$52&gt;'Standard Settings'!$I23),-1,(EchelleFPAparam!$S$3/(cpmcfgWLEN!$P28+G$52))*(SIN(EchelleFPAparam!$T$3-EchelleFPAparam!$M$3/2)+SIN('Standard Settings'!$F23+EchelleFPAparam!$M$3)))</f>
        <v/>
      </c>
      <c r="BH28" s="29">
        <f>IF(OR($P28+H$52&lt;'Standard Settings'!$G23,$P28+H$52&gt;'Standard Settings'!$I23),-1,(EchelleFPAparam!$S$3/(cpmcfgWLEN!$P28+H$52))*(SIN(EchelleFPAparam!$T$3-EchelleFPAparam!$M$3/2)+SIN('Standard Settings'!$F23+EchelleFPAparam!$M$3)))</f>
        <v/>
      </c>
      <c r="BI28" s="29">
        <f>IF(OR($P28+I$52&lt;'Standard Settings'!$G23,$P28+I$52&gt;'Standard Settings'!$I23),-1,(EchelleFPAparam!$S$3/(cpmcfgWLEN!$P28+I$52))*(SIN(EchelleFPAparam!$T$3-EchelleFPAparam!$M$3/2)+SIN('Standard Settings'!$F23+EchelleFPAparam!$M$3)))</f>
        <v/>
      </c>
      <c r="BJ28" s="29">
        <f>IF(OR($P28+J$52&lt;'Standard Settings'!$G23,$P28+J$52&gt;'Standard Settings'!$I23),-1,(EchelleFPAparam!$S$3/(cpmcfgWLEN!$P28+J$52))*(SIN(EchelleFPAparam!$T$3-EchelleFPAparam!$M$3/2)+SIN('Standard Settings'!$F23+EchelleFPAparam!$M$3)))</f>
        <v/>
      </c>
      <c r="BK28" s="30">
        <f>IF(OR($P28+B$52&lt;'Standard Settings'!$G23,$P28+B$52&gt;'Standard Settings'!$I23),-1,BB28*(($D28+B$52)/($D28+B$52+0.5)))</f>
        <v/>
      </c>
      <c r="BL28" s="30">
        <f>IF(OR($P28+C$52&lt;'Standard Settings'!$G23,$P28+C$52&gt;'Standard Settings'!$I23),-1,BC28*(($D28+C$52)/($D28+C$52+0.5)))</f>
        <v/>
      </c>
      <c r="BM28" s="30">
        <f>IF(OR($P28+D$52&lt;'Standard Settings'!$G23,$P28+D$52&gt;'Standard Settings'!$I23),-1,BD28*(($D28+D$52)/($D28+D$52+0.5)))</f>
        <v/>
      </c>
      <c r="BN28" s="30">
        <f>IF(OR($P28+E$52&lt;'Standard Settings'!$G23,$P28+E$52&gt;'Standard Settings'!$I23),-1,BE28*(($D28+E$52)/($D28+E$52+0.5)))</f>
        <v/>
      </c>
      <c r="BO28" s="30">
        <f>IF(OR($P28+F$52&lt;'Standard Settings'!$G23,$P28+F$52&gt;'Standard Settings'!$I23),-1,BF28*(($D28+F$52)/($D28+F$52+0.5)))</f>
        <v/>
      </c>
      <c r="BP28" s="30">
        <f>IF(OR($P28+G$52&lt;'Standard Settings'!$G23,$P28+G$52&gt;'Standard Settings'!$I23),-1,BG28*(($D28+G$52)/($D28+G$52+0.5)))</f>
        <v/>
      </c>
      <c r="BQ28" s="30">
        <f>IF(OR($P28+H$52&lt;'Standard Settings'!$G23,$P28+H$52&gt;'Standard Settings'!$I23),-1,BH28*(($D28+H$52)/($D28+H$52+0.5)))</f>
        <v/>
      </c>
      <c r="BR28" s="30">
        <f>IF(OR($P28+I$52&lt;'Standard Settings'!$G23,$P28+I$52&gt;'Standard Settings'!$I23),-1,BI28*(($D28+I$52)/($D28+I$52+0.5)))</f>
        <v/>
      </c>
      <c r="BS28" s="30">
        <f>IF(OR($P28+J$52&lt;'Standard Settings'!$G23,$P28+J$52&gt;'Standard Settings'!$I23),-1,BJ28*(($D28+J$52)/($D28+J$52+0.5)))</f>
        <v/>
      </c>
      <c r="BT28" s="30">
        <f>IF(OR($P28+B$52&lt;'Standard Settings'!$G23,$P28+B$52&gt;'Standard Settings'!$I23),-1,BB28*(($D28+B$52)/($D28+B$52-0.5)))</f>
        <v/>
      </c>
      <c r="BU28" s="30">
        <f>IF(OR($P28+C$52&lt;'Standard Settings'!$G23,$P28+C$52&gt;'Standard Settings'!$I23),-1,BC28*(($D28+C$52)/($D28+C$52-0.5)))</f>
        <v/>
      </c>
      <c r="BV28" s="30">
        <f>IF(OR($P28+D$52&lt;'Standard Settings'!$G23,$P28+D$52&gt;'Standard Settings'!$I23),-1,BD28*(($D28+D$52)/($D28+D$52-0.5)))</f>
        <v/>
      </c>
      <c r="BW28" s="30">
        <f>IF(OR($P28+E$52&lt;'Standard Settings'!$G23,$P28+E$52&gt;'Standard Settings'!$I23),-1,BE28*(($D28+E$52)/($D28+E$52-0.5)))</f>
        <v/>
      </c>
      <c r="BX28" s="30">
        <f>IF(OR($P28+F$52&lt;'Standard Settings'!$G23,$P28+F$52&gt;'Standard Settings'!$I23),-1,BF28*(($D28+F$52)/($D28+F$52-0.5)))</f>
        <v/>
      </c>
      <c r="BY28" s="30">
        <f>IF(OR($P28+G$52&lt;'Standard Settings'!$G23,$P28+G$52&gt;'Standard Settings'!$I23),-1,BG28*(($D28+G$52)/($D28+G$52-0.5)))</f>
        <v/>
      </c>
      <c r="BZ28" s="30">
        <f>IF(OR($P28+H$52&lt;'Standard Settings'!$G23,$P28+H$52&gt;'Standard Settings'!$I23),-1,BH28*(($D28+H$52)/($D28+H$52-0.5)))</f>
        <v/>
      </c>
      <c r="CA28" s="30">
        <f>IF(OR($P28+I$52&lt;'Standard Settings'!$G23,$P28+I$52&gt;'Standard Settings'!$I23),-1,BI28*(($D28+I$52)/($D28+I$52-0.5)))</f>
        <v/>
      </c>
      <c r="CB28" s="30">
        <f>IF(OR($P28+J$52&lt;'Standard Settings'!$G23,$P28+J$52&gt;'Standard Settings'!$I23),-1,BJ28*(($D28+J$52)/($D28+J$52-0.5)))</f>
        <v/>
      </c>
      <c r="CC28" s="31">
        <f>IF(OR($P28+B$52&lt;'Standard Settings'!$G23,$P28+B$52&gt;'Standard Settings'!$I23),-1,(EchelleFPAparam!$S$3/(cpmcfgWLEN!$P28+B$52))*(SIN('Standard Settings'!$F23)+SIN('Standard Settings'!$F23+EchelleFPAparam!$M$3+EchelleFPAparam!$F$3)))</f>
        <v/>
      </c>
      <c r="CD28" s="31">
        <f>IF(OR($P28+C$52&lt;'Standard Settings'!$G23,$P28+C$52&gt;'Standard Settings'!$I23),-1,(EchelleFPAparam!$S$3/(cpmcfgWLEN!$P28+C$52))*(SIN('Standard Settings'!$F23)+SIN('Standard Settings'!$F23+EchelleFPAparam!$M$3+EchelleFPAparam!$F$3)))</f>
        <v/>
      </c>
      <c r="CE28" s="31">
        <f>IF(OR($P28+D$52&lt;'Standard Settings'!$G23,$P28+D$52&gt;'Standard Settings'!$I23),-1,(EchelleFPAparam!$S$3/(cpmcfgWLEN!$P28+D$52))*(SIN('Standard Settings'!$F23)+SIN('Standard Settings'!$F23+EchelleFPAparam!$M$3+EchelleFPAparam!$F$3)))</f>
        <v/>
      </c>
      <c r="CF28" s="31">
        <f>IF(OR($P28+E$52&lt;'Standard Settings'!$G23,$P28+E$52&gt;'Standard Settings'!$I23),-1,(EchelleFPAparam!$S$3/(cpmcfgWLEN!$P28+E$52))*(SIN('Standard Settings'!$F23)+SIN('Standard Settings'!$F23+EchelleFPAparam!$M$3+EchelleFPAparam!$F$3)))</f>
        <v/>
      </c>
      <c r="CG28" s="31">
        <f>IF(OR($P28+F$52&lt;'Standard Settings'!$G23,$P28+F$52&gt;'Standard Settings'!$I23),-1,(EchelleFPAparam!$S$3/(cpmcfgWLEN!$P28+F$52))*(SIN('Standard Settings'!$F23)+SIN('Standard Settings'!$F23+EchelleFPAparam!$M$3+EchelleFPAparam!$F$3)))</f>
        <v/>
      </c>
      <c r="CH28" s="31">
        <f>IF(OR($P28+G$52&lt;'Standard Settings'!$G23,$P28+G$52&gt;'Standard Settings'!$I23),-1,(EchelleFPAparam!$S$3/(cpmcfgWLEN!$P28+G$52))*(SIN('Standard Settings'!$F23)+SIN('Standard Settings'!$F23+EchelleFPAparam!$M$3+EchelleFPAparam!$F$3)))</f>
        <v/>
      </c>
      <c r="CI28" s="31">
        <f>IF(OR($P28+H$52&lt;'Standard Settings'!$G23,$P28+H$52&gt;'Standard Settings'!$I23),-1,(EchelleFPAparam!$S$3/(cpmcfgWLEN!$P28+H$52))*(SIN('Standard Settings'!$F23)+SIN('Standard Settings'!$F23+EchelleFPAparam!$M$3+EchelleFPAparam!$F$3)))</f>
        <v/>
      </c>
      <c r="CJ28" s="31">
        <f>IF(OR($P28+I$52&lt;'Standard Settings'!$G23,$P28+I$52&gt;'Standard Settings'!$I23),-1,(EchelleFPAparam!$S$3/(cpmcfgWLEN!$P28+I$52))*(SIN('Standard Settings'!$F23)+SIN('Standard Settings'!$F23+EchelleFPAparam!$M$3+EchelleFPAparam!$F$3)))</f>
        <v/>
      </c>
      <c r="CK28" s="31">
        <f>IF(OR($P28+J$52&lt;'Standard Settings'!$G23,$P28+J$52&gt;'Standard Settings'!$I23),-1,(EchelleFPAparam!$S$3/(cpmcfgWLEN!$P28+J$52))*(SIN('Standard Settings'!$F23)+SIN('Standard Settings'!$F23+EchelleFPAparam!$M$3+EchelleFPAparam!$F$3)))</f>
        <v/>
      </c>
      <c r="CL28" s="31">
        <f>IF(OR($P28+B$52&lt;'Standard Settings'!$G23,$P28+B$52&gt;'Standard Settings'!$I23),-1,(EchelleFPAparam!$S$3/(cpmcfgWLEN!$P28+B$52))*(SIN('Standard Settings'!$F23)+SIN('Standard Settings'!$F23+EchelleFPAparam!$M$3+EchelleFPAparam!$G$3)))</f>
        <v/>
      </c>
      <c r="CM28" s="31">
        <f>IF(OR($P28+C$52&lt;'Standard Settings'!$G23,$P28+C$52&gt;'Standard Settings'!$I23),-1,(EchelleFPAparam!$S$3/(cpmcfgWLEN!$P28+C$52))*(SIN('Standard Settings'!$F23)+SIN('Standard Settings'!$F23+EchelleFPAparam!$M$3+EchelleFPAparam!$G$3)))</f>
        <v/>
      </c>
      <c r="CN28" s="31">
        <f>IF(OR($P28+D$52&lt;'Standard Settings'!$G23,$P28+D$52&gt;'Standard Settings'!$I23),-1,(EchelleFPAparam!$S$3/(cpmcfgWLEN!$P28+D$52))*(SIN('Standard Settings'!$F23)+SIN('Standard Settings'!$F23+EchelleFPAparam!$M$3+EchelleFPAparam!$G$3)))</f>
        <v/>
      </c>
      <c r="CO28" s="31">
        <f>IF(OR($P28+E$52&lt;'Standard Settings'!$G23,$P28+E$52&gt;'Standard Settings'!$I23),-1,(EchelleFPAparam!$S$3/(cpmcfgWLEN!$P28+E$52))*(SIN('Standard Settings'!$F23)+SIN('Standard Settings'!$F23+EchelleFPAparam!$M$3+EchelleFPAparam!$G$3)))</f>
        <v/>
      </c>
      <c r="CP28" s="31">
        <f>IF(OR($P28+F$52&lt;'Standard Settings'!$G23,$P28+F$52&gt;'Standard Settings'!$I23),-1,(EchelleFPAparam!$S$3/(cpmcfgWLEN!$P28+F$52))*(SIN('Standard Settings'!$F23)+SIN('Standard Settings'!$F23+EchelleFPAparam!$M$3+EchelleFPAparam!$G$3)))</f>
        <v/>
      </c>
      <c r="CQ28" s="31">
        <f>IF(OR($P28+G$52&lt;'Standard Settings'!$G23,$P28+G$52&gt;'Standard Settings'!$I23),-1,(EchelleFPAparam!$S$3/(cpmcfgWLEN!$P28+G$52))*(SIN('Standard Settings'!$F23)+SIN('Standard Settings'!$F23+EchelleFPAparam!$M$3+EchelleFPAparam!$G$3)))</f>
        <v/>
      </c>
      <c r="CR28" s="31">
        <f>IF(OR($P28+H$52&lt;'Standard Settings'!$G23,$P28+H$52&gt;'Standard Settings'!$I23),-1,(EchelleFPAparam!$S$3/(cpmcfgWLEN!$P28+H$52))*(SIN('Standard Settings'!$F23)+SIN('Standard Settings'!$F23+EchelleFPAparam!$M$3+EchelleFPAparam!$G$3)))</f>
        <v/>
      </c>
      <c r="CS28" s="31">
        <f>IF(OR($P28+I$52&lt;'Standard Settings'!$G23,$P28+I$52&gt;'Standard Settings'!$I23),-1,(EchelleFPAparam!$S$3/(cpmcfgWLEN!$P28+I$52))*(SIN('Standard Settings'!$F23)+SIN('Standard Settings'!$F23+EchelleFPAparam!$M$3+EchelleFPAparam!$G$3)))</f>
        <v/>
      </c>
      <c r="CT28" s="31">
        <f>IF(OR($P28+J$52&lt;'Standard Settings'!$G23,$P28+J$52&gt;'Standard Settings'!$I23),-1,(EchelleFPAparam!$S$3/(cpmcfgWLEN!$P28+J$52))*(SIN('Standard Settings'!$F23)+SIN('Standard Settings'!$F23+EchelleFPAparam!$M$3+EchelleFPAparam!$G$3)))</f>
        <v/>
      </c>
      <c r="CU28" s="31">
        <f>IF(OR($P28+B$52&lt;'Standard Settings'!$G23,$P28+B$52&gt;'Standard Settings'!$I23),-1,(EchelleFPAparam!$S$3/(cpmcfgWLEN!$P28+B$52))*(SIN('Standard Settings'!$F23)+SIN('Standard Settings'!$F23+EchelleFPAparam!$M$3+EchelleFPAparam!$H$3)))</f>
        <v/>
      </c>
      <c r="CV28" s="31">
        <f>IF(OR($P28+C$52&lt;'Standard Settings'!$G23,$P28+C$52&gt;'Standard Settings'!$I23),-1,(EchelleFPAparam!$S$3/(cpmcfgWLEN!$P28+C$52))*(SIN('Standard Settings'!$F23)+SIN('Standard Settings'!$F23+EchelleFPAparam!$M$3+EchelleFPAparam!$H$3)))</f>
        <v/>
      </c>
      <c r="CW28" s="31">
        <f>IF(OR($P28+D$52&lt;'Standard Settings'!$G23,$P28+D$52&gt;'Standard Settings'!$I23),-1,(EchelleFPAparam!$S$3/(cpmcfgWLEN!$P28+D$52))*(SIN('Standard Settings'!$F23)+SIN('Standard Settings'!$F23+EchelleFPAparam!$M$3+EchelleFPAparam!$H$3)))</f>
        <v/>
      </c>
      <c r="CX28" s="31">
        <f>IF(OR($P28+E$52&lt;'Standard Settings'!$G23,$P28+E$52&gt;'Standard Settings'!$I23),-1,(EchelleFPAparam!$S$3/(cpmcfgWLEN!$P28+E$52))*(SIN('Standard Settings'!$F23)+SIN('Standard Settings'!$F23+EchelleFPAparam!$M$3+EchelleFPAparam!$H$3)))</f>
        <v/>
      </c>
      <c r="CY28" s="31">
        <f>IF(OR($P28+F$52&lt;'Standard Settings'!$G23,$P28+F$52&gt;'Standard Settings'!$I23),-1,(EchelleFPAparam!$S$3/(cpmcfgWLEN!$P28+F$52))*(SIN('Standard Settings'!$F23)+SIN('Standard Settings'!$F23+EchelleFPAparam!$M$3+EchelleFPAparam!$H$3)))</f>
        <v/>
      </c>
      <c r="CZ28" s="31">
        <f>IF(OR($P28+G$52&lt;'Standard Settings'!$G23,$P28+G$52&gt;'Standard Settings'!$I23),-1,(EchelleFPAparam!$S$3/(cpmcfgWLEN!$P28+G$52))*(SIN('Standard Settings'!$F23)+SIN('Standard Settings'!$F23+EchelleFPAparam!$M$3+EchelleFPAparam!$H$3)))</f>
        <v/>
      </c>
      <c r="DA28" s="31">
        <f>IF(OR($P28+H$52&lt;'Standard Settings'!$G23,$P28+H$52&gt;'Standard Settings'!$I23),-1,(EchelleFPAparam!$S$3/(cpmcfgWLEN!$P28+H$52))*(SIN('Standard Settings'!$F23)+SIN('Standard Settings'!$F23+EchelleFPAparam!$M$3+EchelleFPAparam!$H$3)))</f>
        <v/>
      </c>
      <c r="DB28" s="31">
        <f>IF(OR($P28+I$52&lt;'Standard Settings'!$G23,$P28+I$52&gt;'Standard Settings'!$I23),-1,(EchelleFPAparam!$S$3/(cpmcfgWLEN!$P28+I$52))*(SIN('Standard Settings'!$F23)+SIN('Standard Settings'!$F23+EchelleFPAparam!$M$3+EchelleFPAparam!$H$3)))</f>
        <v/>
      </c>
      <c r="DC28" s="31">
        <f>IF(OR($P28+J$52&lt;'Standard Settings'!$G23,$P28+J$52&gt;'Standard Settings'!$I23),-1,(EchelleFPAparam!$S$3/(cpmcfgWLEN!$P28+J$52))*(SIN('Standard Settings'!$F23)+SIN('Standard Settings'!$F23+EchelleFPAparam!$M$3+EchelleFPAparam!$H$3)))</f>
        <v/>
      </c>
      <c r="DD28" s="31">
        <f>IF(OR($P28+B$52&lt;'Standard Settings'!$G23,$P28+B$52&gt;'Standard Settings'!$I23),-1,(EchelleFPAparam!$S$3/(cpmcfgWLEN!$P28+B$52))*(SIN('Standard Settings'!$F23)+SIN('Standard Settings'!$F23+EchelleFPAparam!$M$3+EchelleFPAparam!$I$3)))</f>
        <v/>
      </c>
      <c r="DE28" s="31">
        <f>IF(OR($P28+C$52&lt;'Standard Settings'!$G23,$P28+C$52&gt;'Standard Settings'!$I23),-1,(EchelleFPAparam!$S$3/(cpmcfgWLEN!$P28+C$52))*(SIN('Standard Settings'!$F23)+SIN('Standard Settings'!$F23+EchelleFPAparam!$M$3+EchelleFPAparam!$I$3)))</f>
        <v/>
      </c>
      <c r="DF28" s="31">
        <f>IF(OR($P28+D$52&lt;'Standard Settings'!$G23,$P28+D$52&gt;'Standard Settings'!$I23),-1,(EchelleFPAparam!$S$3/(cpmcfgWLEN!$P28+D$52))*(SIN('Standard Settings'!$F23)+SIN('Standard Settings'!$F23+EchelleFPAparam!$M$3+EchelleFPAparam!$I$3)))</f>
        <v/>
      </c>
      <c r="DG28" s="31">
        <f>IF(OR($P28+E$52&lt;'Standard Settings'!$G23,$P28+E$52&gt;'Standard Settings'!$I23),-1,(EchelleFPAparam!$S$3/(cpmcfgWLEN!$P28+E$52))*(SIN('Standard Settings'!$F23)+SIN('Standard Settings'!$F23+EchelleFPAparam!$M$3+EchelleFPAparam!$I$3)))</f>
        <v/>
      </c>
      <c r="DH28" s="31">
        <f>IF(OR($P28+F$52&lt;'Standard Settings'!$G23,$P28+F$52&gt;'Standard Settings'!$I23),-1,(EchelleFPAparam!$S$3/(cpmcfgWLEN!$P28+F$52))*(SIN('Standard Settings'!$F23)+SIN('Standard Settings'!$F23+EchelleFPAparam!$M$3+EchelleFPAparam!$I$3)))</f>
        <v/>
      </c>
      <c r="DI28" s="31">
        <f>IF(OR($P28+G$52&lt;'Standard Settings'!$G23,$P28+G$52&gt;'Standard Settings'!$I23),-1,(EchelleFPAparam!$S$3/(cpmcfgWLEN!$P28+G$52))*(SIN('Standard Settings'!$F23)+SIN('Standard Settings'!$F23+EchelleFPAparam!$M$3+EchelleFPAparam!$I$3)))</f>
        <v/>
      </c>
      <c r="DJ28" s="31">
        <f>IF(OR($P28+H$52&lt;'Standard Settings'!$G23,$P28+H$52&gt;'Standard Settings'!$I23),-1,(EchelleFPAparam!$S$3/(cpmcfgWLEN!$P28+H$52))*(SIN('Standard Settings'!$F23)+SIN('Standard Settings'!$F23+EchelleFPAparam!$M$3+EchelleFPAparam!$I$3)))</f>
        <v/>
      </c>
      <c r="DK28" s="31">
        <f>IF(OR($P28+I$52&lt;'Standard Settings'!$G23,$P28+I$52&gt;'Standard Settings'!$I23),-1,(EchelleFPAparam!$S$3/(cpmcfgWLEN!$P28+I$52))*(SIN('Standard Settings'!$F23)+SIN('Standard Settings'!$F23+EchelleFPAparam!$M$3+EchelleFPAparam!$I$3)))</f>
        <v/>
      </c>
      <c r="DL28" s="31">
        <f>IF(OR($P28+J$52&lt;'Standard Settings'!$G23,$P28+J$52&gt;'Standard Settings'!$I23),-1,(EchelleFPAparam!$S$3/(cpmcfgWLEN!$P28+J$52))*(SIN('Standard Settings'!$F23)+SIN('Standard Settings'!$F23+EchelleFPAparam!$M$3+EchelleFPAparam!$I$3)))</f>
        <v/>
      </c>
      <c r="DM28" s="31">
        <f>IF(OR($P28+B$52&lt;'Standard Settings'!$G23,$P28+B$52&gt;'Standard Settings'!$I23),-1,(EchelleFPAparam!$S$3/(cpmcfgWLEN!$P28+B$52))*(SIN('Standard Settings'!$F23)+SIN('Standard Settings'!$F23+EchelleFPAparam!$M$3+EchelleFPAparam!$J$3)))</f>
        <v/>
      </c>
      <c r="DN28" s="31">
        <f>IF(OR($P28+C$52&lt;'Standard Settings'!$G23,$P28+C$52&gt;'Standard Settings'!$I23),-1,(EchelleFPAparam!$S$3/(cpmcfgWLEN!$P28+C$52))*(SIN('Standard Settings'!$F23)+SIN('Standard Settings'!$F23+EchelleFPAparam!$M$3+EchelleFPAparam!$J$3)))</f>
        <v/>
      </c>
      <c r="DO28" s="31">
        <f>IF(OR($P28+D$52&lt;'Standard Settings'!$G23,$P28+D$52&gt;'Standard Settings'!$I23),-1,(EchelleFPAparam!$S$3/(cpmcfgWLEN!$P28+D$52))*(SIN('Standard Settings'!$F23)+SIN('Standard Settings'!$F23+EchelleFPAparam!$M$3+EchelleFPAparam!$J$3)))</f>
        <v/>
      </c>
      <c r="DP28" s="31">
        <f>IF(OR($P28+E$52&lt;'Standard Settings'!$G23,$P28+E$52&gt;'Standard Settings'!$I23),-1,(EchelleFPAparam!$S$3/(cpmcfgWLEN!$P28+E$52))*(SIN('Standard Settings'!$F23)+SIN('Standard Settings'!$F23+EchelleFPAparam!$M$3+EchelleFPAparam!$J$3)))</f>
        <v/>
      </c>
      <c r="DQ28" s="31">
        <f>IF(OR($P28+F$52&lt;'Standard Settings'!$G23,$P28+F$52&gt;'Standard Settings'!$I23),-1,(EchelleFPAparam!$S$3/(cpmcfgWLEN!$P28+F$52))*(SIN('Standard Settings'!$F23)+SIN('Standard Settings'!$F23+EchelleFPAparam!$M$3+EchelleFPAparam!$J$3)))</f>
        <v/>
      </c>
      <c r="DR28" s="31">
        <f>IF(OR($P28+G$52&lt;'Standard Settings'!$G23,$P28+G$52&gt;'Standard Settings'!$I23),-1,(EchelleFPAparam!$S$3/(cpmcfgWLEN!$P28+G$52))*(SIN('Standard Settings'!$F23)+SIN('Standard Settings'!$F23+EchelleFPAparam!$M$3+EchelleFPAparam!$J$3)))</f>
        <v/>
      </c>
      <c r="DS28" s="31">
        <f>IF(OR($P28+H$52&lt;'Standard Settings'!$G23,$P28+H$52&gt;'Standard Settings'!$I23),-1,(EchelleFPAparam!$S$3/(cpmcfgWLEN!$P28+H$52))*(SIN('Standard Settings'!$F23)+SIN('Standard Settings'!$F23+EchelleFPAparam!$M$3+EchelleFPAparam!$J$3)))</f>
        <v/>
      </c>
      <c r="DT28" s="31">
        <f>IF(OR($P28+I$52&lt;'Standard Settings'!$G23,$P28+I$52&gt;'Standard Settings'!$I23),-1,(EchelleFPAparam!$S$3/(cpmcfgWLEN!$P28+I$52))*(SIN('Standard Settings'!$F23)+SIN('Standard Settings'!$F23+EchelleFPAparam!$M$3+EchelleFPAparam!$J$3)))</f>
        <v/>
      </c>
      <c r="DU28" s="31">
        <f>IF(OR($P28+J$52&lt;'Standard Settings'!$G23,$P28+J$52&gt;'Standard Settings'!$I23),-1,(EchelleFPAparam!$S$3/(cpmcfgWLEN!$P28+J$52))*(SIN('Standard Settings'!$F23)+SIN('Standard Settings'!$F23+EchelleFPAparam!$M$3+EchelleFPAparam!$J$3)))</f>
        <v/>
      </c>
      <c r="DV28" s="31">
        <f>IF(OR($P28+B$52&lt;$N28,$P28+B$52&gt;$O28),-1,(EchelleFPAparam!$S$3/(cpmcfgWLEN!$P28+B$52))*(SIN('Standard Settings'!$F23)+SIN('Standard Settings'!$F23+EchelleFPAparam!$M$3+EchelleFPAparam!$K$3)))</f>
        <v/>
      </c>
      <c r="DW28" s="31">
        <f>IF(OR($P28+C$52&lt;$N28,$P28+C$52&gt;$O28),-1,(EchelleFPAparam!$S$3/(cpmcfgWLEN!$P28+C$52))*(SIN('Standard Settings'!$F23)+SIN('Standard Settings'!$F23+EchelleFPAparam!$M$3+EchelleFPAparam!$K$3)))</f>
        <v/>
      </c>
      <c r="DX28" s="31">
        <f>IF(OR($P28+D$52&lt;$N28,$P28+D$52&gt;$O28),-1,(EchelleFPAparam!$S$3/(cpmcfgWLEN!$P28+D$52))*(SIN('Standard Settings'!$F23)+SIN('Standard Settings'!$F23+EchelleFPAparam!$M$3+EchelleFPAparam!$K$3)))</f>
        <v/>
      </c>
      <c r="DY28" s="31">
        <f>IF(OR($P28+E$52&lt;$N28,$P28+E$52&gt;$O28),-1,(EchelleFPAparam!$S$3/(cpmcfgWLEN!$P28+E$52))*(SIN('Standard Settings'!$F23)+SIN('Standard Settings'!$F23+EchelleFPAparam!$M$3+EchelleFPAparam!$K$3)))</f>
        <v/>
      </c>
      <c r="DZ28" s="31">
        <f>IF(OR($P28+F$52&lt;$N28,$P28+F$52&gt;$O28),-1,(EchelleFPAparam!$S$3/(cpmcfgWLEN!$P28+F$52))*(SIN('Standard Settings'!$F23)+SIN('Standard Settings'!$F23+EchelleFPAparam!$M$3+EchelleFPAparam!$K$3)))</f>
        <v/>
      </c>
      <c r="EA28" s="31">
        <f>IF(OR($P28+G$52&lt;$N28,$P28+G$52&gt;$O28),-1,(EchelleFPAparam!$S$3/(cpmcfgWLEN!$P28+G$52))*(SIN('Standard Settings'!$F23)+SIN('Standard Settings'!$F23+EchelleFPAparam!$M$3+EchelleFPAparam!$K$3)))</f>
        <v/>
      </c>
      <c r="EB28" s="31">
        <f>IF(OR($P28+H$52&lt;$N28,$P28+H$52&gt;$O28),-1,(EchelleFPAparam!$S$3/(cpmcfgWLEN!$P28+H$52))*(SIN('Standard Settings'!$F23)+SIN('Standard Settings'!$F23+EchelleFPAparam!$M$3+EchelleFPAparam!$K$3)))</f>
        <v/>
      </c>
      <c r="EC28" s="31">
        <f>IF(OR($P28+I$52&lt;$N28,$P28+I$52&gt;$O28),-1,(EchelleFPAparam!$S$3/(cpmcfgWLEN!$P28+I$52))*(SIN('Standard Settings'!$F23)+SIN('Standard Settings'!$F23+EchelleFPAparam!$M$3+EchelleFPAparam!$K$3)))</f>
        <v/>
      </c>
      <c r="ED28" s="31">
        <f>IF(OR($P28+J$52&lt;$N28,$P28+J$52&gt;$O28),-1,(EchelleFPAparam!$S$3/(cpmcfgWLEN!$P28+J$52))*(SIN('Standard Settings'!$F23)+SIN('Standard Settings'!$F23+EchelleFPAparam!$M$3+EchelleFPAparam!$K$3)))</f>
        <v/>
      </c>
      <c r="EE28" s="34">
        <f>'Standard Settings'!E23</f>
        <v/>
      </c>
      <c r="EH28" s="32" t="n"/>
      <c r="EI28" s="32" t="n"/>
      <c r="EJ28" s="32" t="n"/>
      <c r="EK28" s="32" t="n"/>
      <c r="EL28" s="32" t="n"/>
      <c r="EM28" s="32" t="n"/>
      <c r="EN28" s="32" t="n"/>
      <c r="EO28" s="32" t="n"/>
      <c r="EP28" s="32" t="n"/>
      <c r="EQ28" s="32" t="n"/>
      <c r="ER28" s="32" t="n"/>
      <c r="ES28" s="32" t="n"/>
      <c r="ET28" s="32" t="n"/>
      <c r="EU28" s="32" t="n"/>
      <c r="EV28" s="32" t="n"/>
      <c r="EW28" s="32" t="n"/>
      <c r="EX28" s="32" t="n"/>
      <c r="EY28" s="32" t="n"/>
      <c r="EZ28" s="32" t="n"/>
      <c r="FA28" s="32" t="n"/>
      <c r="FB28" s="32" t="n"/>
      <c r="FC28" s="15" t="n"/>
      <c r="FD28" s="33">
        <f>1/(F28*EchelleFPAparam!$Q$3)</f>
        <v/>
      </c>
      <c r="FE28" s="33">
        <f>E28*FD28</f>
        <v/>
      </c>
      <c r="FF28" s="15" t="n"/>
      <c r="FG28" s="15" t="n"/>
      <c r="FH28" s="15" t="n"/>
      <c r="FI28" s="15" t="n"/>
      <c r="FJ28" s="15" t="n"/>
      <c r="FK28" s="15" t="n"/>
      <c r="FL28" s="15" t="n"/>
      <c r="FM28" s="15" t="n"/>
      <c r="FN28" s="15" t="n"/>
      <c r="FO28" s="15" t="n"/>
      <c r="FP28" s="15" t="n"/>
      <c r="FQ28" s="15" t="n"/>
      <c r="FR28" s="15" t="n"/>
      <c r="FS28" s="15" t="n"/>
      <c r="FT28" s="15" t="n"/>
      <c r="FU28" s="15" t="n"/>
      <c r="FV28" s="15" t="n"/>
      <c r="FW28" s="15" t="n"/>
      <c r="FX28" s="15" t="n"/>
      <c r="FY28" s="15" t="n"/>
      <c r="FZ28" s="15" t="n"/>
      <c r="GA28" s="15" t="n"/>
      <c r="GB28" s="15" t="n"/>
      <c r="GC28" s="15" t="n"/>
      <c r="GD28" s="15" t="n"/>
      <c r="GE28" s="15" t="n"/>
      <c r="GF28" s="15" t="n"/>
      <c r="GG28" s="15" t="n"/>
      <c r="GH28" s="15" t="n"/>
      <c r="GI28" s="15" t="n"/>
      <c r="GJ28" s="15" t="n"/>
      <c r="GK28" s="15" t="n"/>
      <c r="GL28" s="15" t="n"/>
      <c r="GM28" s="15" t="n"/>
      <c r="GN28" s="15" t="n"/>
      <c r="GO28" s="15" t="n"/>
      <c r="GP28" s="15" t="n"/>
      <c r="GQ28" s="15" t="n"/>
      <c r="GR28" s="15" t="n"/>
      <c r="GS28" s="15" t="n"/>
      <c r="GT28" s="15" t="n"/>
      <c r="GU28" s="15" t="n"/>
      <c r="GV28" s="15" t="n"/>
      <c r="GW28" s="15" t="n"/>
      <c r="GX28" s="15" t="n"/>
      <c r="GY28" s="15" t="n"/>
      <c r="GZ28" s="15" t="n"/>
      <c r="HA28" s="15" t="n"/>
      <c r="HB28" s="15" t="n"/>
      <c r="HC28" s="15" t="n"/>
      <c r="HD28" s="15" t="n"/>
      <c r="HE28" s="15" t="n"/>
      <c r="HF28" s="15" t="n"/>
      <c r="HG28" s="15" t="n"/>
      <c r="HH28" s="15" t="n"/>
      <c r="HI28" s="15" t="n"/>
      <c r="HJ28" s="15" t="n"/>
      <c r="HK28" s="15" t="n"/>
      <c r="HL28" s="15" t="n"/>
      <c r="HM28" s="15" t="n"/>
      <c r="HN28" s="15" t="n"/>
      <c r="HO28" s="15" t="n"/>
      <c r="HP28" s="15" t="n"/>
      <c r="HQ28" s="15" t="n"/>
      <c r="HR28" s="15" t="n"/>
      <c r="HS28" s="15" t="n"/>
      <c r="HT28" s="15" t="n"/>
      <c r="HU28" s="15" t="n"/>
      <c r="HV28" s="15" t="n"/>
      <c r="HW28" s="15" t="n"/>
      <c r="HX28" s="15" t="n"/>
      <c r="HY28" s="15" t="n"/>
      <c r="HZ28" s="15" t="n"/>
      <c r="IA28" s="15" t="n"/>
      <c r="IB28" s="15" t="n"/>
      <c r="IC28" s="15" t="n"/>
      <c r="ID28" s="15" t="n"/>
      <c r="IE28" s="15" t="n"/>
      <c r="IF28" s="15" t="n"/>
      <c r="IG28" s="15" t="n"/>
      <c r="IH28" s="15" t="n"/>
      <c r="II28" s="15" t="n"/>
      <c r="IJ28" s="15" t="n"/>
      <c r="IK28" s="15" t="n"/>
      <c r="IL28" s="15" t="n"/>
      <c r="IM28" s="15" t="n"/>
      <c r="IN28" s="15" t="n"/>
      <c r="IO28" s="15" t="n"/>
      <c r="IP28" s="15" t="n"/>
      <c r="IQ28" s="15" t="n"/>
      <c r="IR28" s="15" t="n"/>
      <c r="IS28" s="15" t="n"/>
      <c r="IT28" s="15" t="n"/>
      <c r="IU28" s="15" t="n"/>
      <c r="IV28" s="15" t="n"/>
      <c r="IW28" s="15" t="n"/>
      <c r="IX28" s="15" t="n"/>
      <c r="IY28" s="15" t="n"/>
      <c r="IZ28" s="15" t="n"/>
      <c r="JA28" s="15" t="n"/>
      <c r="JB28" s="15" t="n"/>
      <c r="JC28" s="15" t="n"/>
      <c r="JD28" s="15" t="n"/>
      <c r="JE28" s="15" t="n"/>
      <c r="JF28" s="15" t="n"/>
      <c r="JG28" s="15" t="n"/>
      <c r="JH28" s="15" t="n"/>
      <c r="JI28" s="15" t="n"/>
      <c r="JJ28" s="15" t="n"/>
      <c r="JK28" s="15" t="n"/>
      <c r="JL28" s="15" t="n"/>
    </row>
    <row customHeight="1" ht="13.8" r="29" s="59" spans="1:273">
      <c r="A29" s="0" t="n"/>
      <c r="B29" s="22">
        <f>V29</f>
        <v/>
      </c>
      <c r="C29" s="34">
        <f>'Standard Settings'!B24</f>
        <v/>
      </c>
      <c r="D29" s="34">
        <f>'Standard Settings'!H24</f>
        <v/>
      </c>
      <c r="E29" s="23">
        <f>(DH29-CY29)/2048</f>
        <v/>
      </c>
      <c r="F29" s="21">
        <f>((EchelleFPAparam!$S$3/(cpmcfgWLEN!$P29+E$52))*(SIN('Standard Settings'!$F24+0.0005)+SIN('Standard Settings'!$F24+0.0005+EchelleFPAparam!$M$3))-(EchelleFPAparam!$S$3/(cpmcfgWLEN!$P29+E$52))*(SIN('Standard Settings'!$F24-0.0005)+SIN('Standard Settings'!$F24-0.0005+EchelleFPAparam!$M$3)))*1000*EchelleFPAparam!$O$3/180</f>
        <v/>
      </c>
      <c r="G29" s="24">
        <f>'Standard Settings'!C24</f>
        <v/>
      </c>
      <c r="H29" s="0" t="n"/>
      <c r="I29" s="34">
        <f>'Standard Settings'!D24</f>
        <v/>
      </c>
      <c r="J29" s="0" t="n"/>
      <c r="K29" s="14" t="n">
        <v>0</v>
      </c>
      <c r="L29" s="14" t="n">
        <v>0</v>
      </c>
      <c r="N29" s="25">
        <f>'Standard Settings'!$G24</f>
        <v/>
      </c>
      <c r="O29" s="25">
        <f>'Standard Settings'!$I24</f>
        <v/>
      </c>
      <c r="P29" s="26">
        <f>D29-4</f>
        <v/>
      </c>
      <c r="Q29" s="26">
        <f>D29+4</f>
        <v/>
      </c>
      <c r="R29" s="27">
        <f>IF(OR($P29+B$52&lt;$N29,$P29+B$52&gt;$O29),-1,(EchelleFPAparam!$S$3/(cpmcfgWLEN!$P29+B$52))*(SIN('Standard Settings'!$F24)+SIN('Standard Settings'!$F24+EchelleFPAparam!$M$3)))</f>
        <v/>
      </c>
      <c r="S29" s="27">
        <f>IF(OR($P29+C$52&lt;$N29,$P29+C$52&gt;$O29),-1,(EchelleFPAparam!$S$3/(cpmcfgWLEN!$P29+C$52))*(SIN('Standard Settings'!$F24)+SIN('Standard Settings'!$F24+EchelleFPAparam!$M$3)))</f>
        <v/>
      </c>
      <c r="T29" s="27">
        <f>IF(OR($P29+D$52&lt;$N29,$P29+D$52&gt;$O29),-1,(EchelleFPAparam!$S$3/(cpmcfgWLEN!$P29+D$52))*(SIN('Standard Settings'!$F24)+SIN('Standard Settings'!$F24+EchelleFPAparam!$M$3)))</f>
        <v/>
      </c>
      <c r="U29" s="27">
        <f>IF(OR($P29+E$52&lt;$N29,$P29+E$52&gt;$O29),-1,(EchelleFPAparam!$S$3/(cpmcfgWLEN!$P29+E$52))*(SIN('Standard Settings'!$F24)+SIN('Standard Settings'!$F24+EchelleFPAparam!$M$3)))</f>
        <v/>
      </c>
      <c r="V29" s="27">
        <f>IF(OR($P29+F$52&lt;$N29,$P29+F$52&gt;$O29),-1,(EchelleFPAparam!$S$3/(cpmcfgWLEN!$P29+F$52))*(SIN('Standard Settings'!$F24)+SIN('Standard Settings'!$F24+EchelleFPAparam!$M$3)))</f>
        <v/>
      </c>
      <c r="W29" s="27">
        <f>IF(OR($P29+G$52&lt;$N29,$P29+G$52&gt;$O29),-1,(EchelleFPAparam!$S$3/(cpmcfgWLEN!$P29+G$52))*(SIN('Standard Settings'!$F24)+SIN('Standard Settings'!$F24+EchelleFPAparam!$M$3)))</f>
        <v/>
      </c>
      <c r="X29" s="27">
        <f>IF(OR($P29+H$52&lt;$N29,$P29+H$52&gt;$O29),-1,(EchelleFPAparam!$S$3/(cpmcfgWLEN!$P29+H$52))*(SIN('Standard Settings'!$F24)+SIN('Standard Settings'!$F24+EchelleFPAparam!$M$3)))</f>
        <v/>
      </c>
      <c r="Y29" s="27">
        <f>IF(OR($P29+I$52&lt;$N29,$P29+I$52&gt;$O29),-1,(EchelleFPAparam!$S$3/(cpmcfgWLEN!$P29+I$52))*(SIN('Standard Settings'!$F24)+SIN('Standard Settings'!$F24+EchelleFPAparam!$M$3)))</f>
        <v/>
      </c>
      <c r="Z29" s="27">
        <f>IF(OR($P29+J$52&lt;$N29,$P29+J$52&gt;$O29),-1,(EchelleFPAparam!$S$3/(cpmcfgWLEN!$P29+J$52))*(SIN('Standard Settings'!$F24)+SIN('Standard Settings'!$F24+EchelleFPAparam!$M$3)))</f>
        <v/>
      </c>
      <c r="AA29" s="28" t="n"/>
      <c r="AB29" s="28" t="n"/>
      <c r="AC29" s="28" t="n"/>
      <c r="AD29" s="28" t="n"/>
      <c r="AE29" s="28" t="n"/>
      <c r="AF29" s="28" t="n"/>
      <c r="AG29" s="28" t="n"/>
      <c r="AH29" s="28" t="n"/>
      <c r="AI29" s="28" t="n"/>
      <c r="AJ29" s="28" t="n"/>
      <c r="AK29" s="28" t="n"/>
      <c r="AL29" s="28" t="n"/>
      <c r="AM29" s="28" t="n"/>
      <c r="AN29" s="28" t="n"/>
      <c r="AO29" s="28" t="n"/>
      <c r="AP29" s="28" t="n"/>
      <c r="AQ29" s="28" t="n"/>
      <c r="AR29" s="28" t="n"/>
      <c r="AS29" s="28" t="n"/>
      <c r="AT29" s="28" t="n"/>
      <c r="AU29" s="28" t="n"/>
      <c r="AV29" s="28" t="n"/>
      <c r="AW29" s="28" t="n"/>
      <c r="AX29" s="28" t="n"/>
      <c r="AY29" s="28" t="n"/>
      <c r="AZ29" s="28" t="n"/>
      <c r="BA29" s="28" t="n"/>
      <c r="BB29" s="29">
        <f>IF(OR($P29+B$52&lt;'Standard Settings'!$G24,$P29+B$52&gt;'Standard Settings'!$I24),-1,(EchelleFPAparam!$S$3/(cpmcfgWLEN!$P29+B$52))*(SIN(EchelleFPAparam!$T$3-EchelleFPAparam!$M$3/2)+SIN('Standard Settings'!$F24+EchelleFPAparam!$M$3)))</f>
        <v/>
      </c>
      <c r="BC29" s="29">
        <f>IF(OR($P29+C$52&lt;'Standard Settings'!$G24,$P29+C$52&gt;'Standard Settings'!$I24),-1,(EchelleFPAparam!$S$3/(cpmcfgWLEN!$P29+C$52))*(SIN(EchelleFPAparam!$T$3-EchelleFPAparam!$M$3/2)+SIN('Standard Settings'!$F24+EchelleFPAparam!$M$3)))</f>
        <v/>
      </c>
      <c r="BD29" s="29">
        <f>IF(OR($P29+D$52&lt;'Standard Settings'!$G24,$P29+D$52&gt;'Standard Settings'!$I24),-1,(EchelleFPAparam!$S$3/(cpmcfgWLEN!$P29+D$52))*(SIN(EchelleFPAparam!$T$3-EchelleFPAparam!$M$3/2)+SIN('Standard Settings'!$F24+EchelleFPAparam!$M$3)))</f>
        <v/>
      </c>
      <c r="BE29" s="29">
        <f>IF(OR($P29+E$52&lt;'Standard Settings'!$G24,$P29+E$52&gt;'Standard Settings'!$I24),-1,(EchelleFPAparam!$S$3/(cpmcfgWLEN!$P29+E$52))*(SIN(EchelleFPAparam!$T$3-EchelleFPAparam!$M$3/2)+SIN('Standard Settings'!$F24+EchelleFPAparam!$M$3)))</f>
        <v/>
      </c>
      <c r="BF29" s="29">
        <f>IF(OR($P29+F$52&lt;'Standard Settings'!$G24,$P29+F$52&gt;'Standard Settings'!$I24),-1,(EchelleFPAparam!$S$3/(cpmcfgWLEN!$P29+F$52))*(SIN(EchelleFPAparam!$T$3-EchelleFPAparam!$M$3/2)+SIN('Standard Settings'!$F24+EchelleFPAparam!$M$3)))</f>
        <v/>
      </c>
      <c r="BG29" s="29">
        <f>IF(OR($P29+G$52&lt;'Standard Settings'!$G24,$P29+G$52&gt;'Standard Settings'!$I24),-1,(EchelleFPAparam!$S$3/(cpmcfgWLEN!$P29+G$52))*(SIN(EchelleFPAparam!$T$3-EchelleFPAparam!$M$3/2)+SIN('Standard Settings'!$F24+EchelleFPAparam!$M$3)))</f>
        <v/>
      </c>
      <c r="BH29" s="29">
        <f>IF(OR($P29+H$52&lt;'Standard Settings'!$G24,$P29+H$52&gt;'Standard Settings'!$I24),-1,(EchelleFPAparam!$S$3/(cpmcfgWLEN!$P29+H$52))*(SIN(EchelleFPAparam!$T$3-EchelleFPAparam!$M$3/2)+SIN('Standard Settings'!$F24+EchelleFPAparam!$M$3)))</f>
        <v/>
      </c>
      <c r="BI29" s="29">
        <f>IF(OR($P29+I$52&lt;'Standard Settings'!$G24,$P29+I$52&gt;'Standard Settings'!$I24),-1,(EchelleFPAparam!$S$3/(cpmcfgWLEN!$P29+I$52))*(SIN(EchelleFPAparam!$T$3-EchelleFPAparam!$M$3/2)+SIN('Standard Settings'!$F24+EchelleFPAparam!$M$3)))</f>
        <v/>
      </c>
      <c r="BJ29" s="29">
        <f>IF(OR($P29+J$52&lt;'Standard Settings'!$G24,$P29+J$52&gt;'Standard Settings'!$I24),-1,(EchelleFPAparam!$S$3/(cpmcfgWLEN!$P29+J$52))*(SIN(EchelleFPAparam!$T$3-EchelleFPAparam!$M$3/2)+SIN('Standard Settings'!$F24+EchelleFPAparam!$M$3)))</f>
        <v/>
      </c>
      <c r="BK29" s="30">
        <f>IF(OR($P29+B$52&lt;'Standard Settings'!$G24,$P29+B$52&gt;'Standard Settings'!$I24),-1,BB29*(($D29+B$52)/($D29+B$52+0.5)))</f>
        <v/>
      </c>
      <c r="BL29" s="30">
        <f>IF(OR($P29+C$52&lt;'Standard Settings'!$G24,$P29+C$52&gt;'Standard Settings'!$I24),-1,BC29*(($D29+C$52)/($D29+C$52+0.5)))</f>
        <v/>
      </c>
      <c r="BM29" s="30">
        <f>IF(OR($P29+D$52&lt;'Standard Settings'!$G24,$P29+D$52&gt;'Standard Settings'!$I24),-1,BD29*(($D29+D$52)/($D29+D$52+0.5)))</f>
        <v/>
      </c>
      <c r="BN29" s="30">
        <f>IF(OR($P29+E$52&lt;'Standard Settings'!$G24,$P29+E$52&gt;'Standard Settings'!$I24),-1,BE29*(($D29+E$52)/($D29+E$52+0.5)))</f>
        <v/>
      </c>
      <c r="BO29" s="30">
        <f>IF(OR($P29+F$52&lt;'Standard Settings'!$G24,$P29+F$52&gt;'Standard Settings'!$I24),-1,BF29*(($D29+F$52)/($D29+F$52+0.5)))</f>
        <v/>
      </c>
      <c r="BP29" s="30">
        <f>IF(OR($P29+G$52&lt;'Standard Settings'!$G24,$P29+G$52&gt;'Standard Settings'!$I24),-1,BG29*(($D29+G$52)/($D29+G$52+0.5)))</f>
        <v/>
      </c>
      <c r="BQ29" s="30">
        <f>IF(OR($P29+H$52&lt;'Standard Settings'!$G24,$P29+H$52&gt;'Standard Settings'!$I24),-1,BH29*(($D29+H$52)/($D29+H$52+0.5)))</f>
        <v/>
      </c>
      <c r="BR29" s="30">
        <f>IF(OR($P29+I$52&lt;'Standard Settings'!$G24,$P29+I$52&gt;'Standard Settings'!$I24),-1,BI29*(($D29+I$52)/($D29+I$52+0.5)))</f>
        <v/>
      </c>
      <c r="BS29" s="30">
        <f>IF(OR($P29+J$52&lt;'Standard Settings'!$G24,$P29+J$52&gt;'Standard Settings'!$I24),-1,BJ29*(($D29+J$52)/($D29+J$52+0.5)))</f>
        <v/>
      </c>
      <c r="BT29" s="30">
        <f>IF(OR($P29+B$52&lt;'Standard Settings'!$G24,$P29+B$52&gt;'Standard Settings'!$I24),-1,BB29*(($D29+B$52)/($D29+B$52-0.5)))</f>
        <v/>
      </c>
      <c r="BU29" s="30">
        <f>IF(OR($P29+C$52&lt;'Standard Settings'!$G24,$P29+C$52&gt;'Standard Settings'!$I24),-1,BC29*(($D29+C$52)/($D29+C$52-0.5)))</f>
        <v/>
      </c>
      <c r="BV29" s="30">
        <f>IF(OR($P29+D$52&lt;'Standard Settings'!$G24,$P29+D$52&gt;'Standard Settings'!$I24),-1,BD29*(($D29+D$52)/($D29+D$52-0.5)))</f>
        <v/>
      </c>
      <c r="BW29" s="30">
        <f>IF(OR($P29+E$52&lt;'Standard Settings'!$G24,$P29+E$52&gt;'Standard Settings'!$I24),-1,BE29*(($D29+E$52)/($D29+E$52-0.5)))</f>
        <v/>
      </c>
      <c r="BX29" s="30">
        <f>IF(OR($P29+F$52&lt;'Standard Settings'!$G24,$P29+F$52&gt;'Standard Settings'!$I24),-1,BF29*(($D29+F$52)/($D29+F$52-0.5)))</f>
        <v/>
      </c>
      <c r="BY29" s="30">
        <f>IF(OR($P29+G$52&lt;'Standard Settings'!$G24,$P29+G$52&gt;'Standard Settings'!$I24),-1,BG29*(($D29+G$52)/($D29+G$52-0.5)))</f>
        <v/>
      </c>
      <c r="BZ29" s="30">
        <f>IF(OR($P29+H$52&lt;'Standard Settings'!$G24,$P29+H$52&gt;'Standard Settings'!$I24),-1,BH29*(($D29+H$52)/($D29+H$52-0.5)))</f>
        <v/>
      </c>
      <c r="CA29" s="30">
        <f>IF(OR($P29+I$52&lt;'Standard Settings'!$G24,$P29+I$52&gt;'Standard Settings'!$I24),-1,BI29*(($D29+I$52)/($D29+I$52-0.5)))</f>
        <v/>
      </c>
      <c r="CB29" s="30">
        <f>IF(OR($P29+J$52&lt;'Standard Settings'!$G24,$P29+J$52&gt;'Standard Settings'!$I24),-1,BJ29*(($D29+J$52)/($D29+J$52-0.5)))</f>
        <v/>
      </c>
      <c r="CC29" s="31">
        <f>IF(OR($P29+B$52&lt;'Standard Settings'!$G24,$P29+B$52&gt;'Standard Settings'!$I24),-1,(EchelleFPAparam!$S$3/(cpmcfgWLEN!$P29+B$52))*(SIN('Standard Settings'!$F24)+SIN('Standard Settings'!$F24+EchelleFPAparam!$M$3+EchelleFPAparam!$F$3)))</f>
        <v/>
      </c>
      <c r="CD29" s="31">
        <f>IF(OR($P29+C$52&lt;'Standard Settings'!$G24,$P29+C$52&gt;'Standard Settings'!$I24),-1,(EchelleFPAparam!$S$3/(cpmcfgWLEN!$P29+C$52))*(SIN('Standard Settings'!$F24)+SIN('Standard Settings'!$F24+EchelleFPAparam!$M$3+EchelleFPAparam!$F$3)))</f>
        <v/>
      </c>
      <c r="CE29" s="31">
        <f>IF(OR($P29+D$52&lt;'Standard Settings'!$G24,$P29+D$52&gt;'Standard Settings'!$I24),-1,(EchelleFPAparam!$S$3/(cpmcfgWLEN!$P29+D$52))*(SIN('Standard Settings'!$F24)+SIN('Standard Settings'!$F24+EchelleFPAparam!$M$3+EchelleFPAparam!$F$3)))</f>
        <v/>
      </c>
      <c r="CF29" s="31">
        <f>IF(OR($P29+E$52&lt;'Standard Settings'!$G24,$P29+E$52&gt;'Standard Settings'!$I24),-1,(EchelleFPAparam!$S$3/(cpmcfgWLEN!$P29+E$52))*(SIN('Standard Settings'!$F24)+SIN('Standard Settings'!$F24+EchelleFPAparam!$M$3+EchelleFPAparam!$F$3)))</f>
        <v/>
      </c>
      <c r="CG29" s="31">
        <f>IF(OR($P29+F$52&lt;'Standard Settings'!$G24,$P29+F$52&gt;'Standard Settings'!$I24),-1,(EchelleFPAparam!$S$3/(cpmcfgWLEN!$P29+F$52))*(SIN('Standard Settings'!$F24)+SIN('Standard Settings'!$F24+EchelleFPAparam!$M$3+EchelleFPAparam!$F$3)))</f>
        <v/>
      </c>
      <c r="CH29" s="31">
        <f>IF(OR($P29+G$52&lt;'Standard Settings'!$G24,$P29+G$52&gt;'Standard Settings'!$I24),-1,(EchelleFPAparam!$S$3/(cpmcfgWLEN!$P29+G$52))*(SIN('Standard Settings'!$F24)+SIN('Standard Settings'!$F24+EchelleFPAparam!$M$3+EchelleFPAparam!$F$3)))</f>
        <v/>
      </c>
      <c r="CI29" s="31">
        <f>IF(OR($P29+H$52&lt;'Standard Settings'!$G24,$P29+H$52&gt;'Standard Settings'!$I24),-1,(EchelleFPAparam!$S$3/(cpmcfgWLEN!$P29+H$52))*(SIN('Standard Settings'!$F24)+SIN('Standard Settings'!$F24+EchelleFPAparam!$M$3+EchelleFPAparam!$F$3)))</f>
        <v/>
      </c>
      <c r="CJ29" s="31">
        <f>IF(OR($P29+I$52&lt;'Standard Settings'!$G24,$P29+I$52&gt;'Standard Settings'!$I24),-1,(EchelleFPAparam!$S$3/(cpmcfgWLEN!$P29+I$52))*(SIN('Standard Settings'!$F24)+SIN('Standard Settings'!$F24+EchelleFPAparam!$M$3+EchelleFPAparam!$F$3)))</f>
        <v/>
      </c>
      <c r="CK29" s="31">
        <f>IF(OR($P29+J$52&lt;'Standard Settings'!$G24,$P29+J$52&gt;'Standard Settings'!$I24),-1,(EchelleFPAparam!$S$3/(cpmcfgWLEN!$P29+J$52))*(SIN('Standard Settings'!$F24)+SIN('Standard Settings'!$F24+EchelleFPAparam!$M$3+EchelleFPAparam!$F$3)))</f>
        <v/>
      </c>
      <c r="CL29" s="31">
        <f>IF(OR($P29+B$52&lt;'Standard Settings'!$G24,$P29+B$52&gt;'Standard Settings'!$I24),-1,(EchelleFPAparam!$S$3/(cpmcfgWLEN!$P29+B$52))*(SIN('Standard Settings'!$F24)+SIN('Standard Settings'!$F24+EchelleFPAparam!$M$3+EchelleFPAparam!$G$3)))</f>
        <v/>
      </c>
      <c r="CM29" s="31">
        <f>IF(OR($P29+C$52&lt;'Standard Settings'!$G24,$P29+C$52&gt;'Standard Settings'!$I24),-1,(EchelleFPAparam!$S$3/(cpmcfgWLEN!$P29+C$52))*(SIN('Standard Settings'!$F24)+SIN('Standard Settings'!$F24+EchelleFPAparam!$M$3+EchelleFPAparam!$G$3)))</f>
        <v/>
      </c>
      <c r="CN29" s="31">
        <f>IF(OR($P29+D$52&lt;'Standard Settings'!$G24,$P29+D$52&gt;'Standard Settings'!$I24),-1,(EchelleFPAparam!$S$3/(cpmcfgWLEN!$P29+D$52))*(SIN('Standard Settings'!$F24)+SIN('Standard Settings'!$F24+EchelleFPAparam!$M$3+EchelleFPAparam!$G$3)))</f>
        <v/>
      </c>
      <c r="CO29" s="31">
        <f>IF(OR($P29+E$52&lt;'Standard Settings'!$G24,$P29+E$52&gt;'Standard Settings'!$I24),-1,(EchelleFPAparam!$S$3/(cpmcfgWLEN!$P29+E$52))*(SIN('Standard Settings'!$F24)+SIN('Standard Settings'!$F24+EchelleFPAparam!$M$3+EchelleFPAparam!$G$3)))</f>
        <v/>
      </c>
      <c r="CP29" s="31">
        <f>IF(OR($P29+F$52&lt;'Standard Settings'!$G24,$P29+F$52&gt;'Standard Settings'!$I24),-1,(EchelleFPAparam!$S$3/(cpmcfgWLEN!$P29+F$52))*(SIN('Standard Settings'!$F24)+SIN('Standard Settings'!$F24+EchelleFPAparam!$M$3+EchelleFPAparam!$G$3)))</f>
        <v/>
      </c>
      <c r="CQ29" s="31">
        <f>IF(OR($P29+G$52&lt;'Standard Settings'!$G24,$P29+G$52&gt;'Standard Settings'!$I24),-1,(EchelleFPAparam!$S$3/(cpmcfgWLEN!$P29+G$52))*(SIN('Standard Settings'!$F24)+SIN('Standard Settings'!$F24+EchelleFPAparam!$M$3+EchelleFPAparam!$G$3)))</f>
        <v/>
      </c>
      <c r="CR29" s="31">
        <f>IF(OR($P29+H$52&lt;'Standard Settings'!$G24,$P29+H$52&gt;'Standard Settings'!$I24),-1,(EchelleFPAparam!$S$3/(cpmcfgWLEN!$P29+H$52))*(SIN('Standard Settings'!$F24)+SIN('Standard Settings'!$F24+EchelleFPAparam!$M$3+EchelleFPAparam!$G$3)))</f>
        <v/>
      </c>
      <c r="CS29" s="31">
        <f>IF(OR($P29+I$52&lt;'Standard Settings'!$G24,$P29+I$52&gt;'Standard Settings'!$I24),-1,(EchelleFPAparam!$S$3/(cpmcfgWLEN!$P29+I$52))*(SIN('Standard Settings'!$F24)+SIN('Standard Settings'!$F24+EchelleFPAparam!$M$3+EchelleFPAparam!$G$3)))</f>
        <v/>
      </c>
      <c r="CT29" s="31">
        <f>IF(OR($P29+J$52&lt;'Standard Settings'!$G24,$P29+J$52&gt;'Standard Settings'!$I24),-1,(EchelleFPAparam!$S$3/(cpmcfgWLEN!$P29+J$52))*(SIN('Standard Settings'!$F24)+SIN('Standard Settings'!$F24+EchelleFPAparam!$M$3+EchelleFPAparam!$G$3)))</f>
        <v/>
      </c>
      <c r="CU29" s="31">
        <f>IF(OR($P29+B$52&lt;'Standard Settings'!$G24,$P29+B$52&gt;'Standard Settings'!$I24),-1,(EchelleFPAparam!$S$3/(cpmcfgWLEN!$P29+B$52))*(SIN('Standard Settings'!$F24)+SIN('Standard Settings'!$F24+EchelleFPAparam!$M$3+EchelleFPAparam!$H$3)))</f>
        <v/>
      </c>
      <c r="CV29" s="31">
        <f>IF(OR($P29+C$52&lt;'Standard Settings'!$G24,$P29+C$52&gt;'Standard Settings'!$I24),-1,(EchelleFPAparam!$S$3/(cpmcfgWLEN!$P29+C$52))*(SIN('Standard Settings'!$F24)+SIN('Standard Settings'!$F24+EchelleFPAparam!$M$3+EchelleFPAparam!$H$3)))</f>
        <v/>
      </c>
      <c r="CW29" s="31">
        <f>IF(OR($P29+D$52&lt;'Standard Settings'!$G24,$P29+D$52&gt;'Standard Settings'!$I24),-1,(EchelleFPAparam!$S$3/(cpmcfgWLEN!$P29+D$52))*(SIN('Standard Settings'!$F24)+SIN('Standard Settings'!$F24+EchelleFPAparam!$M$3+EchelleFPAparam!$H$3)))</f>
        <v/>
      </c>
      <c r="CX29" s="31">
        <f>IF(OR($P29+E$52&lt;'Standard Settings'!$G24,$P29+E$52&gt;'Standard Settings'!$I24),-1,(EchelleFPAparam!$S$3/(cpmcfgWLEN!$P29+E$52))*(SIN('Standard Settings'!$F24)+SIN('Standard Settings'!$F24+EchelleFPAparam!$M$3+EchelleFPAparam!$H$3)))</f>
        <v/>
      </c>
      <c r="CY29" s="31">
        <f>IF(OR($P29+F$52&lt;'Standard Settings'!$G24,$P29+F$52&gt;'Standard Settings'!$I24),-1,(EchelleFPAparam!$S$3/(cpmcfgWLEN!$P29+F$52))*(SIN('Standard Settings'!$F24)+SIN('Standard Settings'!$F24+EchelleFPAparam!$M$3+EchelleFPAparam!$H$3)))</f>
        <v/>
      </c>
      <c r="CZ29" s="31">
        <f>IF(OR($P29+G$52&lt;'Standard Settings'!$G24,$P29+G$52&gt;'Standard Settings'!$I24),-1,(EchelleFPAparam!$S$3/(cpmcfgWLEN!$P29+G$52))*(SIN('Standard Settings'!$F24)+SIN('Standard Settings'!$F24+EchelleFPAparam!$M$3+EchelleFPAparam!$H$3)))</f>
        <v/>
      </c>
      <c r="DA29" s="31">
        <f>IF(OR($P29+H$52&lt;'Standard Settings'!$G24,$P29+H$52&gt;'Standard Settings'!$I24),-1,(EchelleFPAparam!$S$3/(cpmcfgWLEN!$P29+H$52))*(SIN('Standard Settings'!$F24)+SIN('Standard Settings'!$F24+EchelleFPAparam!$M$3+EchelleFPAparam!$H$3)))</f>
        <v/>
      </c>
      <c r="DB29" s="31">
        <f>IF(OR($P29+I$52&lt;'Standard Settings'!$G24,$P29+I$52&gt;'Standard Settings'!$I24),-1,(EchelleFPAparam!$S$3/(cpmcfgWLEN!$P29+I$52))*(SIN('Standard Settings'!$F24)+SIN('Standard Settings'!$F24+EchelleFPAparam!$M$3+EchelleFPAparam!$H$3)))</f>
        <v/>
      </c>
      <c r="DC29" s="31">
        <f>IF(OR($P29+J$52&lt;'Standard Settings'!$G24,$P29+J$52&gt;'Standard Settings'!$I24),-1,(EchelleFPAparam!$S$3/(cpmcfgWLEN!$P29+J$52))*(SIN('Standard Settings'!$F24)+SIN('Standard Settings'!$F24+EchelleFPAparam!$M$3+EchelleFPAparam!$H$3)))</f>
        <v/>
      </c>
      <c r="DD29" s="31">
        <f>IF(OR($P29+B$52&lt;'Standard Settings'!$G24,$P29+B$52&gt;'Standard Settings'!$I24),-1,(EchelleFPAparam!$S$3/(cpmcfgWLEN!$P29+B$52))*(SIN('Standard Settings'!$F24)+SIN('Standard Settings'!$F24+EchelleFPAparam!$M$3+EchelleFPAparam!$I$3)))</f>
        <v/>
      </c>
      <c r="DE29" s="31">
        <f>IF(OR($P29+C$52&lt;'Standard Settings'!$G24,$P29+C$52&gt;'Standard Settings'!$I24),-1,(EchelleFPAparam!$S$3/(cpmcfgWLEN!$P29+C$52))*(SIN('Standard Settings'!$F24)+SIN('Standard Settings'!$F24+EchelleFPAparam!$M$3+EchelleFPAparam!$I$3)))</f>
        <v/>
      </c>
      <c r="DF29" s="31">
        <f>IF(OR($P29+D$52&lt;'Standard Settings'!$G24,$P29+D$52&gt;'Standard Settings'!$I24),-1,(EchelleFPAparam!$S$3/(cpmcfgWLEN!$P29+D$52))*(SIN('Standard Settings'!$F24)+SIN('Standard Settings'!$F24+EchelleFPAparam!$M$3+EchelleFPAparam!$I$3)))</f>
        <v/>
      </c>
      <c r="DG29" s="31">
        <f>IF(OR($P29+E$52&lt;'Standard Settings'!$G24,$P29+E$52&gt;'Standard Settings'!$I24),-1,(EchelleFPAparam!$S$3/(cpmcfgWLEN!$P29+E$52))*(SIN('Standard Settings'!$F24)+SIN('Standard Settings'!$F24+EchelleFPAparam!$M$3+EchelleFPAparam!$I$3)))</f>
        <v/>
      </c>
      <c r="DH29" s="31">
        <f>IF(OR($P29+F$52&lt;'Standard Settings'!$G24,$P29+F$52&gt;'Standard Settings'!$I24),-1,(EchelleFPAparam!$S$3/(cpmcfgWLEN!$P29+F$52))*(SIN('Standard Settings'!$F24)+SIN('Standard Settings'!$F24+EchelleFPAparam!$M$3+EchelleFPAparam!$I$3)))</f>
        <v/>
      </c>
      <c r="DI29" s="31">
        <f>IF(OR($P29+G$52&lt;'Standard Settings'!$G24,$P29+G$52&gt;'Standard Settings'!$I24),-1,(EchelleFPAparam!$S$3/(cpmcfgWLEN!$P29+G$52))*(SIN('Standard Settings'!$F24)+SIN('Standard Settings'!$F24+EchelleFPAparam!$M$3+EchelleFPAparam!$I$3)))</f>
        <v/>
      </c>
      <c r="DJ29" s="31">
        <f>IF(OR($P29+H$52&lt;'Standard Settings'!$G24,$P29+H$52&gt;'Standard Settings'!$I24),-1,(EchelleFPAparam!$S$3/(cpmcfgWLEN!$P29+H$52))*(SIN('Standard Settings'!$F24)+SIN('Standard Settings'!$F24+EchelleFPAparam!$M$3+EchelleFPAparam!$I$3)))</f>
        <v/>
      </c>
      <c r="DK29" s="31">
        <f>IF(OR($P29+I$52&lt;'Standard Settings'!$G24,$P29+I$52&gt;'Standard Settings'!$I24),-1,(EchelleFPAparam!$S$3/(cpmcfgWLEN!$P29+I$52))*(SIN('Standard Settings'!$F24)+SIN('Standard Settings'!$F24+EchelleFPAparam!$M$3+EchelleFPAparam!$I$3)))</f>
        <v/>
      </c>
      <c r="DL29" s="31">
        <f>IF(OR($P29+J$52&lt;'Standard Settings'!$G24,$P29+J$52&gt;'Standard Settings'!$I24),-1,(EchelleFPAparam!$S$3/(cpmcfgWLEN!$P29+J$52))*(SIN('Standard Settings'!$F24)+SIN('Standard Settings'!$F24+EchelleFPAparam!$M$3+EchelleFPAparam!$I$3)))</f>
        <v/>
      </c>
      <c r="DM29" s="31">
        <f>IF(OR($P29+B$52&lt;'Standard Settings'!$G24,$P29+B$52&gt;'Standard Settings'!$I24),-1,(EchelleFPAparam!$S$3/(cpmcfgWLEN!$P29+B$52))*(SIN('Standard Settings'!$F24)+SIN('Standard Settings'!$F24+EchelleFPAparam!$M$3+EchelleFPAparam!$J$3)))</f>
        <v/>
      </c>
      <c r="DN29" s="31">
        <f>IF(OR($P29+C$52&lt;'Standard Settings'!$G24,$P29+C$52&gt;'Standard Settings'!$I24),-1,(EchelleFPAparam!$S$3/(cpmcfgWLEN!$P29+C$52))*(SIN('Standard Settings'!$F24)+SIN('Standard Settings'!$F24+EchelleFPAparam!$M$3+EchelleFPAparam!$J$3)))</f>
        <v/>
      </c>
      <c r="DO29" s="31">
        <f>IF(OR($P29+D$52&lt;'Standard Settings'!$G24,$P29+D$52&gt;'Standard Settings'!$I24),-1,(EchelleFPAparam!$S$3/(cpmcfgWLEN!$P29+D$52))*(SIN('Standard Settings'!$F24)+SIN('Standard Settings'!$F24+EchelleFPAparam!$M$3+EchelleFPAparam!$J$3)))</f>
        <v/>
      </c>
      <c r="DP29" s="31">
        <f>IF(OR($P29+E$52&lt;'Standard Settings'!$G24,$P29+E$52&gt;'Standard Settings'!$I24),-1,(EchelleFPAparam!$S$3/(cpmcfgWLEN!$P29+E$52))*(SIN('Standard Settings'!$F24)+SIN('Standard Settings'!$F24+EchelleFPAparam!$M$3+EchelleFPAparam!$J$3)))</f>
        <v/>
      </c>
      <c r="DQ29" s="31">
        <f>IF(OR($P29+F$52&lt;'Standard Settings'!$G24,$P29+F$52&gt;'Standard Settings'!$I24),-1,(EchelleFPAparam!$S$3/(cpmcfgWLEN!$P29+F$52))*(SIN('Standard Settings'!$F24)+SIN('Standard Settings'!$F24+EchelleFPAparam!$M$3+EchelleFPAparam!$J$3)))</f>
        <v/>
      </c>
      <c r="DR29" s="31">
        <f>IF(OR($P29+G$52&lt;'Standard Settings'!$G24,$P29+G$52&gt;'Standard Settings'!$I24),-1,(EchelleFPAparam!$S$3/(cpmcfgWLEN!$P29+G$52))*(SIN('Standard Settings'!$F24)+SIN('Standard Settings'!$F24+EchelleFPAparam!$M$3+EchelleFPAparam!$J$3)))</f>
        <v/>
      </c>
      <c r="DS29" s="31">
        <f>IF(OR($P29+H$52&lt;'Standard Settings'!$G24,$P29+H$52&gt;'Standard Settings'!$I24),-1,(EchelleFPAparam!$S$3/(cpmcfgWLEN!$P29+H$52))*(SIN('Standard Settings'!$F24)+SIN('Standard Settings'!$F24+EchelleFPAparam!$M$3+EchelleFPAparam!$J$3)))</f>
        <v/>
      </c>
      <c r="DT29" s="31">
        <f>IF(OR($P29+I$52&lt;'Standard Settings'!$G24,$P29+I$52&gt;'Standard Settings'!$I24),-1,(EchelleFPAparam!$S$3/(cpmcfgWLEN!$P29+I$52))*(SIN('Standard Settings'!$F24)+SIN('Standard Settings'!$F24+EchelleFPAparam!$M$3+EchelleFPAparam!$J$3)))</f>
        <v/>
      </c>
      <c r="DU29" s="31">
        <f>IF(OR($P29+J$52&lt;'Standard Settings'!$G24,$P29+J$52&gt;'Standard Settings'!$I24),-1,(EchelleFPAparam!$S$3/(cpmcfgWLEN!$P29+J$52))*(SIN('Standard Settings'!$F24)+SIN('Standard Settings'!$F24+EchelleFPAparam!$M$3+EchelleFPAparam!$J$3)))</f>
        <v/>
      </c>
      <c r="DV29" s="31">
        <f>IF(OR($P29+B$52&lt;$N29,$P29+B$52&gt;$O29),-1,(EchelleFPAparam!$S$3/(cpmcfgWLEN!$P29+B$52))*(SIN('Standard Settings'!$F24)+SIN('Standard Settings'!$F24+EchelleFPAparam!$M$3+EchelleFPAparam!$K$3)))</f>
        <v/>
      </c>
      <c r="DW29" s="31">
        <f>IF(OR($P29+C$52&lt;$N29,$P29+C$52&gt;$O29),-1,(EchelleFPAparam!$S$3/(cpmcfgWLEN!$P29+C$52))*(SIN('Standard Settings'!$F24)+SIN('Standard Settings'!$F24+EchelleFPAparam!$M$3+EchelleFPAparam!$K$3)))</f>
        <v/>
      </c>
      <c r="DX29" s="31">
        <f>IF(OR($P29+D$52&lt;$N29,$P29+D$52&gt;$O29),-1,(EchelleFPAparam!$S$3/(cpmcfgWLEN!$P29+D$52))*(SIN('Standard Settings'!$F24)+SIN('Standard Settings'!$F24+EchelleFPAparam!$M$3+EchelleFPAparam!$K$3)))</f>
        <v/>
      </c>
      <c r="DY29" s="31">
        <f>IF(OR($P29+E$52&lt;$N29,$P29+E$52&gt;$O29),-1,(EchelleFPAparam!$S$3/(cpmcfgWLEN!$P29+E$52))*(SIN('Standard Settings'!$F24)+SIN('Standard Settings'!$F24+EchelleFPAparam!$M$3+EchelleFPAparam!$K$3)))</f>
        <v/>
      </c>
      <c r="DZ29" s="31">
        <f>IF(OR($P29+F$52&lt;$N29,$P29+F$52&gt;$O29),-1,(EchelleFPAparam!$S$3/(cpmcfgWLEN!$P29+F$52))*(SIN('Standard Settings'!$F24)+SIN('Standard Settings'!$F24+EchelleFPAparam!$M$3+EchelleFPAparam!$K$3)))</f>
        <v/>
      </c>
      <c r="EA29" s="31">
        <f>IF(OR($P29+G$52&lt;$N29,$P29+G$52&gt;$O29),-1,(EchelleFPAparam!$S$3/(cpmcfgWLEN!$P29+G$52))*(SIN('Standard Settings'!$F24)+SIN('Standard Settings'!$F24+EchelleFPAparam!$M$3+EchelleFPAparam!$K$3)))</f>
        <v/>
      </c>
      <c r="EB29" s="31">
        <f>IF(OR($P29+H$52&lt;$N29,$P29+H$52&gt;$O29),-1,(EchelleFPAparam!$S$3/(cpmcfgWLEN!$P29+H$52))*(SIN('Standard Settings'!$F24)+SIN('Standard Settings'!$F24+EchelleFPAparam!$M$3+EchelleFPAparam!$K$3)))</f>
        <v/>
      </c>
      <c r="EC29" s="31">
        <f>IF(OR($P29+I$52&lt;$N29,$P29+I$52&gt;$O29),-1,(EchelleFPAparam!$S$3/(cpmcfgWLEN!$P29+I$52))*(SIN('Standard Settings'!$F24)+SIN('Standard Settings'!$F24+EchelleFPAparam!$M$3+EchelleFPAparam!$K$3)))</f>
        <v/>
      </c>
      <c r="ED29" s="31">
        <f>IF(OR($P29+J$52&lt;$N29,$P29+J$52&gt;$O29),-1,(EchelleFPAparam!$S$3/(cpmcfgWLEN!$P29+J$52))*(SIN('Standard Settings'!$F24)+SIN('Standard Settings'!$F24+EchelleFPAparam!$M$3+EchelleFPAparam!$K$3)))</f>
        <v/>
      </c>
      <c r="EE29" s="34">
        <f>'Standard Settings'!E24</f>
        <v/>
      </c>
      <c r="EH29" s="32" t="n"/>
      <c r="EI29" s="32" t="n"/>
      <c r="EJ29" s="32" t="n"/>
      <c r="EK29" s="32" t="n"/>
      <c r="EL29" s="32" t="n"/>
      <c r="EM29" s="32" t="n"/>
      <c r="EN29" s="32" t="n"/>
      <c r="EO29" s="32" t="n"/>
      <c r="EP29" s="32" t="n"/>
      <c r="EQ29" s="32" t="n"/>
      <c r="ER29" s="32" t="n"/>
      <c r="ES29" s="32" t="n"/>
      <c r="ET29" s="32" t="n"/>
      <c r="EU29" s="32" t="n"/>
      <c r="EV29" s="32" t="n"/>
      <c r="EW29" s="32" t="n"/>
      <c r="EX29" s="32" t="n"/>
      <c r="EY29" s="32" t="n"/>
      <c r="EZ29" s="32" t="n"/>
      <c r="FA29" s="32" t="n"/>
      <c r="FB29" s="32" t="n"/>
      <c r="FC29" s="15" t="n"/>
      <c r="FD29" s="33">
        <f>1/(F29*EchelleFPAparam!$Q$3)</f>
        <v/>
      </c>
      <c r="FE29" s="33">
        <f>E29*FD29</f>
        <v/>
      </c>
      <c r="FF29" s="15" t="n"/>
      <c r="FG29" s="15" t="n"/>
      <c r="FH29" s="15" t="n"/>
      <c r="FI29" s="15" t="n"/>
      <c r="FJ29" s="15" t="n"/>
      <c r="FK29" s="15" t="n"/>
      <c r="FL29" s="15" t="n"/>
      <c r="FM29" s="15" t="n"/>
      <c r="FN29" s="15" t="n"/>
      <c r="FO29" s="15" t="n"/>
      <c r="FP29" s="15" t="n"/>
      <c r="FQ29" s="15" t="n"/>
      <c r="FR29" s="15" t="n"/>
      <c r="FS29" s="15" t="n"/>
      <c r="FT29" s="15" t="n"/>
      <c r="FU29" s="15" t="n"/>
      <c r="FV29" s="15" t="n"/>
      <c r="FW29" s="15" t="n"/>
      <c r="FX29" s="15" t="n"/>
      <c r="FY29" s="15" t="n"/>
      <c r="FZ29" s="15" t="n"/>
      <c r="GA29" s="15" t="n"/>
      <c r="GB29" s="15" t="n"/>
      <c r="GC29" s="15" t="n"/>
      <c r="GD29" s="15" t="n"/>
      <c r="GE29" s="15" t="n"/>
      <c r="GF29" s="15" t="n"/>
      <c r="GG29" s="15" t="n"/>
      <c r="GH29" s="15" t="n"/>
      <c r="GI29" s="15" t="n"/>
      <c r="GJ29" s="15" t="n"/>
      <c r="GK29" s="15" t="n"/>
      <c r="GL29" s="15" t="n"/>
      <c r="GM29" s="15" t="n"/>
      <c r="GN29" s="15" t="n"/>
      <c r="GO29" s="15" t="n"/>
      <c r="GP29" s="15" t="n"/>
      <c r="GQ29" s="15" t="n"/>
      <c r="GR29" s="15" t="n"/>
      <c r="GS29" s="15" t="n"/>
      <c r="GT29" s="15" t="n"/>
      <c r="GU29" s="15" t="n"/>
      <c r="GV29" s="15" t="n"/>
      <c r="GW29" s="15" t="n"/>
      <c r="GX29" s="15" t="n"/>
      <c r="GY29" s="15" t="n"/>
      <c r="GZ29" s="15" t="n"/>
      <c r="HA29" s="15" t="n"/>
      <c r="HB29" s="15" t="n"/>
      <c r="HC29" s="15" t="n"/>
      <c r="HD29" s="15" t="n"/>
      <c r="HE29" s="15" t="n"/>
      <c r="HF29" s="15" t="n"/>
      <c r="HG29" s="15" t="n"/>
      <c r="HH29" s="15" t="n"/>
      <c r="HI29" s="15" t="n"/>
      <c r="HJ29" s="15" t="n"/>
      <c r="HK29" s="15" t="n"/>
      <c r="HL29" s="15" t="n"/>
      <c r="HM29" s="15" t="n"/>
      <c r="HN29" s="15" t="n"/>
      <c r="HO29" s="15" t="n"/>
      <c r="HP29" s="15" t="n"/>
      <c r="HQ29" s="15" t="n"/>
      <c r="HR29" s="15" t="n"/>
      <c r="HS29" s="15" t="n"/>
      <c r="HT29" s="15" t="n"/>
      <c r="HU29" s="15" t="n"/>
      <c r="HV29" s="15" t="n"/>
      <c r="HW29" s="15" t="n"/>
      <c r="HX29" s="15" t="n"/>
      <c r="HY29" s="15" t="n"/>
      <c r="HZ29" s="15" t="n"/>
      <c r="IA29" s="15" t="n"/>
      <c r="IB29" s="15" t="n"/>
      <c r="IC29" s="15" t="n"/>
      <c r="ID29" s="15" t="n"/>
      <c r="IE29" s="15" t="n"/>
      <c r="IF29" s="15" t="n"/>
      <c r="IG29" s="15" t="n"/>
      <c r="IH29" s="15" t="n"/>
      <c r="II29" s="15" t="n"/>
      <c r="IJ29" s="15" t="n"/>
      <c r="IK29" s="15" t="n"/>
      <c r="IL29" s="15" t="n"/>
      <c r="IM29" s="15" t="n"/>
      <c r="IN29" s="15" t="n"/>
      <c r="IO29" s="15" t="n"/>
      <c r="IP29" s="15" t="n"/>
      <c r="IQ29" s="15" t="n"/>
      <c r="IR29" s="15" t="n"/>
      <c r="IS29" s="15" t="n"/>
      <c r="IT29" s="15" t="n"/>
      <c r="IU29" s="15" t="n"/>
      <c r="IV29" s="15" t="n"/>
      <c r="IW29" s="15" t="n"/>
      <c r="IX29" s="15" t="n"/>
      <c r="IY29" s="15" t="n"/>
      <c r="IZ29" s="15" t="n"/>
      <c r="JA29" s="15" t="n"/>
      <c r="JB29" s="15" t="n"/>
      <c r="JC29" s="15" t="n"/>
      <c r="JD29" s="15" t="n"/>
      <c r="JE29" s="15" t="n"/>
      <c r="JF29" s="15" t="n"/>
      <c r="JG29" s="15" t="n"/>
      <c r="JH29" s="15" t="n"/>
      <c r="JI29" s="15" t="n"/>
      <c r="JJ29" s="15" t="n"/>
      <c r="JK29" s="15" t="n"/>
      <c r="JL29" s="15" t="n"/>
    </row>
    <row customHeight="1" ht="13.8" r="30" s="59" spans="1:273">
      <c r="A30" s="0" t="n"/>
      <c r="B30" s="22">
        <f>V30</f>
        <v/>
      </c>
      <c r="C30" s="34">
        <f>'Standard Settings'!B25</f>
        <v/>
      </c>
      <c r="D30" s="34">
        <f>'Standard Settings'!H25</f>
        <v/>
      </c>
      <c r="E30" s="23">
        <f>(DH30-CY30)/2048</f>
        <v/>
      </c>
      <c r="F30" s="21">
        <f>((EchelleFPAparam!$S$3/(cpmcfgWLEN!$P30+E$52))*(SIN('Standard Settings'!$F25+0.0005)+SIN('Standard Settings'!$F25+0.0005+EchelleFPAparam!$M$3))-(EchelleFPAparam!$S$3/(cpmcfgWLEN!$P30+E$52))*(SIN('Standard Settings'!$F25-0.0005)+SIN('Standard Settings'!$F25-0.0005+EchelleFPAparam!$M$3)))*1000*EchelleFPAparam!$O$3/180</f>
        <v/>
      </c>
      <c r="G30" s="24">
        <f>'Standard Settings'!C25</f>
        <v/>
      </c>
      <c r="H30" s="0" t="n"/>
      <c r="I30" s="34">
        <f>'Standard Settings'!D25</f>
        <v/>
      </c>
      <c r="J30" s="0" t="n"/>
      <c r="K30" s="14" t="n">
        <v>0</v>
      </c>
      <c r="L30" s="14" t="n">
        <v>0</v>
      </c>
      <c r="N30" s="25">
        <f>'Standard Settings'!$G25</f>
        <v/>
      </c>
      <c r="O30" s="25">
        <f>'Standard Settings'!$I25</f>
        <v/>
      </c>
      <c r="P30" s="26">
        <f>D30-4</f>
        <v/>
      </c>
      <c r="Q30" s="26">
        <f>D30+4</f>
        <v/>
      </c>
      <c r="R30" s="27">
        <f>IF(OR($P30+B$52&lt;$N30,$P30+B$52&gt;$O30),-1,(EchelleFPAparam!$S$3/(cpmcfgWLEN!$P30+B$52))*(SIN('Standard Settings'!$F25)+SIN('Standard Settings'!$F25+EchelleFPAparam!$M$3)))</f>
        <v/>
      </c>
      <c r="S30" s="27">
        <f>IF(OR($P30+C$52&lt;$N30,$P30+C$52&gt;$O30),-1,(EchelleFPAparam!$S$3/(cpmcfgWLEN!$P30+C$52))*(SIN('Standard Settings'!$F25)+SIN('Standard Settings'!$F25+EchelleFPAparam!$M$3)))</f>
        <v/>
      </c>
      <c r="T30" s="27">
        <f>IF(OR($P30+D$52&lt;$N30,$P30+D$52&gt;$O30),-1,(EchelleFPAparam!$S$3/(cpmcfgWLEN!$P30+D$52))*(SIN('Standard Settings'!$F25)+SIN('Standard Settings'!$F25+EchelleFPAparam!$M$3)))</f>
        <v/>
      </c>
      <c r="U30" s="27">
        <f>IF(OR($P30+E$52&lt;$N30,$P30+E$52&gt;$O30),-1,(EchelleFPAparam!$S$3/(cpmcfgWLEN!$P30+E$52))*(SIN('Standard Settings'!$F25)+SIN('Standard Settings'!$F25+EchelleFPAparam!$M$3)))</f>
        <v/>
      </c>
      <c r="V30" s="27">
        <f>IF(OR($P30+F$52&lt;$N30,$P30+F$52&gt;$O30),-1,(EchelleFPAparam!$S$3/(cpmcfgWLEN!$P30+F$52))*(SIN('Standard Settings'!$F25)+SIN('Standard Settings'!$F25+EchelleFPAparam!$M$3)))</f>
        <v/>
      </c>
      <c r="W30" s="27">
        <f>IF(OR($P30+G$52&lt;$N30,$P30+G$52&gt;$O30),-1,(EchelleFPAparam!$S$3/(cpmcfgWLEN!$P30+G$52))*(SIN('Standard Settings'!$F25)+SIN('Standard Settings'!$F25+EchelleFPAparam!$M$3)))</f>
        <v/>
      </c>
      <c r="X30" s="27">
        <f>IF(OR($P30+H$52&lt;$N30,$P30+H$52&gt;$O30),-1,(EchelleFPAparam!$S$3/(cpmcfgWLEN!$P30+H$52))*(SIN('Standard Settings'!$F25)+SIN('Standard Settings'!$F25+EchelleFPAparam!$M$3)))</f>
        <v/>
      </c>
      <c r="Y30" s="27">
        <f>IF(OR($P30+I$52&lt;$N30,$P30+I$52&gt;$O30),-1,(EchelleFPAparam!$S$3/(cpmcfgWLEN!$P30+I$52))*(SIN('Standard Settings'!$F25)+SIN('Standard Settings'!$F25+EchelleFPAparam!$M$3)))</f>
        <v/>
      </c>
      <c r="Z30" s="27">
        <f>IF(OR($P30+J$52&lt;$N30,$P30+J$52&gt;$O30),-1,(EchelleFPAparam!$S$3/(cpmcfgWLEN!$P30+J$52))*(SIN('Standard Settings'!$F25)+SIN('Standard Settings'!$F25+EchelleFPAparam!$M$3)))</f>
        <v/>
      </c>
      <c r="AA30" s="28" t="n"/>
      <c r="AB30" s="28" t="n"/>
      <c r="AC30" s="28" t="n"/>
      <c r="AD30" s="28" t="n"/>
      <c r="AE30" s="28" t="n"/>
      <c r="AF30" s="28" t="n"/>
      <c r="AG30" s="28" t="n"/>
      <c r="AH30" s="28" t="n"/>
      <c r="AI30" s="28" t="n"/>
      <c r="AJ30" s="28" t="n"/>
      <c r="AK30" s="28" t="n"/>
      <c r="AL30" s="28" t="n"/>
      <c r="AM30" s="28" t="n"/>
      <c r="AN30" s="28" t="n"/>
      <c r="AO30" s="28" t="n"/>
      <c r="AP30" s="28" t="n"/>
      <c r="AQ30" s="28" t="n"/>
      <c r="AR30" s="28" t="n"/>
      <c r="AS30" s="28" t="n"/>
      <c r="AT30" s="28" t="n"/>
      <c r="AU30" s="28" t="n"/>
      <c r="AV30" s="28" t="n"/>
      <c r="AW30" s="28" t="n"/>
      <c r="AX30" s="28" t="n"/>
      <c r="AY30" s="28" t="n"/>
      <c r="AZ30" s="28" t="n"/>
      <c r="BA30" s="28" t="n"/>
      <c r="BB30" s="29">
        <f>IF(OR($P30+B$52&lt;'Standard Settings'!$G25,$P30+B$52&gt;'Standard Settings'!$I25),-1,(EchelleFPAparam!$S$3/(cpmcfgWLEN!$P30+B$52))*(SIN(EchelleFPAparam!$T$3-EchelleFPAparam!$M$3/2)+SIN('Standard Settings'!$F25+EchelleFPAparam!$M$3)))</f>
        <v/>
      </c>
      <c r="BC30" s="29">
        <f>IF(OR($P30+C$52&lt;'Standard Settings'!$G25,$P30+C$52&gt;'Standard Settings'!$I25),-1,(EchelleFPAparam!$S$3/(cpmcfgWLEN!$P30+C$52))*(SIN(EchelleFPAparam!$T$3-EchelleFPAparam!$M$3/2)+SIN('Standard Settings'!$F25+EchelleFPAparam!$M$3)))</f>
        <v/>
      </c>
      <c r="BD30" s="29">
        <f>IF(OR($P30+D$52&lt;'Standard Settings'!$G25,$P30+D$52&gt;'Standard Settings'!$I25),-1,(EchelleFPAparam!$S$3/(cpmcfgWLEN!$P30+D$52))*(SIN(EchelleFPAparam!$T$3-EchelleFPAparam!$M$3/2)+SIN('Standard Settings'!$F25+EchelleFPAparam!$M$3)))</f>
        <v/>
      </c>
      <c r="BE30" s="29">
        <f>IF(OR($P30+E$52&lt;'Standard Settings'!$G25,$P30+E$52&gt;'Standard Settings'!$I25),-1,(EchelleFPAparam!$S$3/(cpmcfgWLEN!$P30+E$52))*(SIN(EchelleFPAparam!$T$3-EchelleFPAparam!$M$3/2)+SIN('Standard Settings'!$F25+EchelleFPAparam!$M$3)))</f>
        <v/>
      </c>
      <c r="BF30" s="29">
        <f>IF(OR($P30+F$52&lt;'Standard Settings'!$G25,$P30+F$52&gt;'Standard Settings'!$I25),-1,(EchelleFPAparam!$S$3/(cpmcfgWLEN!$P30+F$52))*(SIN(EchelleFPAparam!$T$3-EchelleFPAparam!$M$3/2)+SIN('Standard Settings'!$F25+EchelleFPAparam!$M$3)))</f>
        <v/>
      </c>
      <c r="BG30" s="29">
        <f>IF(OR($P30+G$52&lt;'Standard Settings'!$G25,$P30+G$52&gt;'Standard Settings'!$I25),-1,(EchelleFPAparam!$S$3/(cpmcfgWLEN!$P30+G$52))*(SIN(EchelleFPAparam!$T$3-EchelleFPAparam!$M$3/2)+SIN('Standard Settings'!$F25+EchelleFPAparam!$M$3)))</f>
        <v/>
      </c>
      <c r="BH30" s="29">
        <f>IF(OR($P30+H$52&lt;'Standard Settings'!$G25,$P30+H$52&gt;'Standard Settings'!$I25),-1,(EchelleFPAparam!$S$3/(cpmcfgWLEN!$P30+H$52))*(SIN(EchelleFPAparam!$T$3-EchelleFPAparam!$M$3/2)+SIN('Standard Settings'!$F25+EchelleFPAparam!$M$3)))</f>
        <v/>
      </c>
      <c r="BI30" s="29">
        <f>IF(OR($P30+I$52&lt;'Standard Settings'!$G25,$P30+I$52&gt;'Standard Settings'!$I25),-1,(EchelleFPAparam!$S$3/(cpmcfgWLEN!$P30+I$52))*(SIN(EchelleFPAparam!$T$3-EchelleFPAparam!$M$3/2)+SIN('Standard Settings'!$F25+EchelleFPAparam!$M$3)))</f>
        <v/>
      </c>
      <c r="BJ30" s="29">
        <f>IF(OR($P30+J$52&lt;'Standard Settings'!$G25,$P30+J$52&gt;'Standard Settings'!$I25),-1,(EchelleFPAparam!$S$3/(cpmcfgWLEN!$P30+J$52))*(SIN(EchelleFPAparam!$T$3-EchelleFPAparam!$M$3/2)+SIN('Standard Settings'!$F25+EchelleFPAparam!$M$3)))</f>
        <v/>
      </c>
      <c r="BK30" s="30">
        <f>IF(OR($P30+B$52&lt;'Standard Settings'!$G25,$P30+B$52&gt;'Standard Settings'!$I25),-1,BB30*(($D30+B$52)/($D30+B$52+0.5)))</f>
        <v/>
      </c>
      <c r="BL30" s="30">
        <f>IF(OR($P30+C$52&lt;'Standard Settings'!$G25,$P30+C$52&gt;'Standard Settings'!$I25),-1,BC30*(($D30+C$52)/($D30+C$52+0.5)))</f>
        <v/>
      </c>
      <c r="BM30" s="30">
        <f>IF(OR($P30+D$52&lt;'Standard Settings'!$G25,$P30+D$52&gt;'Standard Settings'!$I25),-1,BD30*(($D30+D$52)/($D30+D$52+0.5)))</f>
        <v/>
      </c>
      <c r="BN30" s="30">
        <f>IF(OR($P30+E$52&lt;'Standard Settings'!$G25,$P30+E$52&gt;'Standard Settings'!$I25),-1,BE30*(($D30+E$52)/($D30+E$52+0.5)))</f>
        <v/>
      </c>
      <c r="BO30" s="30">
        <f>IF(OR($P30+F$52&lt;'Standard Settings'!$G25,$P30+F$52&gt;'Standard Settings'!$I25),-1,BF30*(($D30+F$52)/($D30+F$52+0.5)))</f>
        <v/>
      </c>
      <c r="BP30" s="30">
        <f>IF(OR($P30+G$52&lt;'Standard Settings'!$G25,$P30+G$52&gt;'Standard Settings'!$I25),-1,BG30*(($D30+G$52)/($D30+G$52+0.5)))</f>
        <v/>
      </c>
      <c r="BQ30" s="30">
        <f>IF(OR($P30+H$52&lt;'Standard Settings'!$G25,$P30+H$52&gt;'Standard Settings'!$I25),-1,BH30*(($D30+H$52)/($D30+H$52+0.5)))</f>
        <v/>
      </c>
      <c r="BR30" s="30">
        <f>IF(OR($P30+I$52&lt;'Standard Settings'!$G25,$P30+I$52&gt;'Standard Settings'!$I25),-1,BI30*(($D30+I$52)/($D30+I$52+0.5)))</f>
        <v/>
      </c>
      <c r="BS30" s="30">
        <f>IF(OR($P30+J$52&lt;'Standard Settings'!$G25,$P30+J$52&gt;'Standard Settings'!$I25),-1,BJ30*(($D30+J$52)/($D30+J$52+0.5)))</f>
        <v/>
      </c>
      <c r="BT30" s="30">
        <f>IF(OR($P30+B$52&lt;'Standard Settings'!$G25,$P30+B$52&gt;'Standard Settings'!$I25),-1,BB30*(($D30+B$52)/($D30+B$52-0.5)))</f>
        <v/>
      </c>
      <c r="BU30" s="30">
        <f>IF(OR($P30+C$52&lt;'Standard Settings'!$G25,$P30+C$52&gt;'Standard Settings'!$I25),-1,BC30*(($D30+C$52)/($D30+C$52-0.5)))</f>
        <v/>
      </c>
      <c r="BV30" s="30">
        <f>IF(OR($P30+D$52&lt;'Standard Settings'!$G25,$P30+D$52&gt;'Standard Settings'!$I25),-1,BD30*(($D30+D$52)/($D30+D$52-0.5)))</f>
        <v/>
      </c>
      <c r="BW30" s="30">
        <f>IF(OR($P30+E$52&lt;'Standard Settings'!$G25,$P30+E$52&gt;'Standard Settings'!$I25),-1,BE30*(($D30+E$52)/($D30+E$52-0.5)))</f>
        <v/>
      </c>
      <c r="BX30" s="30">
        <f>IF(OR($P30+F$52&lt;'Standard Settings'!$G25,$P30+F$52&gt;'Standard Settings'!$I25),-1,BF30*(($D30+F$52)/($D30+F$52-0.5)))</f>
        <v/>
      </c>
      <c r="BY30" s="30">
        <f>IF(OR($P30+G$52&lt;'Standard Settings'!$G25,$P30+G$52&gt;'Standard Settings'!$I25),-1,BG30*(($D30+G$52)/($D30+G$52-0.5)))</f>
        <v/>
      </c>
      <c r="BZ30" s="30">
        <f>IF(OR($P30+H$52&lt;'Standard Settings'!$G25,$P30+H$52&gt;'Standard Settings'!$I25),-1,BH30*(($D30+H$52)/($D30+H$52-0.5)))</f>
        <v/>
      </c>
      <c r="CA30" s="30">
        <f>IF(OR($P30+I$52&lt;'Standard Settings'!$G25,$P30+I$52&gt;'Standard Settings'!$I25),-1,BI30*(($D30+I$52)/($D30+I$52-0.5)))</f>
        <v/>
      </c>
      <c r="CB30" s="30">
        <f>IF(OR($P30+J$52&lt;'Standard Settings'!$G25,$P30+J$52&gt;'Standard Settings'!$I25),-1,BJ30*(($D30+J$52)/($D30+J$52-0.5)))</f>
        <v/>
      </c>
      <c r="CC30" s="31">
        <f>IF(OR($P30+B$52&lt;'Standard Settings'!$G25,$P30+B$52&gt;'Standard Settings'!$I25),-1,(EchelleFPAparam!$S$3/(cpmcfgWLEN!$P30+B$52))*(SIN('Standard Settings'!$F25)+SIN('Standard Settings'!$F25+EchelleFPAparam!$M$3+EchelleFPAparam!$F$3)))</f>
        <v/>
      </c>
      <c r="CD30" s="31">
        <f>IF(OR($P30+C$52&lt;'Standard Settings'!$G25,$P30+C$52&gt;'Standard Settings'!$I25),-1,(EchelleFPAparam!$S$3/(cpmcfgWLEN!$P30+C$52))*(SIN('Standard Settings'!$F25)+SIN('Standard Settings'!$F25+EchelleFPAparam!$M$3+EchelleFPAparam!$F$3)))</f>
        <v/>
      </c>
      <c r="CE30" s="31">
        <f>IF(OR($P30+D$52&lt;'Standard Settings'!$G25,$P30+D$52&gt;'Standard Settings'!$I25),-1,(EchelleFPAparam!$S$3/(cpmcfgWLEN!$P30+D$52))*(SIN('Standard Settings'!$F25)+SIN('Standard Settings'!$F25+EchelleFPAparam!$M$3+EchelleFPAparam!$F$3)))</f>
        <v/>
      </c>
      <c r="CF30" s="31">
        <f>IF(OR($P30+E$52&lt;'Standard Settings'!$G25,$P30+E$52&gt;'Standard Settings'!$I25),-1,(EchelleFPAparam!$S$3/(cpmcfgWLEN!$P30+E$52))*(SIN('Standard Settings'!$F25)+SIN('Standard Settings'!$F25+EchelleFPAparam!$M$3+EchelleFPAparam!$F$3)))</f>
        <v/>
      </c>
      <c r="CG30" s="31">
        <f>IF(OR($P30+F$52&lt;'Standard Settings'!$G25,$P30+F$52&gt;'Standard Settings'!$I25),-1,(EchelleFPAparam!$S$3/(cpmcfgWLEN!$P30+F$52))*(SIN('Standard Settings'!$F25)+SIN('Standard Settings'!$F25+EchelleFPAparam!$M$3+EchelleFPAparam!$F$3)))</f>
        <v/>
      </c>
      <c r="CH30" s="31">
        <f>IF(OR($P30+G$52&lt;'Standard Settings'!$G25,$P30+G$52&gt;'Standard Settings'!$I25),-1,(EchelleFPAparam!$S$3/(cpmcfgWLEN!$P30+G$52))*(SIN('Standard Settings'!$F25)+SIN('Standard Settings'!$F25+EchelleFPAparam!$M$3+EchelleFPAparam!$F$3)))</f>
        <v/>
      </c>
      <c r="CI30" s="31">
        <f>IF(OR($P30+H$52&lt;'Standard Settings'!$G25,$P30+H$52&gt;'Standard Settings'!$I25),-1,(EchelleFPAparam!$S$3/(cpmcfgWLEN!$P30+H$52))*(SIN('Standard Settings'!$F25)+SIN('Standard Settings'!$F25+EchelleFPAparam!$M$3+EchelleFPAparam!$F$3)))</f>
        <v/>
      </c>
      <c r="CJ30" s="31">
        <f>IF(OR($P30+I$52&lt;'Standard Settings'!$G25,$P30+I$52&gt;'Standard Settings'!$I25),-1,(EchelleFPAparam!$S$3/(cpmcfgWLEN!$P30+I$52))*(SIN('Standard Settings'!$F25)+SIN('Standard Settings'!$F25+EchelleFPAparam!$M$3+EchelleFPAparam!$F$3)))</f>
        <v/>
      </c>
      <c r="CK30" s="31">
        <f>IF(OR($P30+J$52&lt;'Standard Settings'!$G25,$P30+J$52&gt;'Standard Settings'!$I25),-1,(EchelleFPAparam!$S$3/(cpmcfgWLEN!$P30+J$52))*(SIN('Standard Settings'!$F25)+SIN('Standard Settings'!$F25+EchelleFPAparam!$M$3+EchelleFPAparam!$F$3)))</f>
        <v/>
      </c>
      <c r="CL30" s="31">
        <f>IF(OR($P30+B$52&lt;'Standard Settings'!$G25,$P30+B$52&gt;'Standard Settings'!$I25),-1,(EchelleFPAparam!$S$3/(cpmcfgWLEN!$P30+B$52))*(SIN('Standard Settings'!$F25)+SIN('Standard Settings'!$F25+EchelleFPAparam!$M$3+EchelleFPAparam!$G$3)))</f>
        <v/>
      </c>
      <c r="CM30" s="31">
        <f>IF(OR($P30+C$52&lt;'Standard Settings'!$G25,$P30+C$52&gt;'Standard Settings'!$I25),-1,(EchelleFPAparam!$S$3/(cpmcfgWLEN!$P30+C$52))*(SIN('Standard Settings'!$F25)+SIN('Standard Settings'!$F25+EchelleFPAparam!$M$3+EchelleFPAparam!$G$3)))</f>
        <v/>
      </c>
      <c r="CN30" s="31">
        <f>IF(OR($P30+D$52&lt;'Standard Settings'!$G25,$P30+D$52&gt;'Standard Settings'!$I25),-1,(EchelleFPAparam!$S$3/(cpmcfgWLEN!$P30+D$52))*(SIN('Standard Settings'!$F25)+SIN('Standard Settings'!$F25+EchelleFPAparam!$M$3+EchelleFPAparam!$G$3)))</f>
        <v/>
      </c>
      <c r="CO30" s="31">
        <f>IF(OR($P30+E$52&lt;'Standard Settings'!$G25,$P30+E$52&gt;'Standard Settings'!$I25),-1,(EchelleFPAparam!$S$3/(cpmcfgWLEN!$P30+E$52))*(SIN('Standard Settings'!$F25)+SIN('Standard Settings'!$F25+EchelleFPAparam!$M$3+EchelleFPAparam!$G$3)))</f>
        <v/>
      </c>
      <c r="CP30" s="31">
        <f>IF(OR($P30+F$52&lt;'Standard Settings'!$G25,$P30+F$52&gt;'Standard Settings'!$I25),-1,(EchelleFPAparam!$S$3/(cpmcfgWLEN!$P30+F$52))*(SIN('Standard Settings'!$F25)+SIN('Standard Settings'!$F25+EchelleFPAparam!$M$3+EchelleFPAparam!$G$3)))</f>
        <v/>
      </c>
      <c r="CQ30" s="31">
        <f>IF(OR($P30+G$52&lt;'Standard Settings'!$G25,$P30+G$52&gt;'Standard Settings'!$I25),-1,(EchelleFPAparam!$S$3/(cpmcfgWLEN!$P30+G$52))*(SIN('Standard Settings'!$F25)+SIN('Standard Settings'!$F25+EchelleFPAparam!$M$3+EchelleFPAparam!$G$3)))</f>
        <v/>
      </c>
      <c r="CR30" s="31">
        <f>IF(OR($P30+H$52&lt;'Standard Settings'!$G25,$P30+H$52&gt;'Standard Settings'!$I25),-1,(EchelleFPAparam!$S$3/(cpmcfgWLEN!$P30+H$52))*(SIN('Standard Settings'!$F25)+SIN('Standard Settings'!$F25+EchelleFPAparam!$M$3+EchelleFPAparam!$G$3)))</f>
        <v/>
      </c>
      <c r="CS30" s="31">
        <f>IF(OR($P30+I$52&lt;'Standard Settings'!$G25,$P30+I$52&gt;'Standard Settings'!$I25),-1,(EchelleFPAparam!$S$3/(cpmcfgWLEN!$P30+I$52))*(SIN('Standard Settings'!$F25)+SIN('Standard Settings'!$F25+EchelleFPAparam!$M$3+EchelleFPAparam!$G$3)))</f>
        <v/>
      </c>
      <c r="CT30" s="31">
        <f>IF(OR($P30+J$52&lt;'Standard Settings'!$G25,$P30+J$52&gt;'Standard Settings'!$I25),-1,(EchelleFPAparam!$S$3/(cpmcfgWLEN!$P30+J$52))*(SIN('Standard Settings'!$F25)+SIN('Standard Settings'!$F25+EchelleFPAparam!$M$3+EchelleFPAparam!$G$3)))</f>
        <v/>
      </c>
      <c r="CU30" s="31">
        <f>IF(OR($P30+B$52&lt;'Standard Settings'!$G25,$P30+B$52&gt;'Standard Settings'!$I25),-1,(EchelleFPAparam!$S$3/(cpmcfgWLEN!$P30+B$52))*(SIN('Standard Settings'!$F25)+SIN('Standard Settings'!$F25+EchelleFPAparam!$M$3+EchelleFPAparam!$H$3)))</f>
        <v/>
      </c>
      <c r="CV30" s="31">
        <f>IF(OR($P30+C$52&lt;'Standard Settings'!$G25,$P30+C$52&gt;'Standard Settings'!$I25),-1,(EchelleFPAparam!$S$3/(cpmcfgWLEN!$P30+C$52))*(SIN('Standard Settings'!$F25)+SIN('Standard Settings'!$F25+EchelleFPAparam!$M$3+EchelleFPAparam!$H$3)))</f>
        <v/>
      </c>
      <c r="CW30" s="31">
        <f>IF(OR($P30+D$52&lt;'Standard Settings'!$G25,$P30+D$52&gt;'Standard Settings'!$I25),-1,(EchelleFPAparam!$S$3/(cpmcfgWLEN!$P30+D$52))*(SIN('Standard Settings'!$F25)+SIN('Standard Settings'!$F25+EchelleFPAparam!$M$3+EchelleFPAparam!$H$3)))</f>
        <v/>
      </c>
      <c r="CX30" s="31">
        <f>IF(OR($P30+E$52&lt;'Standard Settings'!$G25,$P30+E$52&gt;'Standard Settings'!$I25),-1,(EchelleFPAparam!$S$3/(cpmcfgWLEN!$P30+E$52))*(SIN('Standard Settings'!$F25)+SIN('Standard Settings'!$F25+EchelleFPAparam!$M$3+EchelleFPAparam!$H$3)))</f>
        <v/>
      </c>
      <c r="CY30" s="31">
        <f>IF(OR($P30+F$52&lt;'Standard Settings'!$G25,$P30+F$52&gt;'Standard Settings'!$I25),-1,(EchelleFPAparam!$S$3/(cpmcfgWLEN!$P30+F$52))*(SIN('Standard Settings'!$F25)+SIN('Standard Settings'!$F25+EchelleFPAparam!$M$3+EchelleFPAparam!$H$3)))</f>
        <v/>
      </c>
      <c r="CZ30" s="31">
        <f>IF(OR($P30+G$52&lt;'Standard Settings'!$G25,$P30+G$52&gt;'Standard Settings'!$I25),-1,(EchelleFPAparam!$S$3/(cpmcfgWLEN!$P30+G$52))*(SIN('Standard Settings'!$F25)+SIN('Standard Settings'!$F25+EchelleFPAparam!$M$3+EchelleFPAparam!$H$3)))</f>
        <v/>
      </c>
      <c r="DA30" s="31">
        <f>IF(OR($P30+H$52&lt;'Standard Settings'!$G25,$P30+H$52&gt;'Standard Settings'!$I25),-1,(EchelleFPAparam!$S$3/(cpmcfgWLEN!$P30+H$52))*(SIN('Standard Settings'!$F25)+SIN('Standard Settings'!$F25+EchelleFPAparam!$M$3+EchelleFPAparam!$H$3)))</f>
        <v/>
      </c>
      <c r="DB30" s="31">
        <f>IF(OR($P30+I$52&lt;'Standard Settings'!$G25,$P30+I$52&gt;'Standard Settings'!$I25),-1,(EchelleFPAparam!$S$3/(cpmcfgWLEN!$P30+I$52))*(SIN('Standard Settings'!$F25)+SIN('Standard Settings'!$F25+EchelleFPAparam!$M$3+EchelleFPAparam!$H$3)))</f>
        <v/>
      </c>
      <c r="DC30" s="31">
        <f>IF(OR($P30+J$52&lt;'Standard Settings'!$G25,$P30+J$52&gt;'Standard Settings'!$I25),-1,(EchelleFPAparam!$S$3/(cpmcfgWLEN!$P30+J$52))*(SIN('Standard Settings'!$F25)+SIN('Standard Settings'!$F25+EchelleFPAparam!$M$3+EchelleFPAparam!$H$3)))</f>
        <v/>
      </c>
      <c r="DD30" s="31">
        <f>IF(OR($P30+B$52&lt;'Standard Settings'!$G25,$P30+B$52&gt;'Standard Settings'!$I25),-1,(EchelleFPAparam!$S$3/(cpmcfgWLEN!$P30+B$52))*(SIN('Standard Settings'!$F25)+SIN('Standard Settings'!$F25+EchelleFPAparam!$M$3+EchelleFPAparam!$I$3)))</f>
        <v/>
      </c>
      <c r="DE30" s="31">
        <f>IF(OR($P30+C$52&lt;'Standard Settings'!$G25,$P30+C$52&gt;'Standard Settings'!$I25),-1,(EchelleFPAparam!$S$3/(cpmcfgWLEN!$P30+C$52))*(SIN('Standard Settings'!$F25)+SIN('Standard Settings'!$F25+EchelleFPAparam!$M$3+EchelleFPAparam!$I$3)))</f>
        <v/>
      </c>
      <c r="DF30" s="31">
        <f>IF(OR($P30+D$52&lt;'Standard Settings'!$G25,$P30+D$52&gt;'Standard Settings'!$I25),-1,(EchelleFPAparam!$S$3/(cpmcfgWLEN!$P30+D$52))*(SIN('Standard Settings'!$F25)+SIN('Standard Settings'!$F25+EchelleFPAparam!$M$3+EchelleFPAparam!$I$3)))</f>
        <v/>
      </c>
      <c r="DG30" s="31">
        <f>IF(OR($P30+E$52&lt;'Standard Settings'!$G25,$P30+E$52&gt;'Standard Settings'!$I25),-1,(EchelleFPAparam!$S$3/(cpmcfgWLEN!$P30+E$52))*(SIN('Standard Settings'!$F25)+SIN('Standard Settings'!$F25+EchelleFPAparam!$M$3+EchelleFPAparam!$I$3)))</f>
        <v/>
      </c>
      <c r="DH30" s="31">
        <f>IF(OR($P30+F$52&lt;'Standard Settings'!$G25,$P30+F$52&gt;'Standard Settings'!$I25),-1,(EchelleFPAparam!$S$3/(cpmcfgWLEN!$P30+F$52))*(SIN('Standard Settings'!$F25)+SIN('Standard Settings'!$F25+EchelleFPAparam!$M$3+EchelleFPAparam!$I$3)))</f>
        <v/>
      </c>
      <c r="DI30" s="31">
        <f>IF(OR($P30+G$52&lt;'Standard Settings'!$G25,$P30+G$52&gt;'Standard Settings'!$I25),-1,(EchelleFPAparam!$S$3/(cpmcfgWLEN!$P30+G$52))*(SIN('Standard Settings'!$F25)+SIN('Standard Settings'!$F25+EchelleFPAparam!$M$3+EchelleFPAparam!$I$3)))</f>
        <v/>
      </c>
      <c r="DJ30" s="31">
        <f>IF(OR($P30+H$52&lt;'Standard Settings'!$G25,$P30+H$52&gt;'Standard Settings'!$I25),-1,(EchelleFPAparam!$S$3/(cpmcfgWLEN!$P30+H$52))*(SIN('Standard Settings'!$F25)+SIN('Standard Settings'!$F25+EchelleFPAparam!$M$3+EchelleFPAparam!$I$3)))</f>
        <v/>
      </c>
      <c r="DK30" s="31">
        <f>IF(OR($P30+I$52&lt;'Standard Settings'!$G25,$P30+I$52&gt;'Standard Settings'!$I25),-1,(EchelleFPAparam!$S$3/(cpmcfgWLEN!$P30+I$52))*(SIN('Standard Settings'!$F25)+SIN('Standard Settings'!$F25+EchelleFPAparam!$M$3+EchelleFPAparam!$I$3)))</f>
        <v/>
      </c>
      <c r="DL30" s="31">
        <f>IF(OR($P30+J$52&lt;'Standard Settings'!$G25,$P30+J$52&gt;'Standard Settings'!$I25),-1,(EchelleFPAparam!$S$3/(cpmcfgWLEN!$P30+J$52))*(SIN('Standard Settings'!$F25)+SIN('Standard Settings'!$F25+EchelleFPAparam!$M$3+EchelleFPAparam!$I$3)))</f>
        <v/>
      </c>
      <c r="DM30" s="31">
        <f>IF(OR($P30+B$52&lt;'Standard Settings'!$G25,$P30+B$52&gt;'Standard Settings'!$I25),-1,(EchelleFPAparam!$S$3/(cpmcfgWLEN!$P30+B$52))*(SIN('Standard Settings'!$F25)+SIN('Standard Settings'!$F25+EchelleFPAparam!$M$3+EchelleFPAparam!$J$3)))</f>
        <v/>
      </c>
      <c r="DN30" s="31">
        <f>IF(OR($P30+C$52&lt;'Standard Settings'!$G25,$P30+C$52&gt;'Standard Settings'!$I25),-1,(EchelleFPAparam!$S$3/(cpmcfgWLEN!$P30+C$52))*(SIN('Standard Settings'!$F25)+SIN('Standard Settings'!$F25+EchelleFPAparam!$M$3+EchelleFPAparam!$J$3)))</f>
        <v/>
      </c>
      <c r="DO30" s="31">
        <f>IF(OR($P30+D$52&lt;'Standard Settings'!$G25,$P30+D$52&gt;'Standard Settings'!$I25),-1,(EchelleFPAparam!$S$3/(cpmcfgWLEN!$P30+D$52))*(SIN('Standard Settings'!$F25)+SIN('Standard Settings'!$F25+EchelleFPAparam!$M$3+EchelleFPAparam!$J$3)))</f>
        <v/>
      </c>
      <c r="DP30" s="31">
        <f>IF(OR($P30+E$52&lt;'Standard Settings'!$G25,$P30+E$52&gt;'Standard Settings'!$I25),-1,(EchelleFPAparam!$S$3/(cpmcfgWLEN!$P30+E$52))*(SIN('Standard Settings'!$F25)+SIN('Standard Settings'!$F25+EchelleFPAparam!$M$3+EchelleFPAparam!$J$3)))</f>
        <v/>
      </c>
      <c r="DQ30" s="31">
        <f>IF(OR($P30+F$52&lt;'Standard Settings'!$G25,$P30+F$52&gt;'Standard Settings'!$I25),-1,(EchelleFPAparam!$S$3/(cpmcfgWLEN!$P30+F$52))*(SIN('Standard Settings'!$F25)+SIN('Standard Settings'!$F25+EchelleFPAparam!$M$3+EchelleFPAparam!$J$3)))</f>
        <v/>
      </c>
      <c r="DR30" s="31">
        <f>IF(OR($P30+G$52&lt;'Standard Settings'!$G25,$P30+G$52&gt;'Standard Settings'!$I25),-1,(EchelleFPAparam!$S$3/(cpmcfgWLEN!$P30+G$52))*(SIN('Standard Settings'!$F25)+SIN('Standard Settings'!$F25+EchelleFPAparam!$M$3+EchelleFPAparam!$J$3)))</f>
        <v/>
      </c>
      <c r="DS30" s="31">
        <f>IF(OR($P30+H$52&lt;'Standard Settings'!$G25,$P30+H$52&gt;'Standard Settings'!$I25),-1,(EchelleFPAparam!$S$3/(cpmcfgWLEN!$P30+H$52))*(SIN('Standard Settings'!$F25)+SIN('Standard Settings'!$F25+EchelleFPAparam!$M$3+EchelleFPAparam!$J$3)))</f>
        <v/>
      </c>
      <c r="DT30" s="31">
        <f>IF(OR($P30+I$52&lt;'Standard Settings'!$G25,$P30+I$52&gt;'Standard Settings'!$I25),-1,(EchelleFPAparam!$S$3/(cpmcfgWLEN!$P30+I$52))*(SIN('Standard Settings'!$F25)+SIN('Standard Settings'!$F25+EchelleFPAparam!$M$3+EchelleFPAparam!$J$3)))</f>
        <v/>
      </c>
      <c r="DU30" s="31">
        <f>IF(OR($P30+J$52&lt;'Standard Settings'!$G25,$P30+J$52&gt;'Standard Settings'!$I25),-1,(EchelleFPAparam!$S$3/(cpmcfgWLEN!$P30+J$52))*(SIN('Standard Settings'!$F25)+SIN('Standard Settings'!$F25+EchelleFPAparam!$M$3+EchelleFPAparam!$J$3)))</f>
        <v/>
      </c>
      <c r="DV30" s="31">
        <f>IF(OR($P30+B$52&lt;$N30,$P30+B$52&gt;$O30),-1,(EchelleFPAparam!$S$3/(cpmcfgWLEN!$P30+B$52))*(SIN('Standard Settings'!$F25)+SIN('Standard Settings'!$F25+EchelleFPAparam!$M$3+EchelleFPAparam!$K$3)))</f>
        <v/>
      </c>
      <c r="DW30" s="31">
        <f>IF(OR($P30+C$52&lt;$N30,$P30+C$52&gt;$O30),-1,(EchelleFPAparam!$S$3/(cpmcfgWLEN!$P30+C$52))*(SIN('Standard Settings'!$F25)+SIN('Standard Settings'!$F25+EchelleFPAparam!$M$3+EchelleFPAparam!$K$3)))</f>
        <v/>
      </c>
      <c r="DX30" s="31">
        <f>IF(OR($P30+D$52&lt;$N30,$P30+D$52&gt;$O30),-1,(EchelleFPAparam!$S$3/(cpmcfgWLEN!$P30+D$52))*(SIN('Standard Settings'!$F25)+SIN('Standard Settings'!$F25+EchelleFPAparam!$M$3+EchelleFPAparam!$K$3)))</f>
        <v/>
      </c>
      <c r="DY30" s="31">
        <f>IF(OR($P30+E$52&lt;$N30,$P30+E$52&gt;$O30),-1,(EchelleFPAparam!$S$3/(cpmcfgWLEN!$P30+E$52))*(SIN('Standard Settings'!$F25)+SIN('Standard Settings'!$F25+EchelleFPAparam!$M$3+EchelleFPAparam!$K$3)))</f>
        <v/>
      </c>
      <c r="DZ30" s="31">
        <f>IF(OR($P30+F$52&lt;$N30,$P30+F$52&gt;$O30),-1,(EchelleFPAparam!$S$3/(cpmcfgWLEN!$P30+F$52))*(SIN('Standard Settings'!$F25)+SIN('Standard Settings'!$F25+EchelleFPAparam!$M$3+EchelleFPAparam!$K$3)))</f>
        <v/>
      </c>
      <c r="EA30" s="31">
        <f>IF(OR($P30+G$52&lt;$N30,$P30+G$52&gt;$O30),-1,(EchelleFPAparam!$S$3/(cpmcfgWLEN!$P30+G$52))*(SIN('Standard Settings'!$F25)+SIN('Standard Settings'!$F25+EchelleFPAparam!$M$3+EchelleFPAparam!$K$3)))</f>
        <v/>
      </c>
      <c r="EB30" s="31">
        <f>IF(OR($P30+H$52&lt;$N30,$P30+H$52&gt;$O30),-1,(EchelleFPAparam!$S$3/(cpmcfgWLEN!$P30+H$52))*(SIN('Standard Settings'!$F25)+SIN('Standard Settings'!$F25+EchelleFPAparam!$M$3+EchelleFPAparam!$K$3)))</f>
        <v/>
      </c>
      <c r="EC30" s="31">
        <f>IF(OR($P30+I$52&lt;$N30,$P30+I$52&gt;$O30),-1,(EchelleFPAparam!$S$3/(cpmcfgWLEN!$P30+I$52))*(SIN('Standard Settings'!$F25)+SIN('Standard Settings'!$F25+EchelleFPAparam!$M$3+EchelleFPAparam!$K$3)))</f>
        <v/>
      </c>
      <c r="ED30" s="31">
        <f>IF(OR($P30+J$52&lt;$N30,$P30+J$52&gt;$O30),-1,(EchelleFPAparam!$S$3/(cpmcfgWLEN!$P30+J$52))*(SIN('Standard Settings'!$F25)+SIN('Standard Settings'!$F25+EchelleFPAparam!$M$3+EchelleFPAparam!$K$3)))</f>
        <v/>
      </c>
      <c r="EE30" s="34">
        <f>'Standard Settings'!E25</f>
        <v/>
      </c>
      <c r="EH30" s="32" t="n"/>
      <c r="EI30" s="32" t="n"/>
      <c r="EJ30" s="32" t="n"/>
      <c r="EK30" s="32" t="n"/>
      <c r="EL30" s="32" t="n"/>
      <c r="EM30" s="32" t="n"/>
      <c r="EN30" s="32" t="n"/>
      <c r="EO30" s="32" t="n"/>
      <c r="EP30" s="32" t="n"/>
      <c r="EQ30" s="32" t="n"/>
      <c r="ER30" s="32" t="n"/>
      <c r="ES30" s="32" t="n"/>
      <c r="ET30" s="32" t="n"/>
      <c r="EU30" s="32" t="n"/>
      <c r="EV30" s="32" t="n"/>
      <c r="EW30" s="32" t="n"/>
      <c r="EX30" s="32" t="n"/>
      <c r="EY30" s="32" t="n"/>
      <c r="EZ30" s="32" t="n"/>
      <c r="FA30" s="32" t="n"/>
      <c r="FB30" s="32" t="n"/>
      <c r="FC30" s="15" t="n"/>
      <c r="FD30" s="33">
        <f>1/(F30*EchelleFPAparam!$Q$3)</f>
        <v/>
      </c>
      <c r="FE30" s="33">
        <f>E30*FD30</f>
        <v/>
      </c>
      <c r="FF30" s="15" t="n"/>
      <c r="FG30" s="15" t="n"/>
      <c r="FH30" s="15" t="n"/>
      <c r="FI30" s="15" t="n"/>
      <c r="FJ30" s="15" t="n"/>
      <c r="FK30" s="15" t="n"/>
      <c r="FL30" s="15" t="n"/>
      <c r="FM30" s="15" t="n"/>
      <c r="FN30" s="15" t="n"/>
      <c r="FO30" s="15" t="n"/>
      <c r="FP30" s="15" t="n"/>
      <c r="FQ30" s="15" t="n"/>
      <c r="FR30" s="15" t="n"/>
      <c r="FS30" s="15" t="n"/>
      <c r="FT30" s="15" t="n"/>
      <c r="FU30" s="15" t="n"/>
      <c r="FV30" s="15" t="n"/>
      <c r="FW30" s="15" t="n"/>
      <c r="FX30" s="15" t="n"/>
      <c r="FY30" s="15" t="n"/>
      <c r="FZ30" s="15" t="n"/>
      <c r="GA30" s="15" t="n"/>
      <c r="GB30" s="15" t="n"/>
      <c r="GC30" s="15" t="n"/>
      <c r="GD30" s="15" t="n"/>
      <c r="GE30" s="15" t="n"/>
      <c r="GF30" s="15" t="n"/>
      <c r="GG30" s="15" t="n"/>
      <c r="GH30" s="15" t="n"/>
      <c r="GI30" s="15" t="n"/>
      <c r="GJ30" s="15" t="n"/>
      <c r="GK30" s="15" t="n"/>
      <c r="GL30" s="15" t="n"/>
      <c r="GM30" s="15" t="n"/>
      <c r="GN30" s="15" t="n"/>
      <c r="GO30" s="15" t="n"/>
      <c r="GP30" s="15" t="n"/>
      <c r="GQ30" s="15" t="n"/>
      <c r="GR30" s="15" t="n"/>
      <c r="GS30" s="15" t="n"/>
      <c r="GT30" s="15" t="n"/>
      <c r="GU30" s="15" t="n"/>
      <c r="GV30" s="15" t="n"/>
      <c r="GW30" s="15" t="n"/>
      <c r="GX30" s="15" t="n"/>
      <c r="GY30" s="15" t="n"/>
      <c r="GZ30" s="15" t="n"/>
      <c r="HA30" s="15" t="n"/>
      <c r="HB30" s="15" t="n"/>
      <c r="HC30" s="15" t="n"/>
      <c r="HD30" s="15" t="n"/>
      <c r="HE30" s="15" t="n"/>
      <c r="HF30" s="15" t="n"/>
      <c r="HG30" s="15" t="n"/>
      <c r="HH30" s="15" t="n"/>
      <c r="HI30" s="15" t="n"/>
      <c r="HJ30" s="15" t="n"/>
      <c r="HK30" s="15" t="n"/>
      <c r="HL30" s="15" t="n"/>
      <c r="HM30" s="15" t="n"/>
      <c r="HN30" s="15" t="n"/>
      <c r="HO30" s="15" t="n"/>
      <c r="HP30" s="15" t="n"/>
      <c r="HQ30" s="15" t="n"/>
      <c r="HR30" s="15" t="n"/>
      <c r="HS30" s="15" t="n"/>
      <c r="HT30" s="15" t="n"/>
      <c r="HU30" s="15" t="n"/>
      <c r="HV30" s="15" t="n"/>
      <c r="HW30" s="15" t="n"/>
      <c r="HX30" s="15" t="n"/>
      <c r="HY30" s="15" t="n"/>
      <c r="HZ30" s="15" t="n"/>
      <c r="IA30" s="15" t="n"/>
      <c r="IB30" s="15" t="n"/>
      <c r="IC30" s="15" t="n"/>
      <c r="ID30" s="15" t="n"/>
      <c r="IE30" s="15" t="n"/>
      <c r="IF30" s="15" t="n"/>
      <c r="IG30" s="15" t="n"/>
      <c r="IH30" s="15" t="n"/>
      <c r="II30" s="15" t="n"/>
      <c r="IJ30" s="15" t="n"/>
      <c r="IK30" s="15" t="n"/>
      <c r="IL30" s="15" t="n"/>
      <c r="IM30" s="15" t="n"/>
      <c r="IN30" s="15" t="n"/>
      <c r="IO30" s="15" t="n"/>
      <c r="IP30" s="15" t="n"/>
      <c r="IQ30" s="15" t="n"/>
      <c r="IR30" s="15" t="n"/>
      <c r="IS30" s="15" t="n"/>
      <c r="IT30" s="15" t="n"/>
      <c r="IU30" s="15" t="n"/>
      <c r="IV30" s="15" t="n"/>
      <c r="IW30" s="15" t="n"/>
      <c r="IX30" s="15" t="n"/>
      <c r="IY30" s="15" t="n"/>
      <c r="IZ30" s="15" t="n"/>
      <c r="JA30" s="15" t="n"/>
      <c r="JB30" s="15" t="n"/>
      <c r="JC30" s="15" t="n"/>
      <c r="JD30" s="15" t="n"/>
      <c r="JE30" s="15" t="n"/>
      <c r="JF30" s="15" t="n"/>
      <c r="JG30" s="15" t="n"/>
      <c r="JH30" s="15" t="n"/>
      <c r="JI30" s="15" t="n"/>
      <c r="JJ30" s="15" t="n"/>
      <c r="JK30" s="15" t="n"/>
      <c r="JL30" s="15" t="n"/>
    </row>
    <row customHeight="1" ht="13.8" r="31" s="59" spans="1:273">
      <c r="A31" s="0" t="n"/>
      <c r="B31" s="22">
        <f>V31</f>
        <v/>
      </c>
      <c r="C31" s="34">
        <f>'Standard Settings'!B26</f>
        <v/>
      </c>
      <c r="D31" s="34">
        <f>'Standard Settings'!H26</f>
        <v/>
      </c>
      <c r="E31" s="23">
        <f>(DH31-CY31)/2048</f>
        <v/>
      </c>
      <c r="F31" s="21">
        <f>((EchelleFPAparam!$S$3/(cpmcfgWLEN!$P31+E$52))*(SIN('Standard Settings'!$F26+0.0005)+SIN('Standard Settings'!$F26+0.0005+EchelleFPAparam!$M$3))-(EchelleFPAparam!$S$3/(cpmcfgWLEN!$P31+E$52))*(SIN('Standard Settings'!$F26-0.0005)+SIN('Standard Settings'!$F26-0.0005+EchelleFPAparam!$M$3)))*1000*EchelleFPAparam!$O$3/180</f>
        <v/>
      </c>
      <c r="G31" s="24">
        <f>'Standard Settings'!C26</f>
        <v/>
      </c>
      <c r="H31" s="0" t="n"/>
      <c r="I31" s="34">
        <f>'Standard Settings'!D26</f>
        <v/>
      </c>
      <c r="J31" s="0" t="n"/>
      <c r="K31" s="14" t="n">
        <v>0</v>
      </c>
      <c r="L31" s="14" t="n">
        <v>0</v>
      </c>
      <c r="N31" s="25">
        <f>'Standard Settings'!$G26</f>
        <v/>
      </c>
      <c r="O31" s="25">
        <f>'Standard Settings'!$I26</f>
        <v/>
      </c>
      <c r="P31" s="26">
        <f>D31-4</f>
        <v/>
      </c>
      <c r="Q31" s="26">
        <f>D31+4</f>
        <v/>
      </c>
      <c r="R31" s="27">
        <f>IF(OR($P31+B$52&lt;$N31,$P31+B$52&gt;$O31),-1,(EchelleFPAparam!$S$3/(cpmcfgWLEN!$P31+B$52))*(SIN('Standard Settings'!$F26)+SIN('Standard Settings'!$F26+EchelleFPAparam!$M$3)))</f>
        <v/>
      </c>
      <c r="S31" s="27">
        <f>IF(OR($P31+C$52&lt;$N31,$P31+C$52&gt;$O31),-1,(EchelleFPAparam!$S$3/(cpmcfgWLEN!$P31+C$52))*(SIN('Standard Settings'!$F26)+SIN('Standard Settings'!$F26+EchelleFPAparam!$M$3)))</f>
        <v/>
      </c>
      <c r="T31" s="27">
        <f>IF(OR($P31+D$52&lt;$N31,$P31+D$52&gt;$O31),-1,(EchelleFPAparam!$S$3/(cpmcfgWLEN!$P31+D$52))*(SIN('Standard Settings'!$F26)+SIN('Standard Settings'!$F26+EchelleFPAparam!$M$3)))</f>
        <v/>
      </c>
      <c r="U31" s="27">
        <f>IF(OR($P31+E$52&lt;$N31,$P31+E$52&gt;$O31),-1,(EchelleFPAparam!$S$3/(cpmcfgWLEN!$P31+E$52))*(SIN('Standard Settings'!$F26)+SIN('Standard Settings'!$F26+EchelleFPAparam!$M$3)))</f>
        <v/>
      </c>
      <c r="V31" s="27">
        <f>IF(OR($P31+F$52&lt;$N31,$P31+F$52&gt;$O31),-1,(EchelleFPAparam!$S$3/(cpmcfgWLEN!$P31+F$52))*(SIN('Standard Settings'!$F26)+SIN('Standard Settings'!$F26+EchelleFPAparam!$M$3)))</f>
        <v/>
      </c>
      <c r="W31" s="27">
        <f>IF(OR($P31+G$52&lt;$N31,$P31+G$52&gt;$O31),-1,(EchelleFPAparam!$S$3/(cpmcfgWLEN!$P31+G$52))*(SIN('Standard Settings'!$F26)+SIN('Standard Settings'!$F26+EchelleFPAparam!$M$3)))</f>
        <v/>
      </c>
      <c r="X31" s="27">
        <f>IF(OR($P31+H$52&lt;$N31,$P31+H$52&gt;$O31),-1,(EchelleFPAparam!$S$3/(cpmcfgWLEN!$P31+H$52))*(SIN('Standard Settings'!$F26)+SIN('Standard Settings'!$F26+EchelleFPAparam!$M$3)))</f>
        <v/>
      </c>
      <c r="Y31" s="27">
        <f>IF(OR($P31+I$52&lt;$N31,$P31+I$52&gt;$O31),-1,(EchelleFPAparam!$S$3/(cpmcfgWLEN!$P31+I$52))*(SIN('Standard Settings'!$F26)+SIN('Standard Settings'!$F26+EchelleFPAparam!$M$3)))</f>
        <v/>
      </c>
      <c r="Z31" s="27">
        <f>IF(OR($P31+J$52&lt;$N31,$P31+J$52&gt;$O31),-1,(EchelleFPAparam!$S$3/(cpmcfgWLEN!$P31+J$52))*(SIN('Standard Settings'!$F26)+SIN('Standard Settings'!$F26+EchelleFPAparam!$M$3)))</f>
        <v/>
      </c>
      <c r="AA31" s="28" t="n"/>
      <c r="AB31" s="28" t="n"/>
      <c r="AC31" s="28" t="n"/>
      <c r="AD31" s="28" t="n"/>
      <c r="AE31" s="28" t="n"/>
      <c r="AF31" s="28" t="n"/>
      <c r="AG31" s="28" t="n"/>
      <c r="AH31" s="28" t="n"/>
      <c r="AI31" s="28" t="n"/>
      <c r="AJ31" s="28" t="n"/>
      <c r="AK31" s="28" t="n"/>
      <c r="AL31" s="28" t="n"/>
      <c r="AM31" s="28" t="n"/>
      <c r="AN31" s="28" t="n"/>
      <c r="AO31" s="28" t="n"/>
      <c r="AP31" s="28" t="n"/>
      <c r="AQ31" s="28" t="n"/>
      <c r="AR31" s="28" t="n"/>
      <c r="AS31" s="28" t="n"/>
      <c r="AT31" s="28" t="n"/>
      <c r="AU31" s="28" t="n"/>
      <c r="AV31" s="28" t="n"/>
      <c r="AW31" s="28" t="n"/>
      <c r="AX31" s="28" t="n"/>
      <c r="AY31" s="28" t="n"/>
      <c r="AZ31" s="28" t="n"/>
      <c r="BA31" s="28" t="n"/>
      <c r="BB31" s="29">
        <f>IF(OR($P31+B$52&lt;'Standard Settings'!$G26,$P31+B$52&gt;'Standard Settings'!$I26),-1,(EchelleFPAparam!$S$3/(cpmcfgWLEN!$P31+B$52))*(SIN(EchelleFPAparam!$T$3-EchelleFPAparam!$M$3/2)+SIN('Standard Settings'!$F26+EchelleFPAparam!$M$3)))</f>
        <v/>
      </c>
      <c r="BC31" s="29">
        <f>IF(OR($P31+C$52&lt;'Standard Settings'!$G26,$P31+C$52&gt;'Standard Settings'!$I26),-1,(EchelleFPAparam!$S$3/(cpmcfgWLEN!$P31+C$52))*(SIN(EchelleFPAparam!$T$3-EchelleFPAparam!$M$3/2)+SIN('Standard Settings'!$F26+EchelleFPAparam!$M$3)))</f>
        <v/>
      </c>
      <c r="BD31" s="29">
        <f>IF(OR($P31+D$52&lt;'Standard Settings'!$G26,$P31+D$52&gt;'Standard Settings'!$I26),-1,(EchelleFPAparam!$S$3/(cpmcfgWLEN!$P31+D$52))*(SIN(EchelleFPAparam!$T$3-EchelleFPAparam!$M$3/2)+SIN('Standard Settings'!$F26+EchelleFPAparam!$M$3)))</f>
        <v/>
      </c>
      <c r="BE31" s="29">
        <f>IF(OR($P31+E$52&lt;'Standard Settings'!$G26,$P31+E$52&gt;'Standard Settings'!$I26),-1,(EchelleFPAparam!$S$3/(cpmcfgWLEN!$P31+E$52))*(SIN(EchelleFPAparam!$T$3-EchelleFPAparam!$M$3/2)+SIN('Standard Settings'!$F26+EchelleFPAparam!$M$3)))</f>
        <v/>
      </c>
      <c r="BF31" s="29">
        <f>IF(OR($P31+F$52&lt;'Standard Settings'!$G26,$P31+F$52&gt;'Standard Settings'!$I26),-1,(EchelleFPAparam!$S$3/(cpmcfgWLEN!$P31+F$52))*(SIN(EchelleFPAparam!$T$3-EchelleFPAparam!$M$3/2)+SIN('Standard Settings'!$F26+EchelleFPAparam!$M$3)))</f>
        <v/>
      </c>
      <c r="BG31" s="29">
        <f>IF(OR($P31+G$52&lt;'Standard Settings'!$G26,$P31+G$52&gt;'Standard Settings'!$I26),-1,(EchelleFPAparam!$S$3/(cpmcfgWLEN!$P31+G$52))*(SIN(EchelleFPAparam!$T$3-EchelleFPAparam!$M$3/2)+SIN('Standard Settings'!$F26+EchelleFPAparam!$M$3)))</f>
        <v/>
      </c>
      <c r="BH31" s="29">
        <f>IF(OR($P31+H$52&lt;'Standard Settings'!$G26,$P31+H$52&gt;'Standard Settings'!$I26),-1,(EchelleFPAparam!$S$3/(cpmcfgWLEN!$P31+H$52))*(SIN(EchelleFPAparam!$T$3-EchelleFPAparam!$M$3/2)+SIN('Standard Settings'!$F26+EchelleFPAparam!$M$3)))</f>
        <v/>
      </c>
      <c r="BI31" s="29">
        <f>IF(OR($P31+I$52&lt;'Standard Settings'!$G26,$P31+I$52&gt;'Standard Settings'!$I26),-1,(EchelleFPAparam!$S$3/(cpmcfgWLEN!$P31+I$52))*(SIN(EchelleFPAparam!$T$3-EchelleFPAparam!$M$3/2)+SIN('Standard Settings'!$F26+EchelleFPAparam!$M$3)))</f>
        <v/>
      </c>
      <c r="BJ31" s="29">
        <f>IF(OR($P31+J$52&lt;'Standard Settings'!$G26,$P31+J$52&gt;'Standard Settings'!$I26),-1,(EchelleFPAparam!$S$3/(cpmcfgWLEN!$P31+J$52))*(SIN(EchelleFPAparam!$T$3-EchelleFPAparam!$M$3/2)+SIN('Standard Settings'!$F26+EchelleFPAparam!$M$3)))</f>
        <v/>
      </c>
      <c r="BK31" s="30">
        <f>IF(OR($P31+B$52&lt;'Standard Settings'!$G26,$P31+B$52&gt;'Standard Settings'!$I26),-1,BB31*(($D31+B$52)/($D31+B$52+0.5)))</f>
        <v/>
      </c>
      <c r="BL31" s="30">
        <f>IF(OR($P31+C$52&lt;'Standard Settings'!$G26,$P31+C$52&gt;'Standard Settings'!$I26),-1,BC31*(($D31+C$52)/($D31+C$52+0.5)))</f>
        <v/>
      </c>
      <c r="BM31" s="30">
        <f>IF(OR($P31+D$52&lt;'Standard Settings'!$G26,$P31+D$52&gt;'Standard Settings'!$I26),-1,BD31*(($D31+D$52)/($D31+D$52+0.5)))</f>
        <v/>
      </c>
      <c r="BN31" s="30">
        <f>IF(OR($P31+E$52&lt;'Standard Settings'!$G26,$P31+E$52&gt;'Standard Settings'!$I26),-1,BE31*(($D31+E$52)/($D31+E$52+0.5)))</f>
        <v/>
      </c>
      <c r="BO31" s="30">
        <f>IF(OR($P31+F$52&lt;'Standard Settings'!$G26,$P31+F$52&gt;'Standard Settings'!$I26),-1,BF31*(($D31+F$52)/($D31+F$52+0.5)))</f>
        <v/>
      </c>
      <c r="BP31" s="30">
        <f>IF(OR($P31+G$52&lt;'Standard Settings'!$G26,$P31+G$52&gt;'Standard Settings'!$I26),-1,BG31*(($D31+G$52)/($D31+G$52+0.5)))</f>
        <v/>
      </c>
      <c r="BQ31" s="30">
        <f>IF(OR($P31+H$52&lt;'Standard Settings'!$G26,$P31+H$52&gt;'Standard Settings'!$I26),-1,BH31*(($D31+H$52)/($D31+H$52+0.5)))</f>
        <v/>
      </c>
      <c r="BR31" s="30">
        <f>IF(OR($P31+I$52&lt;'Standard Settings'!$G26,$P31+I$52&gt;'Standard Settings'!$I26),-1,BI31*(($D31+I$52)/($D31+I$52+0.5)))</f>
        <v/>
      </c>
      <c r="BS31" s="30">
        <f>IF(OR($P31+J$52&lt;'Standard Settings'!$G26,$P31+J$52&gt;'Standard Settings'!$I26),-1,BJ31*(($D31+J$52)/($D31+J$52+0.5)))</f>
        <v/>
      </c>
      <c r="BT31" s="30">
        <f>IF(OR($P31+B$52&lt;'Standard Settings'!$G26,$P31+B$52&gt;'Standard Settings'!$I26),-1,BB31*(($D31+B$52)/($D31+B$52-0.5)))</f>
        <v/>
      </c>
      <c r="BU31" s="30">
        <f>IF(OR($P31+C$52&lt;'Standard Settings'!$G26,$P31+C$52&gt;'Standard Settings'!$I26),-1,BC31*(($D31+C$52)/($D31+C$52-0.5)))</f>
        <v/>
      </c>
      <c r="BV31" s="30">
        <f>IF(OR($P31+D$52&lt;'Standard Settings'!$G26,$P31+D$52&gt;'Standard Settings'!$I26),-1,BD31*(($D31+D$52)/($D31+D$52-0.5)))</f>
        <v/>
      </c>
      <c r="BW31" s="30">
        <f>IF(OR($P31+E$52&lt;'Standard Settings'!$G26,$P31+E$52&gt;'Standard Settings'!$I26),-1,BE31*(($D31+E$52)/($D31+E$52-0.5)))</f>
        <v/>
      </c>
      <c r="BX31" s="30">
        <f>IF(OR($P31+F$52&lt;'Standard Settings'!$G26,$P31+F$52&gt;'Standard Settings'!$I26),-1,BF31*(($D31+F$52)/($D31+F$52-0.5)))</f>
        <v/>
      </c>
      <c r="BY31" s="30">
        <f>IF(OR($P31+G$52&lt;'Standard Settings'!$G26,$P31+G$52&gt;'Standard Settings'!$I26),-1,BG31*(($D31+G$52)/($D31+G$52-0.5)))</f>
        <v/>
      </c>
      <c r="BZ31" s="30">
        <f>IF(OR($P31+H$52&lt;'Standard Settings'!$G26,$P31+H$52&gt;'Standard Settings'!$I26),-1,BH31*(($D31+H$52)/($D31+H$52-0.5)))</f>
        <v/>
      </c>
      <c r="CA31" s="30">
        <f>IF(OR($P31+I$52&lt;'Standard Settings'!$G26,$P31+I$52&gt;'Standard Settings'!$I26),-1,BI31*(($D31+I$52)/($D31+I$52-0.5)))</f>
        <v/>
      </c>
      <c r="CB31" s="30">
        <f>IF(OR($P31+J$52&lt;'Standard Settings'!$G26,$P31+J$52&gt;'Standard Settings'!$I26),-1,BJ31*(($D31+J$52)/($D31+J$52-0.5)))</f>
        <v/>
      </c>
      <c r="CC31" s="31">
        <f>IF(OR($P31+B$52&lt;'Standard Settings'!$G26,$P31+B$52&gt;'Standard Settings'!$I26),-1,(EchelleFPAparam!$S$3/(cpmcfgWLEN!$P31+B$52))*(SIN('Standard Settings'!$F26)+SIN('Standard Settings'!$F26+EchelleFPAparam!$M$3+EchelleFPAparam!$F$3)))</f>
        <v/>
      </c>
      <c r="CD31" s="31">
        <f>IF(OR($P31+C$52&lt;'Standard Settings'!$G26,$P31+C$52&gt;'Standard Settings'!$I26),-1,(EchelleFPAparam!$S$3/(cpmcfgWLEN!$P31+C$52))*(SIN('Standard Settings'!$F26)+SIN('Standard Settings'!$F26+EchelleFPAparam!$M$3+EchelleFPAparam!$F$3)))</f>
        <v/>
      </c>
      <c r="CE31" s="31">
        <f>IF(OR($P31+D$52&lt;'Standard Settings'!$G26,$P31+D$52&gt;'Standard Settings'!$I26),-1,(EchelleFPAparam!$S$3/(cpmcfgWLEN!$P31+D$52))*(SIN('Standard Settings'!$F26)+SIN('Standard Settings'!$F26+EchelleFPAparam!$M$3+EchelleFPAparam!$F$3)))</f>
        <v/>
      </c>
      <c r="CF31" s="31">
        <f>IF(OR($P31+E$52&lt;'Standard Settings'!$G26,$P31+E$52&gt;'Standard Settings'!$I26),-1,(EchelleFPAparam!$S$3/(cpmcfgWLEN!$P31+E$52))*(SIN('Standard Settings'!$F26)+SIN('Standard Settings'!$F26+EchelleFPAparam!$M$3+EchelleFPAparam!$F$3)))</f>
        <v/>
      </c>
      <c r="CG31" s="31">
        <f>IF(OR($P31+F$52&lt;'Standard Settings'!$G26,$P31+F$52&gt;'Standard Settings'!$I26),-1,(EchelleFPAparam!$S$3/(cpmcfgWLEN!$P31+F$52))*(SIN('Standard Settings'!$F26)+SIN('Standard Settings'!$F26+EchelleFPAparam!$M$3+EchelleFPAparam!$F$3)))</f>
        <v/>
      </c>
      <c r="CH31" s="31">
        <f>IF(OR($P31+G$52&lt;'Standard Settings'!$G26,$P31+G$52&gt;'Standard Settings'!$I26),-1,(EchelleFPAparam!$S$3/(cpmcfgWLEN!$P31+G$52))*(SIN('Standard Settings'!$F26)+SIN('Standard Settings'!$F26+EchelleFPAparam!$M$3+EchelleFPAparam!$F$3)))</f>
        <v/>
      </c>
      <c r="CI31" s="31">
        <f>IF(OR($P31+H$52&lt;'Standard Settings'!$G26,$P31+H$52&gt;'Standard Settings'!$I26),-1,(EchelleFPAparam!$S$3/(cpmcfgWLEN!$P31+H$52))*(SIN('Standard Settings'!$F26)+SIN('Standard Settings'!$F26+EchelleFPAparam!$M$3+EchelleFPAparam!$F$3)))</f>
        <v/>
      </c>
      <c r="CJ31" s="31">
        <f>IF(OR($P31+I$52&lt;'Standard Settings'!$G26,$P31+I$52&gt;'Standard Settings'!$I26),-1,(EchelleFPAparam!$S$3/(cpmcfgWLEN!$P31+I$52))*(SIN('Standard Settings'!$F26)+SIN('Standard Settings'!$F26+EchelleFPAparam!$M$3+EchelleFPAparam!$F$3)))</f>
        <v/>
      </c>
      <c r="CK31" s="31">
        <f>IF(OR($P31+J$52&lt;'Standard Settings'!$G26,$P31+J$52&gt;'Standard Settings'!$I26),-1,(EchelleFPAparam!$S$3/(cpmcfgWLEN!$P31+J$52))*(SIN('Standard Settings'!$F26)+SIN('Standard Settings'!$F26+EchelleFPAparam!$M$3+EchelleFPAparam!$F$3)))</f>
        <v/>
      </c>
      <c r="CL31" s="31">
        <f>IF(OR($P31+B$52&lt;'Standard Settings'!$G26,$P31+B$52&gt;'Standard Settings'!$I26),-1,(EchelleFPAparam!$S$3/(cpmcfgWLEN!$P31+B$52))*(SIN('Standard Settings'!$F26)+SIN('Standard Settings'!$F26+EchelleFPAparam!$M$3+EchelleFPAparam!$G$3)))</f>
        <v/>
      </c>
      <c r="CM31" s="31">
        <f>IF(OR($P31+C$52&lt;'Standard Settings'!$G26,$P31+C$52&gt;'Standard Settings'!$I26),-1,(EchelleFPAparam!$S$3/(cpmcfgWLEN!$P31+C$52))*(SIN('Standard Settings'!$F26)+SIN('Standard Settings'!$F26+EchelleFPAparam!$M$3+EchelleFPAparam!$G$3)))</f>
        <v/>
      </c>
      <c r="CN31" s="31">
        <f>IF(OR($P31+D$52&lt;'Standard Settings'!$G26,$P31+D$52&gt;'Standard Settings'!$I26),-1,(EchelleFPAparam!$S$3/(cpmcfgWLEN!$P31+D$52))*(SIN('Standard Settings'!$F26)+SIN('Standard Settings'!$F26+EchelleFPAparam!$M$3+EchelleFPAparam!$G$3)))</f>
        <v/>
      </c>
      <c r="CO31" s="31">
        <f>IF(OR($P31+E$52&lt;'Standard Settings'!$G26,$P31+E$52&gt;'Standard Settings'!$I26),-1,(EchelleFPAparam!$S$3/(cpmcfgWLEN!$P31+E$52))*(SIN('Standard Settings'!$F26)+SIN('Standard Settings'!$F26+EchelleFPAparam!$M$3+EchelleFPAparam!$G$3)))</f>
        <v/>
      </c>
      <c r="CP31" s="31">
        <f>IF(OR($P31+F$52&lt;'Standard Settings'!$G26,$P31+F$52&gt;'Standard Settings'!$I26),-1,(EchelleFPAparam!$S$3/(cpmcfgWLEN!$P31+F$52))*(SIN('Standard Settings'!$F26)+SIN('Standard Settings'!$F26+EchelleFPAparam!$M$3+EchelleFPAparam!$G$3)))</f>
        <v/>
      </c>
      <c r="CQ31" s="31">
        <f>IF(OR($P31+G$52&lt;'Standard Settings'!$G26,$P31+G$52&gt;'Standard Settings'!$I26),-1,(EchelleFPAparam!$S$3/(cpmcfgWLEN!$P31+G$52))*(SIN('Standard Settings'!$F26)+SIN('Standard Settings'!$F26+EchelleFPAparam!$M$3+EchelleFPAparam!$G$3)))</f>
        <v/>
      </c>
      <c r="CR31" s="31">
        <f>IF(OR($P31+H$52&lt;'Standard Settings'!$G26,$P31+H$52&gt;'Standard Settings'!$I26),-1,(EchelleFPAparam!$S$3/(cpmcfgWLEN!$P31+H$52))*(SIN('Standard Settings'!$F26)+SIN('Standard Settings'!$F26+EchelleFPAparam!$M$3+EchelleFPAparam!$G$3)))</f>
        <v/>
      </c>
      <c r="CS31" s="31">
        <f>IF(OR($P31+I$52&lt;'Standard Settings'!$G26,$P31+I$52&gt;'Standard Settings'!$I26),-1,(EchelleFPAparam!$S$3/(cpmcfgWLEN!$P31+I$52))*(SIN('Standard Settings'!$F26)+SIN('Standard Settings'!$F26+EchelleFPAparam!$M$3+EchelleFPAparam!$G$3)))</f>
        <v/>
      </c>
      <c r="CT31" s="31">
        <f>IF(OR($P31+J$52&lt;'Standard Settings'!$G26,$P31+J$52&gt;'Standard Settings'!$I26),-1,(EchelleFPAparam!$S$3/(cpmcfgWLEN!$P31+J$52))*(SIN('Standard Settings'!$F26)+SIN('Standard Settings'!$F26+EchelleFPAparam!$M$3+EchelleFPAparam!$G$3)))</f>
        <v/>
      </c>
      <c r="CU31" s="31">
        <f>IF(OR($P31+B$52&lt;'Standard Settings'!$G26,$P31+B$52&gt;'Standard Settings'!$I26),-1,(EchelleFPAparam!$S$3/(cpmcfgWLEN!$P31+B$52))*(SIN('Standard Settings'!$F26)+SIN('Standard Settings'!$F26+EchelleFPAparam!$M$3+EchelleFPAparam!$H$3)))</f>
        <v/>
      </c>
      <c r="CV31" s="31">
        <f>IF(OR($P31+C$52&lt;'Standard Settings'!$G26,$P31+C$52&gt;'Standard Settings'!$I26),-1,(EchelleFPAparam!$S$3/(cpmcfgWLEN!$P31+C$52))*(SIN('Standard Settings'!$F26)+SIN('Standard Settings'!$F26+EchelleFPAparam!$M$3+EchelleFPAparam!$H$3)))</f>
        <v/>
      </c>
      <c r="CW31" s="31">
        <f>IF(OR($P31+D$52&lt;'Standard Settings'!$G26,$P31+D$52&gt;'Standard Settings'!$I26),-1,(EchelleFPAparam!$S$3/(cpmcfgWLEN!$P31+D$52))*(SIN('Standard Settings'!$F26)+SIN('Standard Settings'!$F26+EchelleFPAparam!$M$3+EchelleFPAparam!$H$3)))</f>
        <v/>
      </c>
      <c r="CX31" s="31">
        <f>IF(OR($P31+E$52&lt;'Standard Settings'!$G26,$P31+E$52&gt;'Standard Settings'!$I26),-1,(EchelleFPAparam!$S$3/(cpmcfgWLEN!$P31+E$52))*(SIN('Standard Settings'!$F26)+SIN('Standard Settings'!$F26+EchelleFPAparam!$M$3+EchelleFPAparam!$H$3)))</f>
        <v/>
      </c>
      <c r="CY31" s="31">
        <f>IF(OR($P31+F$52&lt;'Standard Settings'!$G26,$P31+F$52&gt;'Standard Settings'!$I26),-1,(EchelleFPAparam!$S$3/(cpmcfgWLEN!$P31+F$52))*(SIN('Standard Settings'!$F26)+SIN('Standard Settings'!$F26+EchelleFPAparam!$M$3+EchelleFPAparam!$H$3)))</f>
        <v/>
      </c>
      <c r="CZ31" s="31">
        <f>IF(OR($P31+G$52&lt;'Standard Settings'!$G26,$P31+G$52&gt;'Standard Settings'!$I26),-1,(EchelleFPAparam!$S$3/(cpmcfgWLEN!$P31+G$52))*(SIN('Standard Settings'!$F26)+SIN('Standard Settings'!$F26+EchelleFPAparam!$M$3+EchelleFPAparam!$H$3)))</f>
        <v/>
      </c>
      <c r="DA31" s="31">
        <f>IF(OR($P31+H$52&lt;'Standard Settings'!$G26,$P31+H$52&gt;'Standard Settings'!$I26),-1,(EchelleFPAparam!$S$3/(cpmcfgWLEN!$P31+H$52))*(SIN('Standard Settings'!$F26)+SIN('Standard Settings'!$F26+EchelleFPAparam!$M$3+EchelleFPAparam!$H$3)))</f>
        <v/>
      </c>
      <c r="DB31" s="31">
        <f>IF(OR($P31+I$52&lt;'Standard Settings'!$G26,$P31+I$52&gt;'Standard Settings'!$I26),-1,(EchelleFPAparam!$S$3/(cpmcfgWLEN!$P31+I$52))*(SIN('Standard Settings'!$F26)+SIN('Standard Settings'!$F26+EchelleFPAparam!$M$3+EchelleFPAparam!$H$3)))</f>
        <v/>
      </c>
      <c r="DC31" s="31">
        <f>IF(OR($P31+J$52&lt;'Standard Settings'!$G26,$P31+J$52&gt;'Standard Settings'!$I26),-1,(EchelleFPAparam!$S$3/(cpmcfgWLEN!$P31+J$52))*(SIN('Standard Settings'!$F26)+SIN('Standard Settings'!$F26+EchelleFPAparam!$M$3+EchelleFPAparam!$H$3)))</f>
        <v/>
      </c>
      <c r="DD31" s="31">
        <f>IF(OR($P31+B$52&lt;'Standard Settings'!$G26,$P31+B$52&gt;'Standard Settings'!$I26),-1,(EchelleFPAparam!$S$3/(cpmcfgWLEN!$P31+B$52))*(SIN('Standard Settings'!$F26)+SIN('Standard Settings'!$F26+EchelleFPAparam!$M$3+EchelleFPAparam!$I$3)))</f>
        <v/>
      </c>
      <c r="DE31" s="31">
        <f>IF(OR($P31+C$52&lt;'Standard Settings'!$G26,$P31+C$52&gt;'Standard Settings'!$I26),-1,(EchelleFPAparam!$S$3/(cpmcfgWLEN!$P31+C$52))*(SIN('Standard Settings'!$F26)+SIN('Standard Settings'!$F26+EchelleFPAparam!$M$3+EchelleFPAparam!$I$3)))</f>
        <v/>
      </c>
      <c r="DF31" s="31">
        <f>IF(OR($P31+D$52&lt;'Standard Settings'!$G26,$P31+D$52&gt;'Standard Settings'!$I26),-1,(EchelleFPAparam!$S$3/(cpmcfgWLEN!$P31+D$52))*(SIN('Standard Settings'!$F26)+SIN('Standard Settings'!$F26+EchelleFPAparam!$M$3+EchelleFPAparam!$I$3)))</f>
        <v/>
      </c>
      <c r="DG31" s="31">
        <f>IF(OR($P31+E$52&lt;'Standard Settings'!$G26,$P31+E$52&gt;'Standard Settings'!$I26),-1,(EchelleFPAparam!$S$3/(cpmcfgWLEN!$P31+E$52))*(SIN('Standard Settings'!$F26)+SIN('Standard Settings'!$F26+EchelleFPAparam!$M$3+EchelleFPAparam!$I$3)))</f>
        <v/>
      </c>
      <c r="DH31" s="31">
        <f>IF(OR($P31+F$52&lt;'Standard Settings'!$G26,$P31+F$52&gt;'Standard Settings'!$I26),-1,(EchelleFPAparam!$S$3/(cpmcfgWLEN!$P31+F$52))*(SIN('Standard Settings'!$F26)+SIN('Standard Settings'!$F26+EchelleFPAparam!$M$3+EchelleFPAparam!$I$3)))</f>
        <v/>
      </c>
      <c r="DI31" s="31">
        <f>IF(OR($P31+G$52&lt;'Standard Settings'!$G26,$P31+G$52&gt;'Standard Settings'!$I26),-1,(EchelleFPAparam!$S$3/(cpmcfgWLEN!$P31+G$52))*(SIN('Standard Settings'!$F26)+SIN('Standard Settings'!$F26+EchelleFPAparam!$M$3+EchelleFPAparam!$I$3)))</f>
        <v/>
      </c>
      <c r="DJ31" s="31">
        <f>IF(OR($P31+H$52&lt;'Standard Settings'!$G26,$P31+H$52&gt;'Standard Settings'!$I26),-1,(EchelleFPAparam!$S$3/(cpmcfgWLEN!$P31+H$52))*(SIN('Standard Settings'!$F26)+SIN('Standard Settings'!$F26+EchelleFPAparam!$M$3+EchelleFPAparam!$I$3)))</f>
        <v/>
      </c>
      <c r="DK31" s="31">
        <f>IF(OR($P31+I$52&lt;'Standard Settings'!$G26,$P31+I$52&gt;'Standard Settings'!$I26),-1,(EchelleFPAparam!$S$3/(cpmcfgWLEN!$P31+I$52))*(SIN('Standard Settings'!$F26)+SIN('Standard Settings'!$F26+EchelleFPAparam!$M$3+EchelleFPAparam!$I$3)))</f>
        <v/>
      </c>
      <c r="DL31" s="31">
        <f>IF(OR($P31+J$52&lt;'Standard Settings'!$G26,$P31+J$52&gt;'Standard Settings'!$I26),-1,(EchelleFPAparam!$S$3/(cpmcfgWLEN!$P31+J$52))*(SIN('Standard Settings'!$F26)+SIN('Standard Settings'!$F26+EchelleFPAparam!$M$3+EchelleFPAparam!$I$3)))</f>
        <v/>
      </c>
      <c r="DM31" s="31">
        <f>IF(OR($P31+B$52&lt;'Standard Settings'!$G26,$P31+B$52&gt;'Standard Settings'!$I26),-1,(EchelleFPAparam!$S$3/(cpmcfgWLEN!$P31+B$52))*(SIN('Standard Settings'!$F26)+SIN('Standard Settings'!$F26+EchelleFPAparam!$M$3+EchelleFPAparam!$J$3)))</f>
        <v/>
      </c>
      <c r="DN31" s="31">
        <f>IF(OR($P31+C$52&lt;'Standard Settings'!$G26,$P31+C$52&gt;'Standard Settings'!$I26),-1,(EchelleFPAparam!$S$3/(cpmcfgWLEN!$P31+C$52))*(SIN('Standard Settings'!$F26)+SIN('Standard Settings'!$F26+EchelleFPAparam!$M$3+EchelleFPAparam!$J$3)))</f>
        <v/>
      </c>
      <c r="DO31" s="31">
        <f>IF(OR($P31+D$52&lt;'Standard Settings'!$G26,$P31+D$52&gt;'Standard Settings'!$I26),-1,(EchelleFPAparam!$S$3/(cpmcfgWLEN!$P31+D$52))*(SIN('Standard Settings'!$F26)+SIN('Standard Settings'!$F26+EchelleFPAparam!$M$3+EchelleFPAparam!$J$3)))</f>
        <v/>
      </c>
      <c r="DP31" s="31">
        <f>IF(OR($P31+E$52&lt;'Standard Settings'!$G26,$P31+E$52&gt;'Standard Settings'!$I26),-1,(EchelleFPAparam!$S$3/(cpmcfgWLEN!$P31+E$52))*(SIN('Standard Settings'!$F26)+SIN('Standard Settings'!$F26+EchelleFPAparam!$M$3+EchelleFPAparam!$J$3)))</f>
        <v/>
      </c>
      <c r="DQ31" s="31">
        <f>IF(OR($P31+F$52&lt;'Standard Settings'!$G26,$P31+F$52&gt;'Standard Settings'!$I26),-1,(EchelleFPAparam!$S$3/(cpmcfgWLEN!$P31+F$52))*(SIN('Standard Settings'!$F26)+SIN('Standard Settings'!$F26+EchelleFPAparam!$M$3+EchelleFPAparam!$J$3)))</f>
        <v/>
      </c>
      <c r="DR31" s="31">
        <f>IF(OR($P31+G$52&lt;'Standard Settings'!$G26,$P31+G$52&gt;'Standard Settings'!$I26),-1,(EchelleFPAparam!$S$3/(cpmcfgWLEN!$P31+G$52))*(SIN('Standard Settings'!$F26)+SIN('Standard Settings'!$F26+EchelleFPAparam!$M$3+EchelleFPAparam!$J$3)))</f>
        <v/>
      </c>
      <c r="DS31" s="31">
        <f>IF(OR($P31+H$52&lt;'Standard Settings'!$G26,$P31+H$52&gt;'Standard Settings'!$I26),-1,(EchelleFPAparam!$S$3/(cpmcfgWLEN!$P31+H$52))*(SIN('Standard Settings'!$F26)+SIN('Standard Settings'!$F26+EchelleFPAparam!$M$3+EchelleFPAparam!$J$3)))</f>
        <v/>
      </c>
      <c r="DT31" s="31">
        <f>IF(OR($P31+I$52&lt;'Standard Settings'!$G26,$P31+I$52&gt;'Standard Settings'!$I26),-1,(EchelleFPAparam!$S$3/(cpmcfgWLEN!$P31+I$52))*(SIN('Standard Settings'!$F26)+SIN('Standard Settings'!$F26+EchelleFPAparam!$M$3+EchelleFPAparam!$J$3)))</f>
        <v/>
      </c>
      <c r="DU31" s="31">
        <f>IF(OR($P31+J$52&lt;'Standard Settings'!$G26,$P31+J$52&gt;'Standard Settings'!$I26),-1,(EchelleFPAparam!$S$3/(cpmcfgWLEN!$P31+J$52))*(SIN('Standard Settings'!$F26)+SIN('Standard Settings'!$F26+EchelleFPAparam!$M$3+EchelleFPAparam!$J$3)))</f>
        <v/>
      </c>
      <c r="DV31" s="31">
        <f>IF(OR($P31+B$52&lt;$N31,$P31+B$52&gt;$O31),-1,(EchelleFPAparam!$S$3/(cpmcfgWLEN!$P31+B$52))*(SIN('Standard Settings'!$F26)+SIN('Standard Settings'!$F26+EchelleFPAparam!$M$3+EchelleFPAparam!$K$3)))</f>
        <v/>
      </c>
      <c r="DW31" s="31">
        <f>IF(OR($P31+C$52&lt;$N31,$P31+C$52&gt;$O31),-1,(EchelleFPAparam!$S$3/(cpmcfgWLEN!$P31+C$52))*(SIN('Standard Settings'!$F26)+SIN('Standard Settings'!$F26+EchelleFPAparam!$M$3+EchelleFPAparam!$K$3)))</f>
        <v/>
      </c>
      <c r="DX31" s="31">
        <f>IF(OR($P31+D$52&lt;$N31,$P31+D$52&gt;$O31),-1,(EchelleFPAparam!$S$3/(cpmcfgWLEN!$P31+D$52))*(SIN('Standard Settings'!$F26)+SIN('Standard Settings'!$F26+EchelleFPAparam!$M$3+EchelleFPAparam!$K$3)))</f>
        <v/>
      </c>
      <c r="DY31" s="31">
        <f>IF(OR($P31+E$52&lt;$N31,$P31+E$52&gt;$O31),-1,(EchelleFPAparam!$S$3/(cpmcfgWLEN!$P31+E$52))*(SIN('Standard Settings'!$F26)+SIN('Standard Settings'!$F26+EchelleFPAparam!$M$3+EchelleFPAparam!$K$3)))</f>
        <v/>
      </c>
      <c r="DZ31" s="31">
        <f>IF(OR($P31+F$52&lt;$N31,$P31+F$52&gt;$O31),-1,(EchelleFPAparam!$S$3/(cpmcfgWLEN!$P31+F$52))*(SIN('Standard Settings'!$F26)+SIN('Standard Settings'!$F26+EchelleFPAparam!$M$3+EchelleFPAparam!$K$3)))</f>
        <v/>
      </c>
      <c r="EA31" s="31">
        <f>IF(OR($P31+G$52&lt;$N31,$P31+G$52&gt;$O31),-1,(EchelleFPAparam!$S$3/(cpmcfgWLEN!$P31+G$52))*(SIN('Standard Settings'!$F26)+SIN('Standard Settings'!$F26+EchelleFPAparam!$M$3+EchelleFPAparam!$K$3)))</f>
        <v/>
      </c>
      <c r="EB31" s="31">
        <f>IF(OR($P31+H$52&lt;$N31,$P31+H$52&gt;$O31),-1,(EchelleFPAparam!$S$3/(cpmcfgWLEN!$P31+H$52))*(SIN('Standard Settings'!$F26)+SIN('Standard Settings'!$F26+EchelleFPAparam!$M$3+EchelleFPAparam!$K$3)))</f>
        <v/>
      </c>
      <c r="EC31" s="31">
        <f>IF(OR($P31+I$52&lt;$N31,$P31+I$52&gt;$O31),-1,(EchelleFPAparam!$S$3/(cpmcfgWLEN!$P31+I$52))*(SIN('Standard Settings'!$F26)+SIN('Standard Settings'!$F26+EchelleFPAparam!$M$3+EchelleFPAparam!$K$3)))</f>
        <v/>
      </c>
      <c r="ED31" s="31">
        <f>IF(OR($P31+J$52&lt;$N31,$P31+J$52&gt;$O31),-1,(EchelleFPAparam!$S$3/(cpmcfgWLEN!$P31+J$52))*(SIN('Standard Settings'!$F26)+SIN('Standard Settings'!$F26+EchelleFPAparam!$M$3+EchelleFPAparam!$K$3)))</f>
        <v/>
      </c>
      <c r="EE31" s="34">
        <f>'Standard Settings'!E26</f>
        <v/>
      </c>
      <c r="EH31" s="32" t="n"/>
      <c r="EI31" s="32" t="n"/>
      <c r="EJ31" s="32" t="n"/>
      <c r="EK31" s="32" t="n"/>
      <c r="EL31" s="32" t="n"/>
      <c r="EM31" s="32" t="n"/>
      <c r="EN31" s="32" t="n"/>
      <c r="EO31" s="32" t="n"/>
      <c r="EP31" s="32" t="n"/>
      <c r="EQ31" s="32" t="n"/>
      <c r="ER31" s="32" t="n"/>
      <c r="ES31" s="32" t="n"/>
      <c r="ET31" s="32" t="n"/>
      <c r="EU31" s="32" t="n"/>
      <c r="EV31" s="32" t="n"/>
      <c r="EW31" s="32" t="n"/>
      <c r="EX31" s="32" t="n"/>
      <c r="EY31" s="32" t="n"/>
      <c r="EZ31" s="32" t="n"/>
      <c r="FA31" s="32" t="n"/>
      <c r="FB31" s="32" t="n"/>
      <c r="FC31" s="15" t="n"/>
      <c r="FD31" s="33">
        <f>1/(F31*EchelleFPAparam!$Q$3)</f>
        <v/>
      </c>
      <c r="FE31" s="33">
        <f>E31*FD31</f>
        <v/>
      </c>
      <c r="FF31" s="15" t="n"/>
      <c r="FG31" s="15" t="n"/>
      <c r="FH31" s="15" t="n"/>
      <c r="FI31" s="15" t="n"/>
      <c r="FJ31" s="15" t="n"/>
      <c r="FK31" s="15" t="n"/>
      <c r="FL31" s="15" t="n"/>
      <c r="FM31" s="15" t="n"/>
      <c r="FN31" s="15" t="n"/>
      <c r="FO31" s="15" t="n"/>
      <c r="FP31" s="15" t="n"/>
      <c r="FQ31" s="15" t="n"/>
      <c r="FR31" s="15" t="n"/>
      <c r="FS31" s="15" t="n"/>
      <c r="FT31" s="15" t="n"/>
      <c r="FU31" s="15" t="n"/>
      <c r="FV31" s="15" t="n"/>
      <c r="FW31" s="15" t="n"/>
      <c r="FX31" s="15" t="n"/>
      <c r="FY31" s="15" t="n"/>
      <c r="FZ31" s="15" t="n"/>
      <c r="GA31" s="15" t="n"/>
      <c r="GB31" s="15" t="n"/>
      <c r="GC31" s="15" t="n"/>
      <c r="GD31" s="15" t="n"/>
      <c r="GE31" s="15" t="n"/>
      <c r="GF31" s="15" t="n"/>
      <c r="GG31" s="15" t="n"/>
      <c r="GH31" s="15" t="n"/>
      <c r="GI31" s="15" t="n"/>
      <c r="GJ31" s="15" t="n"/>
      <c r="GK31" s="15" t="n"/>
      <c r="GL31" s="15" t="n"/>
      <c r="GM31" s="15" t="n"/>
      <c r="GN31" s="15" t="n"/>
      <c r="GO31" s="15" t="n"/>
      <c r="GP31" s="15" t="n"/>
      <c r="GQ31" s="15" t="n"/>
      <c r="GR31" s="15" t="n"/>
      <c r="GS31" s="15" t="n"/>
      <c r="GT31" s="15" t="n"/>
      <c r="GU31" s="15" t="n"/>
      <c r="GV31" s="15" t="n"/>
      <c r="GW31" s="15" t="n"/>
      <c r="GX31" s="15" t="n"/>
      <c r="GY31" s="15" t="n"/>
      <c r="GZ31" s="15" t="n"/>
      <c r="HA31" s="15" t="n"/>
      <c r="HB31" s="15" t="n"/>
      <c r="HC31" s="15" t="n"/>
      <c r="HD31" s="15" t="n"/>
      <c r="HE31" s="15" t="n"/>
      <c r="HF31" s="15" t="n"/>
      <c r="HG31" s="15" t="n"/>
      <c r="HH31" s="15" t="n"/>
      <c r="HI31" s="15" t="n"/>
      <c r="HJ31" s="15" t="n"/>
      <c r="HK31" s="15" t="n"/>
      <c r="HL31" s="15" t="n"/>
      <c r="HM31" s="15" t="n"/>
      <c r="HN31" s="15" t="n"/>
      <c r="HO31" s="15" t="n"/>
      <c r="HP31" s="15" t="n"/>
      <c r="HQ31" s="15" t="n"/>
      <c r="HR31" s="15" t="n"/>
      <c r="HS31" s="15" t="n"/>
      <c r="HT31" s="15" t="n"/>
      <c r="HU31" s="15" t="n"/>
      <c r="HV31" s="15" t="n"/>
      <c r="HW31" s="15" t="n"/>
      <c r="HX31" s="15" t="n"/>
      <c r="HY31" s="15" t="n"/>
      <c r="HZ31" s="15" t="n"/>
      <c r="IA31" s="15" t="n"/>
      <c r="IB31" s="15" t="n"/>
      <c r="IC31" s="15" t="n"/>
      <c r="ID31" s="15" t="n"/>
      <c r="IE31" s="15" t="n"/>
      <c r="IF31" s="15" t="n"/>
      <c r="IG31" s="15" t="n"/>
      <c r="IH31" s="15" t="n"/>
      <c r="II31" s="15" t="n"/>
      <c r="IJ31" s="15" t="n"/>
      <c r="IK31" s="15" t="n"/>
      <c r="IL31" s="15" t="n"/>
      <c r="IM31" s="15" t="n"/>
      <c r="IN31" s="15" t="n"/>
      <c r="IO31" s="15" t="n"/>
      <c r="IP31" s="15" t="n"/>
      <c r="IQ31" s="15" t="n"/>
      <c r="IR31" s="15" t="n"/>
      <c r="IS31" s="15" t="n"/>
      <c r="IT31" s="15" t="n"/>
      <c r="IU31" s="15" t="n"/>
      <c r="IV31" s="15" t="n"/>
      <c r="IW31" s="15" t="n"/>
      <c r="IX31" s="15" t="n"/>
      <c r="IY31" s="15" t="n"/>
      <c r="IZ31" s="15" t="n"/>
      <c r="JA31" s="15" t="n"/>
      <c r="JB31" s="15" t="n"/>
      <c r="JC31" s="15" t="n"/>
      <c r="JD31" s="15" t="n"/>
      <c r="JE31" s="15" t="n"/>
      <c r="JF31" s="15" t="n"/>
      <c r="JG31" s="15" t="n"/>
      <c r="JH31" s="15" t="n"/>
      <c r="JI31" s="15" t="n"/>
      <c r="JJ31" s="15" t="n"/>
      <c r="JK31" s="15" t="n"/>
      <c r="JL31" s="15" t="n"/>
    </row>
    <row customHeight="1" ht="13.8" r="32" s="59" spans="1:273">
      <c r="A32" s="0" t="n"/>
      <c r="B32" s="22">
        <f>V32</f>
        <v/>
      </c>
      <c r="C32" s="34">
        <f>'Standard Settings'!B27</f>
        <v/>
      </c>
      <c r="D32" s="34">
        <f>'Standard Settings'!H27</f>
        <v/>
      </c>
      <c r="E32" s="23">
        <f>(DH32-CY32)/2048</f>
        <v/>
      </c>
      <c r="F32" s="21">
        <f>((EchelleFPAparam!$S$3/(cpmcfgWLEN!$P32+E$52))*(SIN('Standard Settings'!$F27+0.0005)+SIN('Standard Settings'!$F27+0.0005+EchelleFPAparam!$M$3))-(EchelleFPAparam!$S$3/(cpmcfgWLEN!$P32+E$52))*(SIN('Standard Settings'!$F27-0.0005)+SIN('Standard Settings'!$F27-0.0005+EchelleFPAparam!$M$3)))*1000*EchelleFPAparam!$O$3/180</f>
        <v/>
      </c>
      <c r="G32" s="24">
        <f>'Standard Settings'!C27</f>
        <v/>
      </c>
      <c r="H32" s="0" t="n"/>
      <c r="I32" s="34">
        <f>'Standard Settings'!D27</f>
        <v/>
      </c>
      <c r="J32" s="0" t="n"/>
      <c r="K32" s="14" t="n">
        <v>0</v>
      </c>
      <c r="L32" s="14" t="n">
        <v>0</v>
      </c>
      <c r="N32" s="25">
        <f>'Standard Settings'!$G27</f>
        <v/>
      </c>
      <c r="O32" s="25">
        <f>'Standard Settings'!$I27</f>
        <v/>
      </c>
      <c r="P32" s="26">
        <f>D32-4</f>
        <v/>
      </c>
      <c r="Q32" s="26">
        <f>D32+4</f>
        <v/>
      </c>
      <c r="R32" s="27">
        <f>IF(OR($P32+B$52&lt;$N32,$P32+B$52&gt;$O32),-1,(EchelleFPAparam!$S$3/(cpmcfgWLEN!$P32+B$52))*(SIN('Standard Settings'!$F27)+SIN('Standard Settings'!$F27+EchelleFPAparam!$M$3)))</f>
        <v/>
      </c>
      <c r="S32" s="27">
        <f>IF(OR($P32+C$52&lt;$N32,$P32+C$52&gt;$O32),-1,(EchelleFPAparam!$S$3/(cpmcfgWLEN!$P32+C$52))*(SIN('Standard Settings'!$F27)+SIN('Standard Settings'!$F27+EchelleFPAparam!$M$3)))</f>
        <v/>
      </c>
      <c r="T32" s="27">
        <f>IF(OR($P32+D$52&lt;$N32,$P32+D$52&gt;$O32),-1,(EchelleFPAparam!$S$3/(cpmcfgWLEN!$P32+D$52))*(SIN('Standard Settings'!$F27)+SIN('Standard Settings'!$F27+EchelleFPAparam!$M$3)))</f>
        <v/>
      </c>
      <c r="U32" s="27">
        <f>IF(OR($P32+E$52&lt;$N32,$P32+E$52&gt;$O32),-1,(EchelleFPAparam!$S$3/(cpmcfgWLEN!$P32+E$52))*(SIN('Standard Settings'!$F27)+SIN('Standard Settings'!$F27+EchelleFPAparam!$M$3)))</f>
        <v/>
      </c>
      <c r="V32" s="27">
        <f>IF(OR($P32+F$52&lt;$N32,$P32+F$52&gt;$O32),-1,(EchelleFPAparam!$S$3/(cpmcfgWLEN!$P32+F$52))*(SIN('Standard Settings'!$F27)+SIN('Standard Settings'!$F27+EchelleFPAparam!$M$3)))</f>
        <v/>
      </c>
      <c r="W32" s="27">
        <f>IF(OR($P32+G$52&lt;$N32,$P32+G$52&gt;$O32),-1,(EchelleFPAparam!$S$3/(cpmcfgWLEN!$P32+G$52))*(SIN('Standard Settings'!$F27)+SIN('Standard Settings'!$F27+EchelleFPAparam!$M$3)))</f>
        <v/>
      </c>
      <c r="X32" s="27">
        <f>IF(OR($P32+H$52&lt;$N32,$P32+H$52&gt;$O32),-1,(EchelleFPAparam!$S$3/(cpmcfgWLEN!$P32+H$52))*(SIN('Standard Settings'!$F27)+SIN('Standard Settings'!$F27+EchelleFPAparam!$M$3)))</f>
        <v/>
      </c>
      <c r="Y32" s="27">
        <f>IF(OR($P32+I$52&lt;$N32,$P32+I$52&gt;$O32),-1,(EchelleFPAparam!$S$3/(cpmcfgWLEN!$P32+I$52))*(SIN('Standard Settings'!$F27)+SIN('Standard Settings'!$F27+EchelleFPAparam!$M$3)))</f>
        <v/>
      </c>
      <c r="Z32" s="27">
        <f>IF(OR($P32+J$52&lt;$N32,$P32+J$52&gt;$O32),-1,(EchelleFPAparam!$S$3/(cpmcfgWLEN!$P32+J$52))*(SIN('Standard Settings'!$F27)+SIN('Standard Settings'!$F27+EchelleFPAparam!$M$3)))</f>
        <v/>
      </c>
      <c r="AA32" s="28" t="n"/>
      <c r="AB32" s="28" t="n"/>
      <c r="AC32" s="28" t="n"/>
      <c r="AD32" s="28" t="n"/>
      <c r="AE32" s="28" t="n"/>
      <c r="AF32" s="28" t="n"/>
      <c r="AG32" s="28" t="n"/>
      <c r="AH32" s="28" t="n"/>
      <c r="AI32" s="28" t="n"/>
      <c r="AJ32" s="28" t="n"/>
      <c r="AK32" s="28" t="n"/>
      <c r="AL32" s="28" t="n"/>
      <c r="AM32" s="28" t="n"/>
      <c r="AN32" s="28" t="n"/>
      <c r="AO32" s="28" t="n"/>
      <c r="AP32" s="28" t="n"/>
      <c r="AQ32" s="28" t="n"/>
      <c r="AR32" s="28" t="n"/>
      <c r="AS32" s="28" t="n"/>
      <c r="AT32" s="28" t="n"/>
      <c r="AU32" s="28" t="n"/>
      <c r="AV32" s="28" t="n"/>
      <c r="AW32" s="28" t="n"/>
      <c r="AX32" s="28" t="n"/>
      <c r="AY32" s="28" t="n"/>
      <c r="AZ32" s="28" t="n"/>
      <c r="BA32" s="28" t="n"/>
      <c r="BB32" s="29">
        <f>IF(OR($P32+B$52&lt;'Standard Settings'!$G27,$P32+B$52&gt;'Standard Settings'!$I27),-1,(EchelleFPAparam!$S$3/(cpmcfgWLEN!$P32+B$52))*(SIN(EchelleFPAparam!$T$3-EchelleFPAparam!$M$3/2)+SIN('Standard Settings'!$F27+EchelleFPAparam!$M$3)))</f>
        <v/>
      </c>
      <c r="BC32" s="29">
        <f>IF(OR($P32+C$52&lt;'Standard Settings'!$G27,$P32+C$52&gt;'Standard Settings'!$I27),-1,(EchelleFPAparam!$S$3/(cpmcfgWLEN!$P32+C$52))*(SIN(EchelleFPAparam!$T$3-EchelleFPAparam!$M$3/2)+SIN('Standard Settings'!$F27+EchelleFPAparam!$M$3)))</f>
        <v/>
      </c>
      <c r="BD32" s="29">
        <f>IF(OR($P32+D$52&lt;'Standard Settings'!$G27,$P32+D$52&gt;'Standard Settings'!$I27),-1,(EchelleFPAparam!$S$3/(cpmcfgWLEN!$P32+D$52))*(SIN(EchelleFPAparam!$T$3-EchelleFPAparam!$M$3/2)+SIN('Standard Settings'!$F27+EchelleFPAparam!$M$3)))</f>
        <v/>
      </c>
      <c r="BE32" s="29">
        <f>IF(OR($P32+E$52&lt;'Standard Settings'!$G27,$P32+E$52&gt;'Standard Settings'!$I27),-1,(EchelleFPAparam!$S$3/(cpmcfgWLEN!$P32+E$52))*(SIN(EchelleFPAparam!$T$3-EchelleFPAparam!$M$3/2)+SIN('Standard Settings'!$F27+EchelleFPAparam!$M$3)))</f>
        <v/>
      </c>
      <c r="BF32" s="29">
        <f>IF(OR($P32+F$52&lt;'Standard Settings'!$G27,$P32+F$52&gt;'Standard Settings'!$I27),-1,(EchelleFPAparam!$S$3/(cpmcfgWLEN!$P32+F$52))*(SIN(EchelleFPAparam!$T$3-EchelleFPAparam!$M$3/2)+SIN('Standard Settings'!$F27+EchelleFPAparam!$M$3)))</f>
        <v/>
      </c>
      <c r="BG32" s="29">
        <f>IF(OR($P32+G$52&lt;'Standard Settings'!$G27,$P32+G$52&gt;'Standard Settings'!$I27),-1,(EchelleFPAparam!$S$3/(cpmcfgWLEN!$P32+G$52))*(SIN(EchelleFPAparam!$T$3-EchelleFPAparam!$M$3/2)+SIN('Standard Settings'!$F27+EchelleFPAparam!$M$3)))</f>
        <v/>
      </c>
      <c r="BH32" s="29">
        <f>IF(OR($P32+H$52&lt;'Standard Settings'!$G27,$P32+H$52&gt;'Standard Settings'!$I27),-1,(EchelleFPAparam!$S$3/(cpmcfgWLEN!$P32+H$52))*(SIN(EchelleFPAparam!$T$3-EchelleFPAparam!$M$3/2)+SIN('Standard Settings'!$F27+EchelleFPAparam!$M$3)))</f>
        <v/>
      </c>
      <c r="BI32" s="29">
        <f>IF(OR($P32+I$52&lt;'Standard Settings'!$G27,$P32+I$52&gt;'Standard Settings'!$I27),-1,(EchelleFPAparam!$S$3/(cpmcfgWLEN!$P32+I$52))*(SIN(EchelleFPAparam!$T$3-EchelleFPAparam!$M$3/2)+SIN('Standard Settings'!$F27+EchelleFPAparam!$M$3)))</f>
        <v/>
      </c>
      <c r="BJ32" s="29">
        <f>IF(OR($P32+J$52&lt;'Standard Settings'!$G27,$P32+J$52&gt;'Standard Settings'!$I27),-1,(EchelleFPAparam!$S$3/(cpmcfgWLEN!$P32+J$52))*(SIN(EchelleFPAparam!$T$3-EchelleFPAparam!$M$3/2)+SIN('Standard Settings'!$F27+EchelleFPAparam!$M$3)))</f>
        <v/>
      </c>
      <c r="BK32" s="30">
        <f>IF(OR($P32+B$52&lt;'Standard Settings'!$G27,$P32+B$52&gt;'Standard Settings'!$I27),-1,BB32*(($D32+B$52)/($D32+B$52+0.5)))</f>
        <v/>
      </c>
      <c r="BL32" s="30">
        <f>IF(OR($P32+C$52&lt;'Standard Settings'!$G27,$P32+C$52&gt;'Standard Settings'!$I27),-1,BC32*(($D32+C$52)/($D32+C$52+0.5)))</f>
        <v/>
      </c>
      <c r="BM32" s="30">
        <f>IF(OR($P32+D$52&lt;'Standard Settings'!$G27,$P32+D$52&gt;'Standard Settings'!$I27),-1,BD32*(($D32+D$52)/($D32+D$52+0.5)))</f>
        <v/>
      </c>
      <c r="BN32" s="30">
        <f>IF(OR($P32+E$52&lt;'Standard Settings'!$G27,$P32+E$52&gt;'Standard Settings'!$I27),-1,BE32*(($D32+E$52)/($D32+E$52+0.5)))</f>
        <v/>
      </c>
      <c r="BO32" s="30">
        <f>IF(OR($P32+F$52&lt;'Standard Settings'!$G27,$P32+F$52&gt;'Standard Settings'!$I27),-1,BF32*(($D32+F$52)/($D32+F$52+0.5)))</f>
        <v/>
      </c>
      <c r="BP32" s="30">
        <f>IF(OR($P32+G$52&lt;'Standard Settings'!$G27,$P32+G$52&gt;'Standard Settings'!$I27),-1,BG32*(($D32+G$52)/($D32+G$52+0.5)))</f>
        <v/>
      </c>
      <c r="BQ32" s="30">
        <f>IF(OR($P32+H$52&lt;'Standard Settings'!$G27,$P32+H$52&gt;'Standard Settings'!$I27),-1,BH32*(($D32+H$52)/($D32+H$52+0.5)))</f>
        <v/>
      </c>
      <c r="BR32" s="30">
        <f>IF(OR($P32+I$52&lt;'Standard Settings'!$G27,$P32+I$52&gt;'Standard Settings'!$I27),-1,BI32*(($D32+I$52)/($D32+I$52+0.5)))</f>
        <v/>
      </c>
      <c r="BS32" s="30">
        <f>IF(OR($P32+J$52&lt;'Standard Settings'!$G27,$P32+J$52&gt;'Standard Settings'!$I27),-1,BJ32*(($D32+J$52)/($D32+J$52+0.5)))</f>
        <v/>
      </c>
      <c r="BT32" s="30">
        <f>IF(OR($P32+B$52&lt;'Standard Settings'!$G27,$P32+B$52&gt;'Standard Settings'!$I27),-1,BB32*(($D32+B$52)/($D32+B$52-0.5)))</f>
        <v/>
      </c>
      <c r="BU32" s="30">
        <f>IF(OR($P32+C$52&lt;'Standard Settings'!$G27,$P32+C$52&gt;'Standard Settings'!$I27),-1,BC32*(($D32+C$52)/($D32+C$52-0.5)))</f>
        <v/>
      </c>
      <c r="BV32" s="30">
        <f>IF(OR($P32+D$52&lt;'Standard Settings'!$G27,$P32+D$52&gt;'Standard Settings'!$I27),-1,BD32*(($D32+D$52)/($D32+D$52-0.5)))</f>
        <v/>
      </c>
      <c r="BW32" s="30">
        <f>IF(OR($P32+E$52&lt;'Standard Settings'!$G27,$P32+E$52&gt;'Standard Settings'!$I27),-1,BE32*(($D32+E$52)/($D32+E$52-0.5)))</f>
        <v/>
      </c>
      <c r="BX32" s="30">
        <f>IF(OR($P32+F$52&lt;'Standard Settings'!$G27,$P32+F$52&gt;'Standard Settings'!$I27),-1,BF32*(($D32+F$52)/($D32+F$52-0.5)))</f>
        <v/>
      </c>
      <c r="BY32" s="30">
        <f>IF(OR($P32+G$52&lt;'Standard Settings'!$G27,$P32+G$52&gt;'Standard Settings'!$I27),-1,BG32*(($D32+G$52)/($D32+G$52-0.5)))</f>
        <v/>
      </c>
      <c r="BZ32" s="30">
        <f>IF(OR($P32+H$52&lt;'Standard Settings'!$G27,$P32+H$52&gt;'Standard Settings'!$I27),-1,BH32*(($D32+H$52)/($D32+H$52-0.5)))</f>
        <v/>
      </c>
      <c r="CA32" s="30">
        <f>IF(OR($P32+I$52&lt;'Standard Settings'!$G27,$P32+I$52&gt;'Standard Settings'!$I27),-1,BI32*(($D32+I$52)/($D32+I$52-0.5)))</f>
        <v/>
      </c>
      <c r="CB32" s="30">
        <f>IF(OR($P32+J$52&lt;'Standard Settings'!$G27,$P32+J$52&gt;'Standard Settings'!$I27),-1,BJ32*(($D32+J$52)/($D32+J$52-0.5)))</f>
        <v/>
      </c>
      <c r="CC32" s="31">
        <f>IF(OR($P32+B$52&lt;'Standard Settings'!$G27,$P32+B$52&gt;'Standard Settings'!$I27),-1,(EchelleFPAparam!$S$3/(cpmcfgWLEN!$P32+B$52))*(SIN('Standard Settings'!$F27)+SIN('Standard Settings'!$F27+EchelleFPAparam!$M$3+EchelleFPAparam!$F$3)))</f>
        <v/>
      </c>
      <c r="CD32" s="31">
        <f>IF(OR($P32+C$52&lt;'Standard Settings'!$G27,$P32+C$52&gt;'Standard Settings'!$I27),-1,(EchelleFPAparam!$S$3/(cpmcfgWLEN!$P32+C$52))*(SIN('Standard Settings'!$F27)+SIN('Standard Settings'!$F27+EchelleFPAparam!$M$3+EchelleFPAparam!$F$3)))</f>
        <v/>
      </c>
      <c r="CE32" s="31">
        <f>IF(OR($P32+D$52&lt;'Standard Settings'!$G27,$P32+D$52&gt;'Standard Settings'!$I27),-1,(EchelleFPAparam!$S$3/(cpmcfgWLEN!$P32+D$52))*(SIN('Standard Settings'!$F27)+SIN('Standard Settings'!$F27+EchelleFPAparam!$M$3+EchelleFPAparam!$F$3)))</f>
        <v/>
      </c>
      <c r="CF32" s="31">
        <f>IF(OR($P32+E$52&lt;'Standard Settings'!$G27,$P32+E$52&gt;'Standard Settings'!$I27),-1,(EchelleFPAparam!$S$3/(cpmcfgWLEN!$P32+E$52))*(SIN('Standard Settings'!$F27)+SIN('Standard Settings'!$F27+EchelleFPAparam!$M$3+EchelleFPAparam!$F$3)))</f>
        <v/>
      </c>
      <c r="CG32" s="31">
        <f>IF(OR($P32+F$52&lt;'Standard Settings'!$G27,$P32+F$52&gt;'Standard Settings'!$I27),-1,(EchelleFPAparam!$S$3/(cpmcfgWLEN!$P32+F$52))*(SIN('Standard Settings'!$F27)+SIN('Standard Settings'!$F27+EchelleFPAparam!$M$3+EchelleFPAparam!$F$3)))</f>
        <v/>
      </c>
      <c r="CH32" s="31">
        <f>IF(OR($P32+G$52&lt;'Standard Settings'!$G27,$P32+G$52&gt;'Standard Settings'!$I27),-1,(EchelleFPAparam!$S$3/(cpmcfgWLEN!$P32+G$52))*(SIN('Standard Settings'!$F27)+SIN('Standard Settings'!$F27+EchelleFPAparam!$M$3+EchelleFPAparam!$F$3)))</f>
        <v/>
      </c>
      <c r="CI32" s="31">
        <f>IF(OR($P32+H$52&lt;'Standard Settings'!$G27,$P32+H$52&gt;'Standard Settings'!$I27),-1,(EchelleFPAparam!$S$3/(cpmcfgWLEN!$P32+H$52))*(SIN('Standard Settings'!$F27)+SIN('Standard Settings'!$F27+EchelleFPAparam!$M$3+EchelleFPAparam!$F$3)))</f>
        <v/>
      </c>
      <c r="CJ32" s="31">
        <f>IF(OR($P32+I$52&lt;'Standard Settings'!$G27,$P32+I$52&gt;'Standard Settings'!$I27),-1,(EchelleFPAparam!$S$3/(cpmcfgWLEN!$P32+I$52))*(SIN('Standard Settings'!$F27)+SIN('Standard Settings'!$F27+EchelleFPAparam!$M$3+EchelleFPAparam!$F$3)))</f>
        <v/>
      </c>
      <c r="CK32" s="31">
        <f>IF(OR($P32+J$52&lt;'Standard Settings'!$G27,$P32+J$52&gt;'Standard Settings'!$I27),-1,(EchelleFPAparam!$S$3/(cpmcfgWLEN!$P32+J$52))*(SIN('Standard Settings'!$F27)+SIN('Standard Settings'!$F27+EchelleFPAparam!$M$3+EchelleFPAparam!$F$3)))</f>
        <v/>
      </c>
      <c r="CL32" s="31">
        <f>IF(OR($P32+B$52&lt;'Standard Settings'!$G27,$P32+B$52&gt;'Standard Settings'!$I27),-1,(EchelleFPAparam!$S$3/(cpmcfgWLEN!$P32+B$52))*(SIN('Standard Settings'!$F27)+SIN('Standard Settings'!$F27+EchelleFPAparam!$M$3+EchelleFPAparam!$G$3)))</f>
        <v/>
      </c>
      <c r="CM32" s="31">
        <f>IF(OR($P32+C$52&lt;'Standard Settings'!$G27,$P32+C$52&gt;'Standard Settings'!$I27),-1,(EchelleFPAparam!$S$3/(cpmcfgWLEN!$P32+C$52))*(SIN('Standard Settings'!$F27)+SIN('Standard Settings'!$F27+EchelleFPAparam!$M$3+EchelleFPAparam!$G$3)))</f>
        <v/>
      </c>
      <c r="CN32" s="31">
        <f>IF(OR($P32+D$52&lt;'Standard Settings'!$G27,$P32+D$52&gt;'Standard Settings'!$I27),-1,(EchelleFPAparam!$S$3/(cpmcfgWLEN!$P32+D$52))*(SIN('Standard Settings'!$F27)+SIN('Standard Settings'!$F27+EchelleFPAparam!$M$3+EchelleFPAparam!$G$3)))</f>
        <v/>
      </c>
      <c r="CO32" s="31">
        <f>IF(OR($P32+E$52&lt;'Standard Settings'!$G27,$P32+E$52&gt;'Standard Settings'!$I27),-1,(EchelleFPAparam!$S$3/(cpmcfgWLEN!$P32+E$52))*(SIN('Standard Settings'!$F27)+SIN('Standard Settings'!$F27+EchelleFPAparam!$M$3+EchelleFPAparam!$G$3)))</f>
        <v/>
      </c>
      <c r="CP32" s="31">
        <f>IF(OR($P32+F$52&lt;'Standard Settings'!$G27,$P32+F$52&gt;'Standard Settings'!$I27),-1,(EchelleFPAparam!$S$3/(cpmcfgWLEN!$P32+F$52))*(SIN('Standard Settings'!$F27)+SIN('Standard Settings'!$F27+EchelleFPAparam!$M$3+EchelleFPAparam!$G$3)))</f>
        <v/>
      </c>
      <c r="CQ32" s="31">
        <f>IF(OR($P32+G$52&lt;'Standard Settings'!$G27,$P32+G$52&gt;'Standard Settings'!$I27),-1,(EchelleFPAparam!$S$3/(cpmcfgWLEN!$P32+G$52))*(SIN('Standard Settings'!$F27)+SIN('Standard Settings'!$F27+EchelleFPAparam!$M$3+EchelleFPAparam!$G$3)))</f>
        <v/>
      </c>
      <c r="CR32" s="31">
        <f>IF(OR($P32+H$52&lt;'Standard Settings'!$G27,$P32+H$52&gt;'Standard Settings'!$I27),-1,(EchelleFPAparam!$S$3/(cpmcfgWLEN!$P32+H$52))*(SIN('Standard Settings'!$F27)+SIN('Standard Settings'!$F27+EchelleFPAparam!$M$3+EchelleFPAparam!$G$3)))</f>
        <v/>
      </c>
      <c r="CS32" s="31">
        <f>IF(OR($P32+I$52&lt;'Standard Settings'!$G27,$P32+I$52&gt;'Standard Settings'!$I27),-1,(EchelleFPAparam!$S$3/(cpmcfgWLEN!$P32+I$52))*(SIN('Standard Settings'!$F27)+SIN('Standard Settings'!$F27+EchelleFPAparam!$M$3+EchelleFPAparam!$G$3)))</f>
        <v/>
      </c>
      <c r="CT32" s="31">
        <f>IF(OR($P32+J$52&lt;'Standard Settings'!$G27,$P32+J$52&gt;'Standard Settings'!$I27),-1,(EchelleFPAparam!$S$3/(cpmcfgWLEN!$P32+J$52))*(SIN('Standard Settings'!$F27)+SIN('Standard Settings'!$F27+EchelleFPAparam!$M$3+EchelleFPAparam!$G$3)))</f>
        <v/>
      </c>
      <c r="CU32" s="31">
        <f>IF(OR($P32+B$52&lt;'Standard Settings'!$G27,$P32+B$52&gt;'Standard Settings'!$I27),-1,(EchelleFPAparam!$S$3/(cpmcfgWLEN!$P32+B$52))*(SIN('Standard Settings'!$F27)+SIN('Standard Settings'!$F27+EchelleFPAparam!$M$3+EchelleFPAparam!$H$3)))</f>
        <v/>
      </c>
      <c r="CV32" s="31">
        <f>IF(OR($P32+C$52&lt;'Standard Settings'!$G27,$P32+C$52&gt;'Standard Settings'!$I27),-1,(EchelleFPAparam!$S$3/(cpmcfgWLEN!$P32+C$52))*(SIN('Standard Settings'!$F27)+SIN('Standard Settings'!$F27+EchelleFPAparam!$M$3+EchelleFPAparam!$H$3)))</f>
        <v/>
      </c>
      <c r="CW32" s="31">
        <f>IF(OR($P32+D$52&lt;'Standard Settings'!$G27,$P32+D$52&gt;'Standard Settings'!$I27),-1,(EchelleFPAparam!$S$3/(cpmcfgWLEN!$P32+D$52))*(SIN('Standard Settings'!$F27)+SIN('Standard Settings'!$F27+EchelleFPAparam!$M$3+EchelleFPAparam!$H$3)))</f>
        <v/>
      </c>
      <c r="CX32" s="31">
        <f>IF(OR($P32+E$52&lt;'Standard Settings'!$G27,$P32+E$52&gt;'Standard Settings'!$I27),-1,(EchelleFPAparam!$S$3/(cpmcfgWLEN!$P32+E$52))*(SIN('Standard Settings'!$F27)+SIN('Standard Settings'!$F27+EchelleFPAparam!$M$3+EchelleFPAparam!$H$3)))</f>
        <v/>
      </c>
      <c r="CY32" s="31">
        <f>IF(OR($P32+F$52&lt;'Standard Settings'!$G27,$P32+F$52&gt;'Standard Settings'!$I27),-1,(EchelleFPAparam!$S$3/(cpmcfgWLEN!$P32+F$52))*(SIN('Standard Settings'!$F27)+SIN('Standard Settings'!$F27+EchelleFPAparam!$M$3+EchelleFPAparam!$H$3)))</f>
        <v/>
      </c>
      <c r="CZ32" s="31">
        <f>IF(OR($P32+G$52&lt;'Standard Settings'!$G27,$P32+G$52&gt;'Standard Settings'!$I27),-1,(EchelleFPAparam!$S$3/(cpmcfgWLEN!$P32+G$52))*(SIN('Standard Settings'!$F27)+SIN('Standard Settings'!$F27+EchelleFPAparam!$M$3+EchelleFPAparam!$H$3)))</f>
        <v/>
      </c>
      <c r="DA32" s="31">
        <f>IF(OR($P32+H$52&lt;'Standard Settings'!$G27,$P32+H$52&gt;'Standard Settings'!$I27),-1,(EchelleFPAparam!$S$3/(cpmcfgWLEN!$P32+H$52))*(SIN('Standard Settings'!$F27)+SIN('Standard Settings'!$F27+EchelleFPAparam!$M$3+EchelleFPAparam!$H$3)))</f>
        <v/>
      </c>
      <c r="DB32" s="31">
        <f>IF(OR($P32+I$52&lt;'Standard Settings'!$G27,$P32+I$52&gt;'Standard Settings'!$I27),-1,(EchelleFPAparam!$S$3/(cpmcfgWLEN!$P32+I$52))*(SIN('Standard Settings'!$F27)+SIN('Standard Settings'!$F27+EchelleFPAparam!$M$3+EchelleFPAparam!$H$3)))</f>
        <v/>
      </c>
      <c r="DC32" s="31">
        <f>IF(OR($P32+J$52&lt;'Standard Settings'!$G27,$P32+J$52&gt;'Standard Settings'!$I27),-1,(EchelleFPAparam!$S$3/(cpmcfgWLEN!$P32+J$52))*(SIN('Standard Settings'!$F27)+SIN('Standard Settings'!$F27+EchelleFPAparam!$M$3+EchelleFPAparam!$H$3)))</f>
        <v/>
      </c>
      <c r="DD32" s="31">
        <f>IF(OR($P32+B$52&lt;'Standard Settings'!$G27,$P32+B$52&gt;'Standard Settings'!$I27),-1,(EchelleFPAparam!$S$3/(cpmcfgWLEN!$P32+B$52))*(SIN('Standard Settings'!$F27)+SIN('Standard Settings'!$F27+EchelleFPAparam!$M$3+EchelleFPAparam!$I$3)))</f>
        <v/>
      </c>
      <c r="DE32" s="31">
        <f>IF(OR($P32+C$52&lt;'Standard Settings'!$G27,$P32+C$52&gt;'Standard Settings'!$I27),-1,(EchelleFPAparam!$S$3/(cpmcfgWLEN!$P32+C$52))*(SIN('Standard Settings'!$F27)+SIN('Standard Settings'!$F27+EchelleFPAparam!$M$3+EchelleFPAparam!$I$3)))</f>
        <v/>
      </c>
      <c r="DF32" s="31">
        <f>IF(OR($P32+D$52&lt;'Standard Settings'!$G27,$P32+D$52&gt;'Standard Settings'!$I27),-1,(EchelleFPAparam!$S$3/(cpmcfgWLEN!$P32+D$52))*(SIN('Standard Settings'!$F27)+SIN('Standard Settings'!$F27+EchelleFPAparam!$M$3+EchelleFPAparam!$I$3)))</f>
        <v/>
      </c>
      <c r="DG32" s="31">
        <f>IF(OR($P32+E$52&lt;'Standard Settings'!$G27,$P32+E$52&gt;'Standard Settings'!$I27),-1,(EchelleFPAparam!$S$3/(cpmcfgWLEN!$P32+E$52))*(SIN('Standard Settings'!$F27)+SIN('Standard Settings'!$F27+EchelleFPAparam!$M$3+EchelleFPAparam!$I$3)))</f>
        <v/>
      </c>
      <c r="DH32" s="31">
        <f>IF(OR($P32+F$52&lt;'Standard Settings'!$G27,$P32+F$52&gt;'Standard Settings'!$I27),-1,(EchelleFPAparam!$S$3/(cpmcfgWLEN!$P32+F$52))*(SIN('Standard Settings'!$F27)+SIN('Standard Settings'!$F27+EchelleFPAparam!$M$3+EchelleFPAparam!$I$3)))</f>
        <v/>
      </c>
      <c r="DI32" s="31">
        <f>IF(OR($P32+G$52&lt;'Standard Settings'!$G27,$P32+G$52&gt;'Standard Settings'!$I27),-1,(EchelleFPAparam!$S$3/(cpmcfgWLEN!$P32+G$52))*(SIN('Standard Settings'!$F27)+SIN('Standard Settings'!$F27+EchelleFPAparam!$M$3+EchelleFPAparam!$I$3)))</f>
        <v/>
      </c>
      <c r="DJ32" s="31">
        <f>IF(OR($P32+H$52&lt;'Standard Settings'!$G27,$P32+H$52&gt;'Standard Settings'!$I27),-1,(EchelleFPAparam!$S$3/(cpmcfgWLEN!$P32+H$52))*(SIN('Standard Settings'!$F27)+SIN('Standard Settings'!$F27+EchelleFPAparam!$M$3+EchelleFPAparam!$I$3)))</f>
        <v/>
      </c>
      <c r="DK32" s="31">
        <f>IF(OR($P32+I$52&lt;'Standard Settings'!$G27,$P32+I$52&gt;'Standard Settings'!$I27),-1,(EchelleFPAparam!$S$3/(cpmcfgWLEN!$P32+I$52))*(SIN('Standard Settings'!$F27)+SIN('Standard Settings'!$F27+EchelleFPAparam!$M$3+EchelleFPAparam!$I$3)))</f>
        <v/>
      </c>
      <c r="DL32" s="31">
        <f>IF(OR($P32+J$52&lt;'Standard Settings'!$G27,$P32+J$52&gt;'Standard Settings'!$I27),-1,(EchelleFPAparam!$S$3/(cpmcfgWLEN!$P32+J$52))*(SIN('Standard Settings'!$F27)+SIN('Standard Settings'!$F27+EchelleFPAparam!$M$3+EchelleFPAparam!$I$3)))</f>
        <v/>
      </c>
      <c r="DM32" s="31">
        <f>IF(OR($P32+B$52&lt;'Standard Settings'!$G27,$P32+B$52&gt;'Standard Settings'!$I27),-1,(EchelleFPAparam!$S$3/(cpmcfgWLEN!$P32+B$52))*(SIN('Standard Settings'!$F27)+SIN('Standard Settings'!$F27+EchelleFPAparam!$M$3+EchelleFPAparam!$J$3)))</f>
        <v/>
      </c>
      <c r="DN32" s="31">
        <f>IF(OR($P32+C$52&lt;'Standard Settings'!$G27,$P32+C$52&gt;'Standard Settings'!$I27),-1,(EchelleFPAparam!$S$3/(cpmcfgWLEN!$P32+C$52))*(SIN('Standard Settings'!$F27)+SIN('Standard Settings'!$F27+EchelleFPAparam!$M$3+EchelleFPAparam!$J$3)))</f>
        <v/>
      </c>
      <c r="DO32" s="31">
        <f>IF(OR($P32+D$52&lt;'Standard Settings'!$G27,$P32+D$52&gt;'Standard Settings'!$I27),-1,(EchelleFPAparam!$S$3/(cpmcfgWLEN!$P32+D$52))*(SIN('Standard Settings'!$F27)+SIN('Standard Settings'!$F27+EchelleFPAparam!$M$3+EchelleFPAparam!$J$3)))</f>
        <v/>
      </c>
      <c r="DP32" s="31">
        <f>IF(OR($P32+E$52&lt;'Standard Settings'!$G27,$P32+E$52&gt;'Standard Settings'!$I27),-1,(EchelleFPAparam!$S$3/(cpmcfgWLEN!$P32+E$52))*(SIN('Standard Settings'!$F27)+SIN('Standard Settings'!$F27+EchelleFPAparam!$M$3+EchelleFPAparam!$J$3)))</f>
        <v/>
      </c>
      <c r="DQ32" s="31">
        <f>IF(OR($P32+F$52&lt;'Standard Settings'!$G27,$P32+F$52&gt;'Standard Settings'!$I27),-1,(EchelleFPAparam!$S$3/(cpmcfgWLEN!$P32+F$52))*(SIN('Standard Settings'!$F27)+SIN('Standard Settings'!$F27+EchelleFPAparam!$M$3+EchelleFPAparam!$J$3)))</f>
        <v/>
      </c>
      <c r="DR32" s="31">
        <f>IF(OR($P32+G$52&lt;'Standard Settings'!$G27,$P32+G$52&gt;'Standard Settings'!$I27),-1,(EchelleFPAparam!$S$3/(cpmcfgWLEN!$P32+G$52))*(SIN('Standard Settings'!$F27)+SIN('Standard Settings'!$F27+EchelleFPAparam!$M$3+EchelleFPAparam!$J$3)))</f>
        <v/>
      </c>
      <c r="DS32" s="31">
        <f>IF(OR($P32+H$52&lt;'Standard Settings'!$G27,$P32+H$52&gt;'Standard Settings'!$I27),-1,(EchelleFPAparam!$S$3/(cpmcfgWLEN!$P32+H$52))*(SIN('Standard Settings'!$F27)+SIN('Standard Settings'!$F27+EchelleFPAparam!$M$3+EchelleFPAparam!$J$3)))</f>
        <v/>
      </c>
      <c r="DT32" s="31">
        <f>IF(OR($P32+I$52&lt;'Standard Settings'!$G27,$P32+I$52&gt;'Standard Settings'!$I27),-1,(EchelleFPAparam!$S$3/(cpmcfgWLEN!$P32+I$52))*(SIN('Standard Settings'!$F27)+SIN('Standard Settings'!$F27+EchelleFPAparam!$M$3+EchelleFPAparam!$J$3)))</f>
        <v/>
      </c>
      <c r="DU32" s="31">
        <f>IF(OR($P32+J$52&lt;'Standard Settings'!$G27,$P32+J$52&gt;'Standard Settings'!$I27),-1,(EchelleFPAparam!$S$3/(cpmcfgWLEN!$P32+J$52))*(SIN('Standard Settings'!$F27)+SIN('Standard Settings'!$F27+EchelleFPAparam!$M$3+EchelleFPAparam!$J$3)))</f>
        <v/>
      </c>
      <c r="DV32" s="31">
        <f>IF(OR($P32+B$52&lt;$N32,$P32+B$52&gt;$O32),-1,(EchelleFPAparam!$S$3/(cpmcfgWLEN!$P32+B$52))*(SIN('Standard Settings'!$F27)+SIN('Standard Settings'!$F27+EchelleFPAparam!$M$3+EchelleFPAparam!$K$3)))</f>
        <v/>
      </c>
      <c r="DW32" s="31">
        <f>IF(OR($P32+C$52&lt;$N32,$P32+C$52&gt;$O32),-1,(EchelleFPAparam!$S$3/(cpmcfgWLEN!$P32+C$52))*(SIN('Standard Settings'!$F27)+SIN('Standard Settings'!$F27+EchelleFPAparam!$M$3+EchelleFPAparam!$K$3)))</f>
        <v/>
      </c>
      <c r="DX32" s="31">
        <f>IF(OR($P32+D$52&lt;$N32,$P32+D$52&gt;$O32),-1,(EchelleFPAparam!$S$3/(cpmcfgWLEN!$P32+D$52))*(SIN('Standard Settings'!$F27)+SIN('Standard Settings'!$F27+EchelleFPAparam!$M$3+EchelleFPAparam!$K$3)))</f>
        <v/>
      </c>
      <c r="DY32" s="31">
        <f>IF(OR($P32+E$52&lt;$N32,$P32+E$52&gt;$O32),-1,(EchelleFPAparam!$S$3/(cpmcfgWLEN!$P32+E$52))*(SIN('Standard Settings'!$F27)+SIN('Standard Settings'!$F27+EchelleFPAparam!$M$3+EchelleFPAparam!$K$3)))</f>
        <v/>
      </c>
      <c r="DZ32" s="31">
        <f>IF(OR($P32+F$52&lt;$N32,$P32+F$52&gt;$O32),-1,(EchelleFPAparam!$S$3/(cpmcfgWLEN!$P32+F$52))*(SIN('Standard Settings'!$F27)+SIN('Standard Settings'!$F27+EchelleFPAparam!$M$3+EchelleFPAparam!$K$3)))</f>
        <v/>
      </c>
      <c r="EA32" s="31">
        <f>IF(OR($P32+G$52&lt;$N32,$P32+G$52&gt;$O32),-1,(EchelleFPAparam!$S$3/(cpmcfgWLEN!$P32+G$52))*(SIN('Standard Settings'!$F27)+SIN('Standard Settings'!$F27+EchelleFPAparam!$M$3+EchelleFPAparam!$K$3)))</f>
        <v/>
      </c>
      <c r="EB32" s="31">
        <f>IF(OR($P32+H$52&lt;$N32,$P32+H$52&gt;$O32),-1,(EchelleFPAparam!$S$3/(cpmcfgWLEN!$P32+H$52))*(SIN('Standard Settings'!$F27)+SIN('Standard Settings'!$F27+EchelleFPAparam!$M$3+EchelleFPAparam!$K$3)))</f>
        <v/>
      </c>
      <c r="EC32" s="31">
        <f>IF(OR($P32+I$52&lt;$N32,$P32+I$52&gt;$O32),-1,(EchelleFPAparam!$S$3/(cpmcfgWLEN!$P32+I$52))*(SIN('Standard Settings'!$F27)+SIN('Standard Settings'!$F27+EchelleFPAparam!$M$3+EchelleFPAparam!$K$3)))</f>
        <v/>
      </c>
      <c r="ED32" s="31">
        <f>IF(OR($P32+J$52&lt;$N32,$P32+J$52&gt;$O32),-1,(EchelleFPAparam!$S$3/(cpmcfgWLEN!$P32+J$52))*(SIN('Standard Settings'!$F27)+SIN('Standard Settings'!$F27+EchelleFPAparam!$M$3+EchelleFPAparam!$K$3)))</f>
        <v/>
      </c>
      <c r="EE32" s="34">
        <f>'Standard Settings'!E27</f>
        <v/>
      </c>
      <c r="EH32" s="32" t="n"/>
      <c r="EI32" s="32" t="n"/>
      <c r="EJ32" s="32" t="n"/>
      <c r="EK32" s="32" t="n"/>
      <c r="EL32" s="32" t="n"/>
      <c r="EM32" s="32" t="n"/>
      <c r="EN32" s="32" t="n"/>
      <c r="EO32" s="32" t="n"/>
      <c r="EP32" s="32" t="n"/>
      <c r="EQ32" s="32" t="n"/>
      <c r="ER32" s="32" t="n"/>
      <c r="ES32" s="32" t="n"/>
      <c r="ET32" s="32" t="n"/>
      <c r="EU32" s="32" t="n"/>
      <c r="EV32" s="32" t="n"/>
      <c r="EW32" s="32" t="n"/>
      <c r="EX32" s="32" t="n"/>
      <c r="EY32" s="32" t="n"/>
      <c r="EZ32" s="32" t="n"/>
      <c r="FA32" s="32" t="n"/>
      <c r="FB32" s="32" t="n"/>
      <c r="FC32" s="15" t="n"/>
      <c r="FD32" s="33">
        <f>1/(F32*EchelleFPAparam!$Q$3)</f>
        <v/>
      </c>
      <c r="FE32" s="33">
        <f>E32*FD32</f>
        <v/>
      </c>
      <c r="FF32" s="15" t="n"/>
      <c r="FG32" s="15" t="n"/>
      <c r="FH32" s="15" t="n"/>
      <c r="FI32" s="15" t="n"/>
      <c r="FJ32" s="15" t="n"/>
      <c r="FK32" s="15" t="n"/>
      <c r="FL32" s="15" t="n"/>
      <c r="FM32" s="15" t="n"/>
      <c r="FN32" s="15" t="n"/>
      <c r="FO32" s="15" t="n"/>
      <c r="FP32" s="15" t="n"/>
      <c r="FQ32" s="15" t="n"/>
      <c r="FR32" s="15" t="n"/>
      <c r="FS32" s="15" t="n"/>
      <c r="FT32" s="15" t="n"/>
      <c r="FU32" s="15" t="n"/>
      <c r="FV32" s="15" t="n"/>
      <c r="FW32" s="15" t="n"/>
      <c r="FX32" s="15" t="n"/>
      <c r="FY32" s="15" t="n"/>
      <c r="FZ32" s="15" t="n"/>
      <c r="GA32" s="15" t="n"/>
      <c r="GB32" s="15" t="n"/>
      <c r="GC32" s="15" t="n"/>
      <c r="GD32" s="15" t="n"/>
      <c r="GE32" s="15" t="n"/>
      <c r="GF32" s="15" t="n"/>
      <c r="GG32" s="15" t="n"/>
      <c r="GH32" s="15" t="n"/>
      <c r="GI32" s="15" t="n"/>
      <c r="GJ32" s="15" t="n"/>
      <c r="GK32" s="15" t="n"/>
      <c r="GL32" s="15" t="n"/>
      <c r="GM32" s="15" t="n"/>
      <c r="GN32" s="15" t="n"/>
      <c r="GO32" s="15" t="n"/>
      <c r="GP32" s="15" t="n"/>
      <c r="GQ32" s="15" t="n"/>
      <c r="GR32" s="15" t="n"/>
      <c r="GS32" s="15" t="n"/>
      <c r="GT32" s="15" t="n"/>
      <c r="GU32" s="15" t="n"/>
      <c r="GV32" s="15" t="n"/>
      <c r="GW32" s="15" t="n"/>
      <c r="GX32" s="15" t="n"/>
      <c r="GY32" s="15" t="n"/>
      <c r="GZ32" s="15" t="n"/>
      <c r="HA32" s="15" t="n"/>
      <c r="HB32" s="15" t="n"/>
      <c r="HC32" s="15" t="n"/>
      <c r="HD32" s="15" t="n"/>
      <c r="HE32" s="15" t="n"/>
      <c r="HF32" s="15" t="n"/>
      <c r="HG32" s="15" t="n"/>
      <c r="HH32" s="15" t="n"/>
      <c r="HI32" s="15" t="n"/>
      <c r="HJ32" s="15" t="n"/>
      <c r="HK32" s="15" t="n"/>
      <c r="HL32" s="15" t="n"/>
      <c r="HM32" s="15" t="n"/>
      <c r="HN32" s="15" t="n"/>
      <c r="HO32" s="15" t="n"/>
      <c r="HP32" s="15" t="n"/>
      <c r="HQ32" s="15" t="n"/>
      <c r="HR32" s="15" t="n"/>
      <c r="HS32" s="15" t="n"/>
      <c r="HT32" s="15" t="n"/>
      <c r="HU32" s="15" t="n"/>
      <c r="HV32" s="15" t="n"/>
      <c r="HW32" s="15" t="n"/>
      <c r="HX32" s="15" t="n"/>
      <c r="HY32" s="15" t="n"/>
      <c r="HZ32" s="15" t="n"/>
      <c r="IA32" s="15" t="n"/>
      <c r="IB32" s="15" t="n"/>
      <c r="IC32" s="15" t="n"/>
      <c r="ID32" s="15" t="n"/>
      <c r="IE32" s="15" t="n"/>
      <c r="IF32" s="15" t="n"/>
      <c r="IG32" s="15" t="n"/>
      <c r="IH32" s="15" t="n"/>
      <c r="II32" s="15" t="n"/>
      <c r="IJ32" s="15" t="n"/>
      <c r="IK32" s="15" t="n"/>
      <c r="IL32" s="15" t="n"/>
      <c r="IM32" s="15" t="n"/>
      <c r="IN32" s="15" t="n"/>
      <c r="IO32" s="15" t="n"/>
      <c r="IP32" s="15" t="n"/>
      <c r="IQ32" s="15" t="n"/>
      <c r="IR32" s="15" t="n"/>
      <c r="IS32" s="15" t="n"/>
      <c r="IT32" s="15" t="n"/>
      <c r="IU32" s="15" t="n"/>
      <c r="IV32" s="15" t="n"/>
      <c r="IW32" s="15" t="n"/>
      <c r="IX32" s="15" t="n"/>
      <c r="IY32" s="15" t="n"/>
      <c r="IZ32" s="15" t="n"/>
      <c r="JA32" s="15" t="n"/>
      <c r="JB32" s="15" t="n"/>
      <c r="JC32" s="15" t="n"/>
      <c r="JD32" s="15" t="n"/>
      <c r="JE32" s="15" t="n"/>
      <c r="JF32" s="15" t="n"/>
      <c r="JG32" s="15" t="n"/>
      <c r="JH32" s="15" t="n"/>
      <c r="JI32" s="15" t="n"/>
      <c r="JJ32" s="15" t="n"/>
      <c r="JK32" s="15" t="n"/>
      <c r="JL32" s="15" t="n"/>
    </row>
    <row customHeight="1" ht="13.8" r="33" s="59" spans="1:273">
      <c r="A33" s="0" t="n"/>
      <c r="B33" s="22">
        <f>V33</f>
        <v/>
      </c>
      <c r="C33" s="34">
        <f>'Standard Settings'!B28</f>
        <v/>
      </c>
      <c r="D33" s="34">
        <f>'Standard Settings'!H28</f>
        <v/>
      </c>
      <c r="E33" s="23">
        <f>(DH33-CY33)/2048</f>
        <v/>
      </c>
      <c r="F33" s="21">
        <f>((EchelleFPAparam!$S$3/(cpmcfgWLEN!$P33+E$52))*(SIN('Standard Settings'!$F28+0.0005)+SIN('Standard Settings'!$F28+0.0005+EchelleFPAparam!$M$3))-(EchelleFPAparam!$S$3/(cpmcfgWLEN!$P33+E$52))*(SIN('Standard Settings'!$F28-0.0005)+SIN('Standard Settings'!$F28-0.0005+EchelleFPAparam!$M$3)))*1000*EchelleFPAparam!$O$3/180</f>
        <v/>
      </c>
      <c r="G33" s="24">
        <f>'Standard Settings'!C28</f>
        <v/>
      </c>
      <c r="H33" s="0" t="n"/>
      <c r="I33" s="34">
        <f>'Standard Settings'!D28</f>
        <v/>
      </c>
      <c r="J33" s="0" t="n"/>
      <c r="K33" s="14" t="n">
        <v>0</v>
      </c>
      <c r="L33" s="14" t="n">
        <v>0</v>
      </c>
      <c r="N33" s="25">
        <f>'Standard Settings'!$G28</f>
        <v/>
      </c>
      <c r="O33" s="25">
        <f>'Standard Settings'!$I28</f>
        <v/>
      </c>
      <c r="P33" s="26">
        <f>D33-4</f>
        <v/>
      </c>
      <c r="Q33" s="26">
        <f>D33+4</f>
        <v/>
      </c>
      <c r="R33" s="27">
        <f>IF(OR($P33+B$52&lt;$N33,$P33+B$52&gt;$O33),-1,(EchelleFPAparam!$S$3/(cpmcfgWLEN!$P33+B$52))*(SIN('Standard Settings'!$F28)+SIN('Standard Settings'!$F28+EchelleFPAparam!$M$3)))</f>
        <v/>
      </c>
      <c r="S33" s="27">
        <f>IF(OR($P33+C$52&lt;$N33,$P33+C$52&gt;$O33),-1,(EchelleFPAparam!$S$3/(cpmcfgWLEN!$P33+C$52))*(SIN('Standard Settings'!$F28)+SIN('Standard Settings'!$F28+EchelleFPAparam!$M$3)))</f>
        <v/>
      </c>
      <c r="T33" s="27">
        <f>IF(OR($P33+D$52&lt;$N33,$P33+D$52&gt;$O33),-1,(EchelleFPAparam!$S$3/(cpmcfgWLEN!$P33+D$52))*(SIN('Standard Settings'!$F28)+SIN('Standard Settings'!$F28+EchelleFPAparam!$M$3)))</f>
        <v/>
      </c>
      <c r="U33" s="27">
        <f>IF(OR($P33+E$52&lt;$N33,$P33+E$52&gt;$O33),-1,(EchelleFPAparam!$S$3/(cpmcfgWLEN!$P33+E$52))*(SIN('Standard Settings'!$F28)+SIN('Standard Settings'!$F28+EchelleFPAparam!$M$3)))</f>
        <v/>
      </c>
      <c r="V33" s="27">
        <f>IF(OR($P33+F$52&lt;$N33,$P33+F$52&gt;$O33),-1,(EchelleFPAparam!$S$3/(cpmcfgWLEN!$P33+F$52))*(SIN('Standard Settings'!$F28)+SIN('Standard Settings'!$F28+EchelleFPAparam!$M$3)))</f>
        <v/>
      </c>
      <c r="W33" s="27">
        <f>IF(OR($P33+G$52&lt;$N33,$P33+G$52&gt;$O33),-1,(EchelleFPAparam!$S$3/(cpmcfgWLEN!$P33+G$52))*(SIN('Standard Settings'!$F28)+SIN('Standard Settings'!$F28+EchelleFPAparam!$M$3)))</f>
        <v/>
      </c>
      <c r="X33" s="27">
        <f>IF(OR($P33+H$52&lt;$N33,$P33+H$52&gt;$O33),-1,(EchelleFPAparam!$S$3/(cpmcfgWLEN!$P33+H$52))*(SIN('Standard Settings'!$F28)+SIN('Standard Settings'!$F28+EchelleFPAparam!$M$3)))</f>
        <v/>
      </c>
      <c r="Y33" s="27">
        <f>IF(OR($P33+I$52&lt;$N33,$P33+I$52&gt;$O33),-1,(EchelleFPAparam!$S$3/(cpmcfgWLEN!$P33+I$52))*(SIN('Standard Settings'!$F28)+SIN('Standard Settings'!$F28+EchelleFPAparam!$M$3)))</f>
        <v/>
      </c>
      <c r="Z33" s="27">
        <f>IF(OR($P33+J$52&lt;$N33,$P33+J$52&gt;$O33),-1,(EchelleFPAparam!$S$3/(cpmcfgWLEN!$P33+J$52))*(SIN('Standard Settings'!$F28)+SIN('Standard Settings'!$F28+EchelleFPAparam!$M$3)))</f>
        <v/>
      </c>
      <c r="AA33" s="28" t="n"/>
      <c r="AB33" s="28" t="n"/>
      <c r="AC33" s="28" t="n"/>
      <c r="AD33" s="28" t="n"/>
      <c r="AE33" s="28" t="n"/>
      <c r="AF33" s="28" t="n"/>
      <c r="AG33" s="28" t="n"/>
      <c r="AH33" s="28" t="n"/>
      <c r="AI33" s="28" t="n"/>
      <c r="AJ33" s="28" t="n"/>
      <c r="AK33" s="28" t="n"/>
      <c r="AL33" s="28" t="n"/>
      <c r="AM33" s="28" t="n"/>
      <c r="AN33" s="28" t="n"/>
      <c r="AO33" s="28" t="n"/>
      <c r="AP33" s="28" t="n"/>
      <c r="AQ33" s="28" t="n"/>
      <c r="AR33" s="28" t="n"/>
      <c r="AS33" s="28" t="n"/>
      <c r="AT33" s="28" t="n"/>
      <c r="AU33" s="28" t="n"/>
      <c r="AV33" s="28" t="n"/>
      <c r="AW33" s="28" t="n"/>
      <c r="AX33" s="28" t="n"/>
      <c r="AY33" s="28" t="n"/>
      <c r="AZ33" s="28" t="n"/>
      <c r="BA33" s="28" t="n"/>
      <c r="BB33" s="29">
        <f>IF(OR($P33+B$52&lt;'Standard Settings'!$G28,$P33+B$52&gt;'Standard Settings'!$I28),-1,(EchelleFPAparam!$S$3/(cpmcfgWLEN!$P33+B$52))*(SIN(EchelleFPAparam!$T$3-EchelleFPAparam!$M$3/2)+SIN('Standard Settings'!$F28+EchelleFPAparam!$M$3)))</f>
        <v/>
      </c>
      <c r="BC33" s="29">
        <f>IF(OR($P33+C$52&lt;'Standard Settings'!$G28,$P33+C$52&gt;'Standard Settings'!$I28),-1,(EchelleFPAparam!$S$3/(cpmcfgWLEN!$P33+C$52))*(SIN(EchelleFPAparam!$T$3-EchelleFPAparam!$M$3/2)+SIN('Standard Settings'!$F28+EchelleFPAparam!$M$3)))</f>
        <v/>
      </c>
      <c r="BD33" s="29">
        <f>IF(OR($P33+D$52&lt;'Standard Settings'!$G28,$P33+D$52&gt;'Standard Settings'!$I28),-1,(EchelleFPAparam!$S$3/(cpmcfgWLEN!$P33+D$52))*(SIN(EchelleFPAparam!$T$3-EchelleFPAparam!$M$3/2)+SIN('Standard Settings'!$F28+EchelleFPAparam!$M$3)))</f>
        <v/>
      </c>
      <c r="BE33" s="29">
        <f>IF(OR($P33+E$52&lt;'Standard Settings'!$G28,$P33+E$52&gt;'Standard Settings'!$I28),-1,(EchelleFPAparam!$S$3/(cpmcfgWLEN!$P33+E$52))*(SIN(EchelleFPAparam!$T$3-EchelleFPAparam!$M$3/2)+SIN('Standard Settings'!$F28+EchelleFPAparam!$M$3)))</f>
        <v/>
      </c>
      <c r="BF33" s="29">
        <f>IF(OR($P33+F$52&lt;'Standard Settings'!$G28,$P33+F$52&gt;'Standard Settings'!$I28),-1,(EchelleFPAparam!$S$3/(cpmcfgWLEN!$P33+F$52))*(SIN(EchelleFPAparam!$T$3-EchelleFPAparam!$M$3/2)+SIN('Standard Settings'!$F28+EchelleFPAparam!$M$3)))</f>
        <v/>
      </c>
      <c r="BG33" s="29">
        <f>IF(OR($P33+G$52&lt;'Standard Settings'!$G28,$P33+G$52&gt;'Standard Settings'!$I28),-1,(EchelleFPAparam!$S$3/(cpmcfgWLEN!$P33+G$52))*(SIN(EchelleFPAparam!$T$3-EchelleFPAparam!$M$3/2)+SIN('Standard Settings'!$F28+EchelleFPAparam!$M$3)))</f>
        <v/>
      </c>
      <c r="BH33" s="29">
        <f>IF(OR($P33+H$52&lt;'Standard Settings'!$G28,$P33+H$52&gt;'Standard Settings'!$I28),-1,(EchelleFPAparam!$S$3/(cpmcfgWLEN!$P33+H$52))*(SIN(EchelleFPAparam!$T$3-EchelleFPAparam!$M$3/2)+SIN('Standard Settings'!$F28+EchelleFPAparam!$M$3)))</f>
        <v/>
      </c>
      <c r="BI33" s="29">
        <f>IF(OR($P33+I$52&lt;'Standard Settings'!$G28,$P33+I$52&gt;'Standard Settings'!$I28),-1,(EchelleFPAparam!$S$3/(cpmcfgWLEN!$P33+I$52))*(SIN(EchelleFPAparam!$T$3-EchelleFPAparam!$M$3/2)+SIN('Standard Settings'!$F28+EchelleFPAparam!$M$3)))</f>
        <v/>
      </c>
      <c r="BJ33" s="29">
        <f>IF(OR($P33+J$52&lt;'Standard Settings'!$G28,$P33+J$52&gt;'Standard Settings'!$I28),-1,(EchelleFPAparam!$S$3/(cpmcfgWLEN!$P33+J$52))*(SIN(EchelleFPAparam!$T$3-EchelleFPAparam!$M$3/2)+SIN('Standard Settings'!$F28+EchelleFPAparam!$M$3)))</f>
        <v/>
      </c>
      <c r="BK33" s="30">
        <f>IF(OR($P33+B$52&lt;'Standard Settings'!$G28,$P33+B$52&gt;'Standard Settings'!$I28),-1,BB33*(($D33+B$52)/($D33+B$52+0.5)))</f>
        <v/>
      </c>
      <c r="BL33" s="30">
        <f>IF(OR($P33+C$52&lt;'Standard Settings'!$G28,$P33+C$52&gt;'Standard Settings'!$I28),-1,BC33*(($D33+C$52)/($D33+C$52+0.5)))</f>
        <v/>
      </c>
      <c r="BM33" s="30">
        <f>IF(OR($P33+D$52&lt;'Standard Settings'!$G28,$P33+D$52&gt;'Standard Settings'!$I28),-1,BD33*(($D33+D$52)/($D33+D$52+0.5)))</f>
        <v/>
      </c>
      <c r="BN33" s="30">
        <f>IF(OR($P33+E$52&lt;'Standard Settings'!$G28,$P33+E$52&gt;'Standard Settings'!$I28),-1,BE33*(($D33+E$52)/($D33+E$52+0.5)))</f>
        <v/>
      </c>
      <c r="BO33" s="30">
        <f>IF(OR($P33+F$52&lt;'Standard Settings'!$G28,$P33+F$52&gt;'Standard Settings'!$I28),-1,BF33*(($D33+F$52)/($D33+F$52+0.5)))</f>
        <v/>
      </c>
      <c r="BP33" s="30">
        <f>IF(OR($P33+G$52&lt;'Standard Settings'!$G28,$P33+G$52&gt;'Standard Settings'!$I28),-1,BG33*(($D33+G$52)/($D33+G$52+0.5)))</f>
        <v/>
      </c>
      <c r="BQ33" s="30">
        <f>IF(OR($P33+H$52&lt;'Standard Settings'!$G28,$P33+H$52&gt;'Standard Settings'!$I28),-1,BH33*(($D33+H$52)/($D33+H$52+0.5)))</f>
        <v/>
      </c>
      <c r="BR33" s="30">
        <f>IF(OR($P33+I$52&lt;'Standard Settings'!$G28,$P33+I$52&gt;'Standard Settings'!$I28),-1,BI33*(($D33+I$52)/($D33+I$52+0.5)))</f>
        <v/>
      </c>
      <c r="BS33" s="30">
        <f>IF(OR($P33+J$52&lt;'Standard Settings'!$G28,$P33+J$52&gt;'Standard Settings'!$I28),-1,BJ33*(($D33+J$52)/($D33+J$52+0.5)))</f>
        <v/>
      </c>
      <c r="BT33" s="30">
        <f>IF(OR($P33+B$52&lt;'Standard Settings'!$G28,$P33+B$52&gt;'Standard Settings'!$I28),-1,BB33*(($D33+B$52)/($D33+B$52-0.5)))</f>
        <v/>
      </c>
      <c r="BU33" s="30">
        <f>IF(OR($P33+C$52&lt;'Standard Settings'!$G28,$P33+C$52&gt;'Standard Settings'!$I28),-1,BC33*(($D33+C$52)/($D33+C$52-0.5)))</f>
        <v/>
      </c>
      <c r="BV33" s="30">
        <f>IF(OR($P33+D$52&lt;'Standard Settings'!$G28,$P33+D$52&gt;'Standard Settings'!$I28),-1,BD33*(($D33+D$52)/($D33+D$52-0.5)))</f>
        <v/>
      </c>
      <c r="BW33" s="30">
        <f>IF(OR($P33+E$52&lt;'Standard Settings'!$G28,$P33+E$52&gt;'Standard Settings'!$I28),-1,BE33*(($D33+E$52)/($D33+E$52-0.5)))</f>
        <v/>
      </c>
      <c r="BX33" s="30">
        <f>IF(OR($P33+F$52&lt;'Standard Settings'!$G28,$P33+F$52&gt;'Standard Settings'!$I28),-1,BF33*(($D33+F$52)/($D33+F$52-0.5)))</f>
        <v/>
      </c>
      <c r="BY33" s="30">
        <f>IF(OR($P33+G$52&lt;'Standard Settings'!$G28,$P33+G$52&gt;'Standard Settings'!$I28),-1,BG33*(($D33+G$52)/($D33+G$52-0.5)))</f>
        <v/>
      </c>
      <c r="BZ33" s="30">
        <f>IF(OR($P33+H$52&lt;'Standard Settings'!$G28,$P33+H$52&gt;'Standard Settings'!$I28),-1,BH33*(($D33+H$52)/($D33+H$52-0.5)))</f>
        <v/>
      </c>
      <c r="CA33" s="30">
        <f>IF(OR($P33+I$52&lt;'Standard Settings'!$G28,$P33+I$52&gt;'Standard Settings'!$I28),-1,BI33*(($D33+I$52)/($D33+I$52-0.5)))</f>
        <v/>
      </c>
      <c r="CB33" s="30">
        <f>IF(OR($P33+J$52&lt;'Standard Settings'!$G28,$P33+J$52&gt;'Standard Settings'!$I28),-1,BJ33*(($D33+J$52)/($D33+J$52-0.5)))</f>
        <v/>
      </c>
      <c r="CC33" s="31">
        <f>IF(OR($P33+B$52&lt;'Standard Settings'!$G28,$P33+B$52&gt;'Standard Settings'!$I28),-1,(EchelleFPAparam!$S$3/(cpmcfgWLEN!$P33+B$52))*(SIN('Standard Settings'!$F28)+SIN('Standard Settings'!$F28+EchelleFPAparam!$M$3+EchelleFPAparam!$F$3)))</f>
        <v/>
      </c>
      <c r="CD33" s="31">
        <f>IF(OR($P33+C$52&lt;'Standard Settings'!$G28,$P33+C$52&gt;'Standard Settings'!$I28),-1,(EchelleFPAparam!$S$3/(cpmcfgWLEN!$P33+C$52))*(SIN('Standard Settings'!$F28)+SIN('Standard Settings'!$F28+EchelleFPAparam!$M$3+EchelleFPAparam!$F$3)))</f>
        <v/>
      </c>
      <c r="CE33" s="31">
        <f>IF(OR($P33+D$52&lt;'Standard Settings'!$G28,$P33+D$52&gt;'Standard Settings'!$I28),-1,(EchelleFPAparam!$S$3/(cpmcfgWLEN!$P33+D$52))*(SIN('Standard Settings'!$F28)+SIN('Standard Settings'!$F28+EchelleFPAparam!$M$3+EchelleFPAparam!$F$3)))</f>
        <v/>
      </c>
      <c r="CF33" s="31">
        <f>IF(OR($P33+E$52&lt;'Standard Settings'!$G28,$P33+E$52&gt;'Standard Settings'!$I28),-1,(EchelleFPAparam!$S$3/(cpmcfgWLEN!$P33+E$52))*(SIN('Standard Settings'!$F28)+SIN('Standard Settings'!$F28+EchelleFPAparam!$M$3+EchelleFPAparam!$F$3)))</f>
        <v/>
      </c>
      <c r="CG33" s="31">
        <f>IF(OR($P33+F$52&lt;'Standard Settings'!$G28,$P33+F$52&gt;'Standard Settings'!$I28),-1,(EchelleFPAparam!$S$3/(cpmcfgWLEN!$P33+F$52))*(SIN('Standard Settings'!$F28)+SIN('Standard Settings'!$F28+EchelleFPAparam!$M$3+EchelleFPAparam!$F$3)))</f>
        <v/>
      </c>
      <c r="CH33" s="31">
        <f>IF(OR($P33+G$52&lt;'Standard Settings'!$G28,$P33+G$52&gt;'Standard Settings'!$I28),-1,(EchelleFPAparam!$S$3/(cpmcfgWLEN!$P33+G$52))*(SIN('Standard Settings'!$F28)+SIN('Standard Settings'!$F28+EchelleFPAparam!$M$3+EchelleFPAparam!$F$3)))</f>
        <v/>
      </c>
      <c r="CI33" s="31">
        <f>IF(OR($P33+H$52&lt;'Standard Settings'!$G28,$P33+H$52&gt;'Standard Settings'!$I28),-1,(EchelleFPAparam!$S$3/(cpmcfgWLEN!$P33+H$52))*(SIN('Standard Settings'!$F28)+SIN('Standard Settings'!$F28+EchelleFPAparam!$M$3+EchelleFPAparam!$F$3)))</f>
        <v/>
      </c>
      <c r="CJ33" s="31">
        <f>IF(OR($P33+I$52&lt;'Standard Settings'!$G28,$P33+I$52&gt;'Standard Settings'!$I28),-1,(EchelleFPAparam!$S$3/(cpmcfgWLEN!$P33+I$52))*(SIN('Standard Settings'!$F28)+SIN('Standard Settings'!$F28+EchelleFPAparam!$M$3+EchelleFPAparam!$F$3)))</f>
        <v/>
      </c>
      <c r="CK33" s="31">
        <f>IF(OR($P33+J$52&lt;'Standard Settings'!$G28,$P33+J$52&gt;'Standard Settings'!$I28),-1,(EchelleFPAparam!$S$3/(cpmcfgWLEN!$P33+J$52))*(SIN('Standard Settings'!$F28)+SIN('Standard Settings'!$F28+EchelleFPAparam!$M$3+EchelleFPAparam!$F$3)))</f>
        <v/>
      </c>
      <c r="CL33" s="31">
        <f>IF(OR($P33+B$52&lt;'Standard Settings'!$G28,$P33+B$52&gt;'Standard Settings'!$I28),-1,(EchelleFPAparam!$S$3/(cpmcfgWLEN!$P33+B$52))*(SIN('Standard Settings'!$F28)+SIN('Standard Settings'!$F28+EchelleFPAparam!$M$3+EchelleFPAparam!$G$3)))</f>
        <v/>
      </c>
      <c r="CM33" s="31">
        <f>IF(OR($P33+C$52&lt;'Standard Settings'!$G28,$P33+C$52&gt;'Standard Settings'!$I28),-1,(EchelleFPAparam!$S$3/(cpmcfgWLEN!$P33+C$52))*(SIN('Standard Settings'!$F28)+SIN('Standard Settings'!$F28+EchelleFPAparam!$M$3+EchelleFPAparam!$G$3)))</f>
        <v/>
      </c>
      <c r="CN33" s="31">
        <f>IF(OR($P33+D$52&lt;'Standard Settings'!$G28,$P33+D$52&gt;'Standard Settings'!$I28),-1,(EchelleFPAparam!$S$3/(cpmcfgWLEN!$P33+D$52))*(SIN('Standard Settings'!$F28)+SIN('Standard Settings'!$F28+EchelleFPAparam!$M$3+EchelleFPAparam!$G$3)))</f>
        <v/>
      </c>
      <c r="CO33" s="31">
        <f>IF(OR($P33+E$52&lt;'Standard Settings'!$G28,$P33+E$52&gt;'Standard Settings'!$I28),-1,(EchelleFPAparam!$S$3/(cpmcfgWLEN!$P33+E$52))*(SIN('Standard Settings'!$F28)+SIN('Standard Settings'!$F28+EchelleFPAparam!$M$3+EchelleFPAparam!$G$3)))</f>
        <v/>
      </c>
      <c r="CP33" s="31">
        <f>IF(OR($P33+F$52&lt;'Standard Settings'!$G28,$P33+F$52&gt;'Standard Settings'!$I28),-1,(EchelleFPAparam!$S$3/(cpmcfgWLEN!$P33+F$52))*(SIN('Standard Settings'!$F28)+SIN('Standard Settings'!$F28+EchelleFPAparam!$M$3+EchelleFPAparam!$G$3)))</f>
        <v/>
      </c>
      <c r="CQ33" s="31">
        <f>IF(OR($P33+G$52&lt;'Standard Settings'!$G28,$P33+G$52&gt;'Standard Settings'!$I28),-1,(EchelleFPAparam!$S$3/(cpmcfgWLEN!$P33+G$52))*(SIN('Standard Settings'!$F28)+SIN('Standard Settings'!$F28+EchelleFPAparam!$M$3+EchelleFPAparam!$G$3)))</f>
        <v/>
      </c>
      <c r="CR33" s="31">
        <f>IF(OR($P33+H$52&lt;'Standard Settings'!$G28,$P33+H$52&gt;'Standard Settings'!$I28),-1,(EchelleFPAparam!$S$3/(cpmcfgWLEN!$P33+H$52))*(SIN('Standard Settings'!$F28)+SIN('Standard Settings'!$F28+EchelleFPAparam!$M$3+EchelleFPAparam!$G$3)))</f>
        <v/>
      </c>
      <c r="CS33" s="31">
        <f>IF(OR($P33+I$52&lt;'Standard Settings'!$G28,$P33+I$52&gt;'Standard Settings'!$I28),-1,(EchelleFPAparam!$S$3/(cpmcfgWLEN!$P33+I$52))*(SIN('Standard Settings'!$F28)+SIN('Standard Settings'!$F28+EchelleFPAparam!$M$3+EchelleFPAparam!$G$3)))</f>
        <v/>
      </c>
      <c r="CT33" s="31">
        <f>IF(OR($P33+J$52&lt;'Standard Settings'!$G28,$P33+J$52&gt;'Standard Settings'!$I28),-1,(EchelleFPAparam!$S$3/(cpmcfgWLEN!$P33+J$52))*(SIN('Standard Settings'!$F28)+SIN('Standard Settings'!$F28+EchelleFPAparam!$M$3+EchelleFPAparam!$G$3)))</f>
        <v/>
      </c>
      <c r="CU33" s="31">
        <f>IF(OR($P33+B$52&lt;'Standard Settings'!$G28,$P33+B$52&gt;'Standard Settings'!$I28),-1,(EchelleFPAparam!$S$3/(cpmcfgWLEN!$P33+B$52))*(SIN('Standard Settings'!$F28)+SIN('Standard Settings'!$F28+EchelleFPAparam!$M$3+EchelleFPAparam!$H$3)))</f>
        <v/>
      </c>
      <c r="CV33" s="31">
        <f>IF(OR($P33+C$52&lt;'Standard Settings'!$G28,$P33+C$52&gt;'Standard Settings'!$I28),-1,(EchelleFPAparam!$S$3/(cpmcfgWLEN!$P33+C$52))*(SIN('Standard Settings'!$F28)+SIN('Standard Settings'!$F28+EchelleFPAparam!$M$3+EchelleFPAparam!$H$3)))</f>
        <v/>
      </c>
      <c r="CW33" s="31">
        <f>IF(OR($P33+D$52&lt;'Standard Settings'!$G28,$P33+D$52&gt;'Standard Settings'!$I28),-1,(EchelleFPAparam!$S$3/(cpmcfgWLEN!$P33+D$52))*(SIN('Standard Settings'!$F28)+SIN('Standard Settings'!$F28+EchelleFPAparam!$M$3+EchelleFPAparam!$H$3)))</f>
        <v/>
      </c>
      <c r="CX33" s="31">
        <f>IF(OR($P33+E$52&lt;'Standard Settings'!$G28,$P33+E$52&gt;'Standard Settings'!$I28),-1,(EchelleFPAparam!$S$3/(cpmcfgWLEN!$P33+E$52))*(SIN('Standard Settings'!$F28)+SIN('Standard Settings'!$F28+EchelleFPAparam!$M$3+EchelleFPAparam!$H$3)))</f>
        <v/>
      </c>
      <c r="CY33" s="31">
        <f>IF(OR($P33+F$52&lt;'Standard Settings'!$G28,$P33+F$52&gt;'Standard Settings'!$I28),-1,(EchelleFPAparam!$S$3/(cpmcfgWLEN!$P33+F$52))*(SIN('Standard Settings'!$F28)+SIN('Standard Settings'!$F28+EchelleFPAparam!$M$3+EchelleFPAparam!$H$3)))</f>
        <v/>
      </c>
      <c r="CZ33" s="31">
        <f>IF(OR($P33+G$52&lt;'Standard Settings'!$G28,$P33+G$52&gt;'Standard Settings'!$I28),-1,(EchelleFPAparam!$S$3/(cpmcfgWLEN!$P33+G$52))*(SIN('Standard Settings'!$F28)+SIN('Standard Settings'!$F28+EchelleFPAparam!$M$3+EchelleFPAparam!$H$3)))</f>
        <v/>
      </c>
      <c r="DA33" s="31">
        <f>IF(OR($P33+H$52&lt;'Standard Settings'!$G28,$P33+H$52&gt;'Standard Settings'!$I28),-1,(EchelleFPAparam!$S$3/(cpmcfgWLEN!$P33+H$52))*(SIN('Standard Settings'!$F28)+SIN('Standard Settings'!$F28+EchelleFPAparam!$M$3+EchelleFPAparam!$H$3)))</f>
        <v/>
      </c>
      <c r="DB33" s="31">
        <f>IF(OR($P33+I$52&lt;'Standard Settings'!$G28,$P33+I$52&gt;'Standard Settings'!$I28),-1,(EchelleFPAparam!$S$3/(cpmcfgWLEN!$P33+I$52))*(SIN('Standard Settings'!$F28)+SIN('Standard Settings'!$F28+EchelleFPAparam!$M$3+EchelleFPAparam!$H$3)))</f>
        <v/>
      </c>
      <c r="DC33" s="31">
        <f>IF(OR($P33+J$52&lt;'Standard Settings'!$G28,$P33+J$52&gt;'Standard Settings'!$I28),-1,(EchelleFPAparam!$S$3/(cpmcfgWLEN!$P33+J$52))*(SIN('Standard Settings'!$F28)+SIN('Standard Settings'!$F28+EchelleFPAparam!$M$3+EchelleFPAparam!$H$3)))</f>
        <v/>
      </c>
      <c r="DD33" s="31">
        <f>IF(OR($P33+B$52&lt;'Standard Settings'!$G28,$P33+B$52&gt;'Standard Settings'!$I28),-1,(EchelleFPAparam!$S$3/(cpmcfgWLEN!$P33+B$52))*(SIN('Standard Settings'!$F28)+SIN('Standard Settings'!$F28+EchelleFPAparam!$M$3+EchelleFPAparam!$I$3)))</f>
        <v/>
      </c>
      <c r="DE33" s="31">
        <f>IF(OR($P33+C$52&lt;'Standard Settings'!$G28,$P33+C$52&gt;'Standard Settings'!$I28),-1,(EchelleFPAparam!$S$3/(cpmcfgWLEN!$P33+C$52))*(SIN('Standard Settings'!$F28)+SIN('Standard Settings'!$F28+EchelleFPAparam!$M$3+EchelleFPAparam!$I$3)))</f>
        <v/>
      </c>
      <c r="DF33" s="31">
        <f>IF(OR($P33+D$52&lt;'Standard Settings'!$G28,$P33+D$52&gt;'Standard Settings'!$I28),-1,(EchelleFPAparam!$S$3/(cpmcfgWLEN!$P33+D$52))*(SIN('Standard Settings'!$F28)+SIN('Standard Settings'!$F28+EchelleFPAparam!$M$3+EchelleFPAparam!$I$3)))</f>
        <v/>
      </c>
      <c r="DG33" s="31">
        <f>IF(OR($P33+E$52&lt;'Standard Settings'!$G28,$P33+E$52&gt;'Standard Settings'!$I28),-1,(EchelleFPAparam!$S$3/(cpmcfgWLEN!$P33+E$52))*(SIN('Standard Settings'!$F28)+SIN('Standard Settings'!$F28+EchelleFPAparam!$M$3+EchelleFPAparam!$I$3)))</f>
        <v/>
      </c>
      <c r="DH33" s="31">
        <f>IF(OR($P33+F$52&lt;'Standard Settings'!$G28,$P33+F$52&gt;'Standard Settings'!$I28),-1,(EchelleFPAparam!$S$3/(cpmcfgWLEN!$P33+F$52))*(SIN('Standard Settings'!$F28)+SIN('Standard Settings'!$F28+EchelleFPAparam!$M$3+EchelleFPAparam!$I$3)))</f>
        <v/>
      </c>
      <c r="DI33" s="31">
        <f>IF(OR($P33+G$52&lt;'Standard Settings'!$G28,$P33+G$52&gt;'Standard Settings'!$I28),-1,(EchelleFPAparam!$S$3/(cpmcfgWLEN!$P33+G$52))*(SIN('Standard Settings'!$F28)+SIN('Standard Settings'!$F28+EchelleFPAparam!$M$3+EchelleFPAparam!$I$3)))</f>
        <v/>
      </c>
      <c r="DJ33" s="31">
        <f>IF(OR($P33+H$52&lt;'Standard Settings'!$G28,$P33+H$52&gt;'Standard Settings'!$I28),-1,(EchelleFPAparam!$S$3/(cpmcfgWLEN!$P33+H$52))*(SIN('Standard Settings'!$F28)+SIN('Standard Settings'!$F28+EchelleFPAparam!$M$3+EchelleFPAparam!$I$3)))</f>
        <v/>
      </c>
      <c r="DK33" s="31">
        <f>IF(OR($P33+I$52&lt;'Standard Settings'!$G28,$P33+I$52&gt;'Standard Settings'!$I28),-1,(EchelleFPAparam!$S$3/(cpmcfgWLEN!$P33+I$52))*(SIN('Standard Settings'!$F28)+SIN('Standard Settings'!$F28+EchelleFPAparam!$M$3+EchelleFPAparam!$I$3)))</f>
        <v/>
      </c>
      <c r="DL33" s="31">
        <f>IF(OR($P33+J$52&lt;'Standard Settings'!$G28,$P33+J$52&gt;'Standard Settings'!$I28),-1,(EchelleFPAparam!$S$3/(cpmcfgWLEN!$P33+J$52))*(SIN('Standard Settings'!$F28)+SIN('Standard Settings'!$F28+EchelleFPAparam!$M$3+EchelleFPAparam!$I$3)))</f>
        <v/>
      </c>
      <c r="DM33" s="31">
        <f>IF(OR($P33+B$52&lt;'Standard Settings'!$G28,$P33+B$52&gt;'Standard Settings'!$I28),-1,(EchelleFPAparam!$S$3/(cpmcfgWLEN!$P33+B$52))*(SIN('Standard Settings'!$F28)+SIN('Standard Settings'!$F28+EchelleFPAparam!$M$3+EchelleFPAparam!$J$3)))</f>
        <v/>
      </c>
      <c r="DN33" s="31">
        <f>IF(OR($P33+C$52&lt;'Standard Settings'!$G28,$P33+C$52&gt;'Standard Settings'!$I28),-1,(EchelleFPAparam!$S$3/(cpmcfgWLEN!$P33+C$52))*(SIN('Standard Settings'!$F28)+SIN('Standard Settings'!$F28+EchelleFPAparam!$M$3+EchelleFPAparam!$J$3)))</f>
        <v/>
      </c>
      <c r="DO33" s="31">
        <f>IF(OR($P33+D$52&lt;'Standard Settings'!$G28,$P33+D$52&gt;'Standard Settings'!$I28),-1,(EchelleFPAparam!$S$3/(cpmcfgWLEN!$P33+D$52))*(SIN('Standard Settings'!$F28)+SIN('Standard Settings'!$F28+EchelleFPAparam!$M$3+EchelleFPAparam!$J$3)))</f>
        <v/>
      </c>
      <c r="DP33" s="31">
        <f>IF(OR($P33+E$52&lt;'Standard Settings'!$G28,$P33+E$52&gt;'Standard Settings'!$I28),-1,(EchelleFPAparam!$S$3/(cpmcfgWLEN!$P33+E$52))*(SIN('Standard Settings'!$F28)+SIN('Standard Settings'!$F28+EchelleFPAparam!$M$3+EchelleFPAparam!$J$3)))</f>
        <v/>
      </c>
      <c r="DQ33" s="31">
        <f>IF(OR($P33+F$52&lt;'Standard Settings'!$G28,$P33+F$52&gt;'Standard Settings'!$I28),-1,(EchelleFPAparam!$S$3/(cpmcfgWLEN!$P33+F$52))*(SIN('Standard Settings'!$F28)+SIN('Standard Settings'!$F28+EchelleFPAparam!$M$3+EchelleFPAparam!$J$3)))</f>
        <v/>
      </c>
      <c r="DR33" s="31">
        <f>IF(OR($P33+G$52&lt;'Standard Settings'!$G28,$P33+G$52&gt;'Standard Settings'!$I28),-1,(EchelleFPAparam!$S$3/(cpmcfgWLEN!$P33+G$52))*(SIN('Standard Settings'!$F28)+SIN('Standard Settings'!$F28+EchelleFPAparam!$M$3+EchelleFPAparam!$J$3)))</f>
        <v/>
      </c>
      <c r="DS33" s="31">
        <f>IF(OR($P33+H$52&lt;'Standard Settings'!$G28,$P33+H$52&gt;'Standard Settings'!$I28),-1,(EchelleFPAparam!$S$3/(cpmcfgWLEN!$P33+H$52))*(SIN('Standard Settings'!$F28)+SIN('Standard Settings'!$F28+EchelleFPAparam!$M$3+EchelleFPAparam!$J$3)))</f>
        <v/>
      </c>
      <c r="DT33" s="31">
        <f>IF(OR($P33+I$52&lt;'Standard Settings'!$G28,$P33+I$52&gt;'Standard Settings'!$I28),-1,(EchelleFPAparam!$S$3/(cpmcfgWLEN!$P33+I$52))*(SIN('Standard Settings'!$F28)+SIN('Standard Settings'!$F28+EchelleFPAparam!$M$3+EchelleFPAparam!$J$3)))</f>
        <v/>
      </c>
      <c r="DU33" s="31">
        <f>IF(OR($P33+J$52&lt;'Standard Settings'!$G28,$P33+J$52&gt;'Standard Settings'!$I28),-1,(EchelleFPAparam!$S$3/(cpmcfgWLEN!$P33+J$52))*(SIN('Standard Settings'!$F28)+SIN('Standard Settings'!$F28+EchelleFPAparam!$M$3+EchelleFPAparam!$J$3)))</f>
        <v/>
      </c>
      <c r="DV33" s="31">
        <f>IF(OR($P33+B$52&lt;$N33,$P33+B$52&gt;$O33),-1,(EchelleFPAparam!$S$3/(cpmcfgWLEN!$P33+B$52))*(SIN('Standard Settings'!$F28)+SIN('Standard Settings'!$F28+EchelleFPAparam!$M$3+EchelleFPAparam!$K$3)))</f>
        <v/>
      </c>
      <c r="DW33" s="31">
        <f>IF(OR($P33+C$52&lt;$N33,$P33+C$52&gt;$O33),-1,(EchelleFPAparam!$S$3/(cpmcfgWLEN!$P33+C$52))*(SIN('Standard Settings'!$F28)+SIN('Standard Settings'!$F28+EchelleFPAparam!$M$3+EchelleFPAparam!$K$3)))</f>
        <v/>
      </c>
      <c r="DX33" s="31">
        <f>IF(OR($P33+D$52&lt;$N33,$P33+D$52&gt;$O33),-1,(EchelleFPAparam!$S$3/(cpmcfgWLEN!$P33+D$52))*(SIN('Standard Settings'!$F28)+SIN('Standard Settings'!$F28+EchelleFPAparam!$M$3+EchelleFPAparam!$K$3)))</f>
        <v/>
      </c>
      <c r="DY33" s="31">
        <f>IF(OR($P33+E$52&lt;$N33,$P33+E$52&gt;$O33),-1,(EchelleFPAparam!$S$3/(cpmcfgWLEN!$P33+E$52))*(SIN('Standard Settings'!$F28)+SIN('Standard Settings'!$F28+EchelleFPAparam!$M$3+EchelleFPAparam!$K$3)))</f>
        <v/>
      </c>
      <c r="DZ33" s="31">
        <f>IF(OR($P33+F$52&lt;$N33,$P33+F$52&gt;$O33),-1,(EchelleFPAparam!$S$3/(cpmcfgWLEN!$P33+F$52))*(SIN('Standard Settings'!$F28)+SIN('Standard Settings'!$F28+EchelleFPAparam!$M$3+EchelleFPAparam!$K$3)))</f>
        <v/>
      </c>
      <c r="EA33" s="31">
        <f>IF(OR($P33+G$52&lt;$N33,$P33+G$52&gt;$O33),-1,(EchelleFPAparam!$S$3/(cpmcfgWLEN!$P33+G$52))*(SIN('Standard Settings'!$F28)+SIN('Standard Settings'!$F28+EchelleFPAparam!$M$3+EchelleFPAparam!$K$3)))</f>
        <v/>
      </c>
      <c r="EB33" s="31">
        <f>IF(OR($P33+H$52&lt;$N33,$P33+H$52&gt;$O33),-1,(EchelleFPAparam!$S$3/(cpmcfgWLEN!$P33+H$52))*(SIN('Standard Settings'!$F28)+SIN('Standard Settings'!$F28+EchelleFPAparam!$M$3+EchelleFPAparam!$K$3)))</f>
        <v/>
      </c>
      <c r="EC33" s="31">
        <f>IF(OR($P33+I$52&lt;$N33,$P33+I$52&gt;$O33),-1,(EchelleFPAparam!$S$3/(cpmcfgWLEN!$P33+I$52))*(SIN('Standard Settings'!$F28)+SIN('Standard Settings'!$F28+EchelleFPAparam!$M$3+EchelleFPAparam!$K$3)))</f>
        <v/>
      </c>
      <c r="ED33" s="31">
        <f>IF(OR($P33+J$52&lt;$N33,$P33+J$52&gt;$O33),-1,(EchelleFPAparam!$S$3/(cpmcfgWLEN!$P33+J$52))*(SIN('Standard Settings'!$F28)+SIN('Standard Settings'!$F28+EchelleFPAparam!$M$3+EchelleFPAparam!$K$3)))</f>
        <v/>
      </c>
      <c r="EE33" s="34">
        <f>'Standard Settings'!E28</f>
        <v/>
      </c>
      <c r="EH33" s="32" t="n"/>
      <c r="EI33" s="32" t="n"/>
      <c r="EJ33" s="32" t="n"/>
      <c r="EK33" s="32" t="n"/>
      <c r="EL33" s="32" t="n"/>
      <c r="EM33" s="32" t="n"/>
      <c r="EN33" s="32" t="n"/>
      <c r="EO33" s="32" t="n"/>
      <c r="EP33" s="32" t="n"/>
      <c r="EQ33" s="32" t="n"/>
      <c r="ER33" s="32" t="n"/>
      <c r="ES33" s="32" t="n"/>
      <c r="ET33" s="32" t="n"/>
      <c r="EU33" s="32" t="n"/>
      <c r="EV33" s="32" t="n"/>
      <c r="EW33" s="32" t="n"/>
      <c r="EX33" s="32" t="n"/>
      <c r="EY33" s="32" t="n"/>
      <c r="EZ33" s="32" t="n"/>
      <c r="FA33" s="32" t="n"/>
      <c r="FB33" s="32" t="n"/>
      <c r="FC33" s="15" t="n"/>
      <c r="FD33" s="33">
        <f>1/(F33*EchelleFPAparam!$Q$3)</f>
        <v/>
      </c>
      <c r="FE33" s="33">
        <f>E33*FD33</f>
        <v/>
      </c>
      <c r="FF33" s="15" t="n"/>
      <c r="FG33" s="15" t="n"/>
      <c r="FH33" s="15" t="n"/>
      <c r="FI33" s="15" t="n"/>
      <c r="FJ33" s="15" t="n"/>
      <c r="FK33" s="15" t="n"/>
      <c r="FL33" s="15" t="n"/>
      <c r="FM33" s="15" t="n"/>
      <c r="FN33" s="15" t="n"/>
      <c r="FO33" s="15" t="n"/>
      <c r="FP33" s="15" t="n"/>
      <c r="FQ33" s="15" t="n"/>
      <c r="FR33" s="15" t="n"/>
      <c r="FS33" s="15" t="n"/>
      <c r="FT33" s="15" t="n"/>
      <c r="FU33" s="15" t="n"/>
      <c r="FV33" s="15" t="n"/>
      <c r="FW33" s="15" t="n"/>
      <c r="FX33" s="15" t="n"/>
      <c r="FY33" s="15" t="n"/>
      <c r="FZ33" s="15" t="n"/>
      <c r="GA33" s="15" t="n"/>
      <c r="GB33" s="15" t="n"/>
      <c r="GC33" s="15" t="n"/>
      <c r="GD33" s="15" t="n"/>
      <c r="GE33" s="15" t="n"/>
      <c r="GF33" s="15" t="n"/>
      <c r="GG33" s="15" t="n"/>
      <c r="GH33" s="15" t="n"/>
      <c r="GI33" s="15" t="n"/>
      <c r="GJ33" s="15" t="n"/>
      <c r="GK33" s="15" t="n"/>
      <c r="GL33" s="15" t="n"/>
      <c r="GM33" s="15" t="n"/>
      <c r="GN33" s="15" t="n"/>
      <c r="GO33" s="15" t="n"/>
      <c r="GP33" s="15" t="n"/>
      <c r="GQ33" s="15" t="n"/>
      <c r="GR33" s="15" t="n"/>
      <c r="GS33" s="15" t="n"/>
      <c r="GT33" s="15" t="n"/>
      <c r="GU33" s="15" t="n"/>
      <c r="GV33" s="15" t="n"/>
      <c r="GW33" s="15" t="n"/>
      <c r="GX33" s="15" t="n"/>
      <c r="GY33" s="15" t="n"/>
      <c r="GZ33" s="15" t="n"/>
      <c r="HA33" s="15" t="n"/>
      <c r="HB33" s="15" t="n"/>
      <c r="HC33" s="15" t="n"/>
      <c r="HD33" s="15" t="n"/>
      <c r="HE33" s="15" t="n"/>
      <c r="HF33" s="15" t="n"/>
      <c r="HG33" s="15" t="n"/>
      <c r="HH33" s="15" t="n"/>
      <c r="HI33" s="15" t="n"/>
      <c r="HJ33" s="15" t="n"/>
      <c r="HK33" s="15" t="n"/>
      <c r="HL33" s="15" t="n"/>
      <c r="HM33" s="15" t="n"/>
      <c r="HN33" s="15" t="n"/>
      <c r="HO33" s="15" t="n"/>
      <c r="HP33" s="15" t="n"/>
      <c r="HQ33" s="15" t="n"/>
      <c r="HR33" s="15" t="n"/>
      <c r="HS33" s="15" t="n"/>
      <c r="HT33" s="15" t="n"/>
      <c r="HU33" s="15" t="n"/>
      <c r="HV33" s="15" t="n"/>
      <c r="HW33" s="15" t="n"/>
      <c r="HX33" s="15" t="n"/>
      <c r="HY33" s="15" t="n"/>
      <c r="HZ33" s="15" t="n"/>
      <c r="IA33" s="15" t="n"/>
      <c r="IB33" s="15" t="n"/>
      <c r="IC33" s="15" t="n"/>
      <c r="ID33" s="15" t="n"/>
      <c r="IE33" s="15" t="n"/>
      <c r="IF33" s="15" t="n"/>
      <c r="IG33" s="15" t="n"/>
      <c r="IH33" s="15" t="n"/>
      <c r="II33" s="15" t="n"/>
      <c r="IJ33" s="15" t="n"/>
      <c r="IK33" s="15" t="n"/>
      <c r="IL33" s="15" t="n"/>
      <c r="IM33" s="15" t="n"/>
      <c r="IN33" s="15" t="n"/>
      <c r="IO33" s="15" t="n"/>
      <c r="IP33" s="15" t="n"/>
      <c r="IQ33" s="15" t="n"/>
      <c r="IR33" s="15" t="n"/>
      <c r="IS33" s="15" t="n"/>
      <c r="IT33" s="15" t="n"/>
      <c r="IU33" s="15" t="n"/>
      <c r="IV33" s="15" t="n"/>
      <c r="IW33" s="15" t="n"/>
      <c r="IX33" s="15" t="n"/>
      <c r="IY33" s="15" t="n"/>
      <c r="IZ33" s="15" t="n"/>
      <c r="JA33" s="15" t="n"/>
      <c r="JB33" s="15" t="n"/>
      <c r="JC33" s="15" t="n"/>
      <c r="JD33" s="15" t="n"/>
      <c r="JE33" s="15" t="n"/>
      <c r="JF33" s="15" t="n"/>
      <c r="JG33" s="15" t="n"/>
      <c r="JH33" s="15" t="n"/>
      <c r="JI33" s="15" t="n"/>
      <c r="JJ33" s="15" t="n"/>
      <c r="JK33" s="15" t="n"/>
      <c r="JL33" s="15" t="n"/>
    </row>
    <row customHeight="1" ht="13.8" r="34" s="59" spans="1:273">
      <c r="A34" s="0" t="n"/>
      <c r="B34" s="22">
        <f>V34</f>
        <v/>
      </c>
      <c r="C34" s="34">
        <f>'Standard Settings'!B29</f>
        <v/>
      </c>
      <c r="D34" s="34">
        <f>'Standard Settings'!H29</f>
        <v/>
      </c>
      <c r="E34" s="23">
        <f>(DH34-CY34)/2048</f>
        <v/>
      </c>
      <c r="F34" s="21">
        <f>((EchelleFPAparam!$S$3/(cpmcfgWLEN!$P34+E$52))*(SIN('Standard Settings'!$F29+0.0005)+SIN('Standard Settings'!$F29+0.0005+EchelleFPAparam!$M$3))-(EchelleFPAparam!$S$3/(cpmcfgWLEN!$P34+E$52))*(SIN('Standard Settings'!$F29-0.0005)+SIN('Standard Settings'!$F29-0.0005+EchelleFPAparam!$M$3)))*1000*EchelleFPAparam!$O$3/180</f>
        <v/>
      </c>
      <c r="G34" s="24">
        <f>'Standard Settings'!C29</f>
        <v/>
      </c>
      <c r="H34" s="0" t="n"/>
      <c r="I34" s="34">
        <f>'Standard Settings'!D29</f>
        <v/>
      </c>
      <c r="J34" s="0" t="n"/>
      <c r="K34" s="14" t="n">
        <v>0</v>
      </c>
      <c r="L34" s="14" t="n">
        <v>0</v>
      </c>
      <c r="N34" s="25">
        <f>'Standard Settings'!$G29</f>
        <v/>
      </c>
      <c r="O34" s="25">
        <f>'Standard Settings'!$I29</f>
        <v/>
      </c>
      <c r="P34" s="26">
        <f>D34-4</f>
        <v/>
      </c>
      <c r="Q34" s="26">
        <f>D34+4</f>
        <v/>
      </c>
      <c r="R34" s="27">
        <f>IF(OR($P34+B$52&lt;$N34,$P34+B$52&gt;$O34),-1,(EchelleFPAparam!$S$3/(cpmcfgWLEN!$P34+B$52))*(SIN('Standard Settings'!$F29)+SIN('Standard Settings'!$F29+EchelleFPAparam!$M$3)))</f>
        <v/>
      </c>
      <c r="S34" s="27">
        <f>IF(OR($P34+C$52&lt;$N34,$P34+C$52&gt;$O34),-1,(EchelleFPAparam!$S$3/(cpmcfgWLEN!$P34+C$52))*(SIN('Standard Settings'!$F29)+SIN('Standard Settings'!$F29+EchelleFPAparam!$M$3)))</f>
        <v/>
      </c>
      <c r="T34" s="27">
        <f>IF(OR($P34+D$52&lt;$N34,$P34+D$52&gt;$O34),-1,(EchelleFPAparam!$S$3/(cpmcfgWLEN!$P34+D$52))*(SIN('Standard Settings'!$F29)+SIN('Standard Settings'!$F29+EchelleFPAparam!$M$3)))</f>
        <v/>
      </c>
      <c r="U34" s="27">
        <f>IF(OR($P34+E$52&lt;$N34,$P34+E$52&gt;$O34),-1,(EchelleFPAparam!$S$3/(cpmcfgWLEN!$P34+E$52))*(SIN('Standard Settings'!$F29)+SIN('Standard Settings'!$F29+EchelleFPAparam!$M$3)))</f>
        <v/>
      </c>
      <c r="V34" s="27">
        <f>IF(OR($P34+F$52&lt;$N34,$P34+F$52&gt;$O34),-1,(EchelleFPAparam!$S$3/(cpmcfgWLEN!$P34+F$52))*(SIN('Standard Settings'!$F29)+SIN('Standard Settings'!$F29+EchelleFPAparam!$M$3)))</f>
        <v/>
      </c>
      <c r="W34" s="27">
        <f>IF(OR($P34+G$52&lt;$N34,$P34+G$52&gt;$O34),-1,(EchelleFPAparam!$S$3/(cpmcfgWLEN!$P34+G$52))*(SIN('Standard Settings'!$F29)+SIN('Standard Settings'!$F29+EchelleFPAparam!$M$3)))</f>
        <v/>
      </c>
      <c r="X34" s="27">
        <f>IF(OR($P34+H$52&lt;$N34,$P34+H$52&gt;$O34),-1,(EchelleFPAparam!$S$3/(cpmcfgWLEN!$P34+H$52))*(SIN('Standard Settings'!$F29)+SIN('Standard Settings'!$F29+EchelleFPAparam!$M$3)))</f>
        <v/>
      </c>
      <c r="Y34" s="27">
        <f>IF(OR($P34+I$52&lt;$N34,$P34+I$52&gt;$O34),-1,(EchelleFPAparam!$S$3/(cpmcfgWLEN!$P34+I$52))*(SIN('Standard Settings'!$F29)+SIN('Standard Settings'!$F29+EchelleFPAparam!$M$3)))</f>
        <v/>
      </c>
      <c r="Z34" s="27">
        <f>IF(OR($P34+J$52&lt;$N34,$P34+J$52&gt;$O34),-1,(EchelleFPAparam!$S$3/(cpmcfgWLEN!$P34+J$52))*(SIN('Standard Settings'!$F29)+SIN('Standard Settings'!$F29+EchelleFPAparam!$M$3)))</f>
        <v/>
      </c>
      <c r="AA34" s="28" t="n"/>
      <c r="AB34" s="28" t="n"/>
      <c r="AC34" s="28" t="n"/>
      <c r="AD34" s="28" t="n"/>
      <c r="AE34" s="28" t="n"/>
      <c r="AF34" s="28" t="n"/>
      <c r="AG34" s="28" t="n"/>
      <c r="AH34" s="28" t="n"/>
      <c r="AI34" s="28" t="n"/>
      <c r="AJ34" s="28" t="n"/>
      <c r="AK34" s="28" t="n"/>
      <c r="AL34" s="28" t="n"/>
      <c r="AM34" s="28" t="n"/>
      <c r="AN34" s="28" t="n"/>
      <c r="AO34" s="28" t="n"/>
      <c r="AP34" s="28" t="n"/>
      <c r="AQ34" s="28" t="n"/>
      <c r="AR34" s="28" t="n"/>
      <c r="AS34" s="28" t="n"/>
      <c r="AT34" s="28" t="n"/>
      <c r="AU34" s="28" t="n"/>
      <c r="AV34" s="28" t="n"/>
      <c r="AW34" s="28" t="n"/>
      <c r="AX34" s="28" t="n"/>
      <c r="AY34" s="28" t="n"/>
      <c r="AZ34" s="28" t="n"/>
      <c r="BA34" s="28" t="n"/>
      <c r="BB34" s="29">
        <f>IF(OR($P34+B$52&lt;'Standard Settings'!$G29,$P34+B$52&gt;'Standard Settings'!$I29),-1,(EchelleFPAparam!$S$3/(cpmcfgWLEN!$P34+B$52))*(SIN(EchelleFPAparam!$T$3-EchelleFPAparam!$M$3/2)+SIN('Standard Settings'!$F29+EchelleFPAparam!$M$3)))</f>
        <v/>
      </c>
      <c r="BC34" s="29">
        <f>IF(OR($P34+C$52&lt;'Standard Settings'!$G29,$P34+C$52&gt;'Standard Settings'!$I29),-1,(EchelleFPAparam!$S$3/(cpmcfgWLEN!$P34+C$52))*(SIN(EchelleFPAparam!$T$3-EchelleFPAparam!$M$3/2)+SIN('Standard Settings'!$F29+EchelleFPAparam!$M$3)))</f>
        <v/>
      </c>
      <c r="BD34" s="29">
        <f>IF(OR($P34+D$52&lt;'Standard Settings'!$G29,$P34+D$52&gt;'Standard Settings'!$I29),-1,(EchelleFPAparam!$S$3/(cpmcfgWLEN!$P34+D$52))*(SIN(EchelleFPAparam!$T$3-EchelleFPAparam!$M$3/2)+SIN('Standard Settings'!$F29+EchelleFPAparam!$M$3)))</f>
        <v/>
      </c>
      <c r="BE34" s="29">
        <f>IF(OR($P34+E$52&lt;'Standard Settings'!$G29,$P34+E$52&gt;'Standard Settings'!$I29),-1,(EchelleFPAparam!$S$3/(cpmcfgWLEN!$P34+E$52))*(SIN(EchelleFPAparam!$T$3-EchelleFPAparam!$M$3/2)+SIN('Standard Settings'!$F29+EchelleFPAparam!$M$3)))</f>
        <v/>
      </c>
      <c r="BF34" s="29">
        <f>IF(OR($P34+F$52&lt;'Standard Settings'!$G29,$P34+F$52&gt;'Standard Settings'!$I29),-1,(EchelleFPAparam!$S$3/(cpmcfgWLEN!$P34+F$52))*(SIN(EchelleFPAparam!$T$3-EchelleFPAparam!$M$3/2)+SIN('Standard Settings'!$F29+EchelleFPAparam!$M$3)))</f>
        <v/>
      </c>
      <c r="BG34" s="29">
        <f>IF(OR($P34+G$52&lt;'Standard Settings'!$G29,$P34+G$52&gt;'Standard Settings'!$I29),-1,(EchelleFPAparam!$S$3/(cpmcfgWLEN!$P34+G$52))*(SIN(EchelleFPAparam!$T$3-EchelleFPAparam!$M$3/2)+SIN('Standard Settings'!$F29+EchelleFPAparam!$M$3)))</f>
        <v/>
      </c>
      <c r="BH34" s="29">
        <f>IF(OR($P34+H$52&lt;'Standard Settings'!$G29,$P34+H$52&gt;'Standard Settings'!$I29),-1,(EchelleFPAparam!$S$3/(cpmcfgWLEN!$P34+H$52))*(SIN(EchelleFPAparam!$T$3-EchelleFPAparam!$M$3/2)+SIN('Standard Settings'!$F29+EchelleFPAparam!$M$3)))</f>
        <v/>
      </c>
      <c r="BI34" s="29">
        <f>IF(OR($P34+I$52&lt;'Standard Settings'!$G29,$P34+I$52&gt;'Standard Settings'!$I29),-1,(EchelleFPAparam!$S$3/(cpmcfgWLEN!$P34+I$52))*(SIN(EchelleFPAparam!$T$3-EchelleFPAparam!$M$3/2)+SIN('Standard Settings'!$F29+EchelleFPAparam!$M$3)))</f>
        <v/>
      </c>
      <c r="BJ34" s="29">
        <f>IF(OR($P34+J$52&lt;'Standard Settings'!$G29,$P34+J$52&gt;'Standard Settings'!$I29),-1,(EchelleFPAparam!$S$3/(cpmcfgWLEN!$P34+J$52))*(SIN(EchelleFPAparam!$T$3-EchelleFPAparam!$M$3/2)+SIN('Standard Settings'!$F29+EchelleFPAparam!$M$3)))</f>
        <v/>
      </c>
      <c r="BK34" s="30">
        <f>IF(OR($P34+B$52&lt;'Standard Settings'!$G29,$P34+B$52&gt;'Standard Settings'!$I29),-1,BB34*(($D34+B$52)/($D34+B$52+0.5)))</f>
        <v/>
      </c>
      <c r="BL34" s="30">
        <f>IF(OR($P34+C$52&lt;'Standard Settings'!$G29,$P34+C$52&gt;'Standard Settings'!$I29),-1,BC34*(($D34+C$52)/($D34+C$52+0.5)))</f>
        <v/>
      </c>
      <c r="BM34" s="30">
        <f>IF(OR($P34+D$52&lt;'Standard Settings'!$G29,$P34+D$52&gt;'Standard Settings'!$I29),-1,BD34*(($D34+D$52)/($D34+D$52+0.5)))</f>
        <v/>
      </c>
      <c r="BN34" s="30">
        <f>IF(OR($P34+E$52&lt;'Standard Settings'!$G29,$P34+E$52&gt;'Standard Settings'!$I29),-1,BE34*(($D34+E$52)/($D34+E$52+0.5)))</f>
        <v/>
      </c>
      <c r="BO34" s="30">
        <f>IF(OR($P34+F$52&lt;'Standard Settings'!$G29,$P34+F$52&gt;'Standard Settings'!$I29),-1,BF34*(($D34+F$52)/($D34+F$52+0.5)))</f>
        <v/>
      </c>
      <c r="BP34" s="30">
        <f>IF(OR($P34+G$52&lt;'Standard Settings'!$G29,$P34+G$52&gt;'Standard Settings'!$I29),-1,BG34*(($D34+G$52)/($D34+G$52+0.5)))</f>
        <v/>
      </c>
      <c r="BQ34" s="30">
        <f>IF(OR($P34+H$52&lt;'Standard Settings'!$G29,$P34+H$52&gt;'Standard Settings'!$I29),-1,BH34*(($D34+H$52)/($D34+H$52+0.5)))</f>
        <v/>
      </c>
      <c r="BR34" s="30">
        <f>IF(OR($P34+I$52&lt;'Standard Settings'!$G29,$P34+I$52&gt;'Standard Settings'!$I29),-1,BI34*(($D34+I$52)/($D34+I$52+0.5)))</f>
        <v/>
      </c>
      <c r="BS34" s="30">
        <f>IF(OR($P34+J$52&lt;'Standard Settings'!$G29,$P34+J$52&gt;'Standard Settings'!$I29),-1,BJ34*(($D34+J$52)/($D34+J$52+0.5)))</f>
        <v/>
      </c>
      <c r="BT34" s="30">
        <f>IF(OR($P34+B$52&lt;'Standard Settings'!$G29,$P34+B$52&gt;'Standard Settings'!$I29),-1,BB34*(($D34+B$52)/($D34+B$52-0.5)))</f>
        <v/>
      </c>
      <c r="BU34" s="30">
        <f>IF(OR($P34+C$52&lt;'Standard Settings'!$G29,$P34+C$52&gt;'Standard Settings'!$I29),-1,BC34*(($D34+C$52)/($D34+C$52-0.5)))</f>
        <v/>
      </c>
      <c r="BV34" s="30">
        <f>IF(OR($P34+D$52&lt;'Standard Settings'!$G29,$P34+D$52&gt;'Standard Settings'!$I29),-1,BD34*(($D34+D$52)/($D34+D$52-0.5)))</f>
        <v/>
      </c>
      <c r="BW34" s="30">
        <f>IF(OR($P34+E$52&lt;'Standard Settings'!$G29,$P34+E$52&gt;'Standard Settings'!$I29),-1,BE34*(($D34+E$52)/($D34+E$52-0.5)))</f>
        <v/>
      </c>
      <c r="BX34" s="30">
        <f>IF(OR($P34+F$52&lt;'Standard Settings'!$G29,$P34+F$52&gt;'Standard Settings'!$I29),-1,BF34*(($D34+F$52)/($D34+F$52-0.5)))</f>
        <v/>
      </c>
      <c r="BY34" s="30">
        <f>IF(OR($P34+G$52&lt;'Standard Settings'!$G29,$P34+G$52&gt;'Standard Settings'!$I29),-1,BG34*(($D34+G$52)/($D34+G$52-0.5)))</f>
        <v/>
      </c>
      <c r="BZ34" s="30">
        <f>IF(OR($P34+H$52&lt;'Standard Settings'!$G29,$P34+H$52&gt;'Standard Settings'!$I29),-1,BH34*(($D34+H$52)/($D34+H$52-0.5)))</f>
        <v/>
      </c>
      <c r="CA34" s="30">
        <f>IF(OR($P34+I$52&lt;'Standard Settings'!$G29,$P34+I$52&gt;'Standard Settings'!$I29),-1,BI34*(($D34+I$52)/($D34+I$52-0.5)))</f>
        <v/>
      </c>
      <c r="CB34" s="30">
        <f>IF(OR($P34+J$52&lt;'Standard Settings'!$G29,$P34+J$52&gt;'Standard Settings'!$I29),-1,BJ34*(($D34+J$52)/($D34+J$52-0.5)))</f>
        <v/>
      </c>
      <c r="CC34" s="31">
        <f>IF(OR($P34+B$52&lt;'Standard Settings'!$G29,$P34+B$52&gt;'Standard Settings'!$I29),-1,(EchelleFPAparam!$S$3/(cpmcfgWLEN!$P34+B$52))*(SIN('Standard Settings'!$F29)+SIN('Standard Settings'!$F29+EchelleFPAparam!$M$3+EchelleFPAparam!$F$3)))</f>
        <v/>
      </c>
      <c r="CD34" s="31">
        <f>IF(OR($P34+C$52&lt;'Standard Settings'!$G29,$P34+C$52&gt;'Standard Settings'!$I29),-1,(EchelleFPAparam!$S$3/(cpmcfgWLEN!$P34+C$52))*(SIN('Standard Settings'!$F29)+SIN('Standard Settings'!$F29+EchelleFPAparam!$M$3+EchelleFPAparam!$F$3)))</f>
        <v/>
      </c>
      <c r="CE34" s="31">
        <f>IF(OR($P34+D$52&lt;'Standard Settings'!$G29,$P34+D$52&gt;'Standard Settings'!$I29),-1,(EchelleFPAparam!$S$3/(cpmcfgWLEN!$P34+D$52))*(SIN('Standard Settings'!$F29)+SIN('Standard Settings'!$F29+EchelleFPAparam!$M$3+EchelleFPAparam!$F$3)))</f>
        <v/>
      </c>
      <c r="CF34" s="31">
        <f>IF(OR($P34+E$52&lt;'Standard Settings'!$G29,$P34+E$52&gt;'Standard Settings'!$I29),-1,(EchelleFPAparam!$S$3/(cpmcfgWLEN!$P34+E$52))*(SIN('Standard Settings'!$F29)+SIN('Standard Settings'!$F29+EchelleFPAparam!$M$3+EchelleFPAparam!$F$3)))</f>
        <v/>
      </c>
      <c r="CG34" s="31">
        <f>IF(OR($P34+F$52&lt;'Standard Settings'!$G29,$P34+F$52&gt;'Standard Settings'!$I29),-1,(EchelleFPAparam!$S$3/(cpmcfgWLEN!$P34+F$52))*(SIN('Standard Settings'!$F29)+SIN('Standard Settings'!$F29+EchelleFPAparam!$M$3+EchelleFPAparam!$F$3)))</f>
        <v/>
      </c>
      <c r="CH34" s="31">
        <f>IF(OR($P34+G$52&lt;'Standard Settings'!$G29,$P34+G$52&gt;'Standard Settings'!$I29),-1,(EchelleFPAparam!$S$3/(cpmcfgWLEN!$P34+G$52))*(SIN('Standard Settings'!$F29)+SIN('Standard Settings'!$F29+EchelleFPAparam!$M$3+EchelleFPAparam!$F$3)))</f>
        <v/>
      </c>
      <c r="CI34" s="31">
        <f>IF(OR($P34+H$52&lt;'Standard Settings'!$G29,$P34+H$52&gt;'Standard Settings'!$I29),-1,(EchelleFPAparam!$S$3/(cpmcfgWLEN!$P34+H$52))*(SIN('Standard Settings'!$F29)+SIN('Standard Settings'!$F29+EchelleFPAparam!$M$3+EchelleFPAparam!$F$3)))</f>
        <v/>
      </c>
      <c r="CJ34" s="31">
        <f>IF(OR($P34+I$52&lt;'Standard Settings'!$G29,$P34+I$52&gt;'Standard Settings'!$I29),-1,(EchelleFPAparam!$S$3/(cpmcfgWLEN!$P34+I$52))*(SIN('Standard Settings'!$F29)+SIN('Standard Settings'!$F29+EchelleFPAparam!$M$3+EchelleFPAparam!$F$3)))</f>
        <v/>
      </c>
      <c r="CK34" s="31">
        <f>IF(OR($P34+J$52&lt;'Standard Settings'!$G29,$P34+J$52&gt;'Standard Settings'!$I29),-1,(EchelleFPAparam!$S$3/(cpmcfgWLEN!$P34+J$52))*(SIN('Standard Settings'!$F29)+SIN('Standard Settings'!$F29+EchelleFPAparam!$M$3+EchelleFPAparam!$F$3)))</f>
        <v/>
      </c>
      <c r="CL34" s="31">
        <f>IF(OR($P34+B$52&lt;'Standard Settings'!$G29,$P34+B$52&gt;'Standard Settings'!$I29),-1,(EchelleFPAparam!$S$3/(cpmcfgWLEN!$P34+B$52))*(SIN('Standard Settings'!$F29)+SIN('Standard Settings'!$F29+EchelleFPAparam!$M$3+EchelleFPAparam!$G$3)))</f>
        <v/>
      </c>
      <c r="CM34" s="31">
        <f>IF(OR($P34+C$52&lt;'Standard Settings'!$G29,$P34+C$52&gt;'Standard Settings'!$I29),-1,(EchelleFPAparam!$S$3/(cpmcfgWLEN!$P34+C$52))*(SIN('Standard Settings'!$F29)+SIN('Standard Settings'!$F29+EchelleFPAparam!$M$3+EchelleFPAparam!$G$3)))</f>
        <v/>
      </c>
      <c r="CN34" s="31">
        <f>IF(OR($P34+D$52&lt;'Standard Settings'!$G29,$P34+D$52&gt;'Standard Settings'!$I29),-1,(EchelleFPAparam!$S$3/(cpmcfgWLEN!$P34+D$52))*(SIN('Standard Settings'!$F29)+SIN('Standard Settings'!$F29+EchelleFPAparam!$M$3+EchelleFPAparam!$G$3)))</f>
        <v/>
      </c>
      <c r="CO34" s="31">
        <f>IF(OR($P34+E$52&lt;'Standard Settings'!$G29,$P34+E$52&gt;'Standard Settings'!$I29),-1,(EchelleFPAparam!$S$3/(cpmcfgWLEN!$P34+E$52))*(SIN('Standard Settings'!$F29)+SIN('Standard Settings'!$F29+EchelleFPAparam!$M$3+EchelleFPAparam!$G$3)))</f>
        <v/>
      </c>
      <c r="CP34" s="31">
        <f>IF(OR($P34+F$52&lt;'Standard Settings'!$G29,$P34+F$52&gt;'Standard Settings'!$I29),-1,(EchelleFPAparam!$S$3/(cpmcfgWLEN!$P34+F$52))*(SIN('Standard Settings'!$F29)+SIN('Standard Settings'!$F29+EchelleFPAparam!$M$3+EchelleFPAparam!$G$3)))</f>
        <v/>
      </c>
      <c r="CQ34" s="31">
        <f>IF(OR($P34+G$52&lt;'Standard Settings'!$G29,$P34+G$52&gt;'Standard Settings'!$I29),-1,(EchelleFPAparam!$S$3/(cpmcfgWLEN!$P34+G$52))*(SIN('Standard Settings'!$F29)+SIN('Standard Settings'!$F29+EchelleFPAparam!$M$3+EchelleFPAparam!$G$3)))</f>
        <v/>
      </c>
      <c r="CR34" s="31">
        <f>IF(OR($P34+H$52&lt;'Standard Settings'!$G29,$P34+H$52&gt;'Standard Settings'!$I29),-1,(EchelleFPAparam!$S$3/(cpmcfgWLEN!$P34+H$52))*(SIN('Standard Settings'!$F29)+SIN('Standard Settings'!$F29+EchelleFPAparam!$M$3+EchelleFPAparam!$G$3)))</f>
        <v/>
      </c>
      <c r="CS34" s="31">
        <f>IF(OR($P34+I$52&lt;'Standard Settings'!$G29,$P34+I$52&gt;'Standard Settings'!$I29),-1,(EchelleFPAparam!$S$3/(cpmcfgWLEN!$P34+I$52))*(SIN('Standard Settings'!$F29)+SIN('Standard Settings'!$F29+EchelleFPAparam!$M$3+EchelleFPAparam!$G$3)))</f>
        <v/>
      </c>
      <c r="CT34" s="31">
        <f>IF(OR($P34+J$52&lt;'Standard Settings'!$G29,$P34+J$52&gt;'Standard Settings'!$I29),-1,(EchelleFPAparam!$S$3/(cpmcfgWLEN!$P34+J$52))*(SIN('Standard Settings'!$F29)+SIN('Standard Settings'!$F29+EchelleFPAparam!$M$3+EchelleFPAparam!$G$3)))</f>
        <v/>
      </c>
      <c r="CU34" s="31">
        <f>IF(OR($P34+B$52&lt;'Standard Settings'!$G29,$P34+B$52&gt;'Standard Settings'!$I29),-1,(EchelleFPAparam!$S$3/(cpmcfgWLEN!$P34+B$52))*(SIN('Standard Settings'!$F29)+SIN('Standard Settings'!$F29+EchelleFPAparam!$M$3+EchelleFPAparam!$H$3)))</f>
        <v/>
      </c>
      <c r="CV34" s="31">
        <f>IF(OR($P34+C$52&lt;'Standard Settings'!$G29,$P34+C$52&gt;'Standard Settings'!$I29),-1,(EchelleFPAparam!$S$3/(cpmcfgWLEN!$P34+C$52))*(SIN('Standard Settings'!$F29)+SIN('Standard Settings'!$F29+EchelleFPAparam!$M$3+EchelleFPAparam!$H$3)))</f>
        <v/>
      </c>
      <c r="CW34" s="31">
        <f>IF(OR($P34+D$52&lt;'Standard Settings'!$G29,$P34+D$52&gt;'Standard Settings'!$I29),-1,(EchelleFPAparam!$S$3/(cpmcfgWLEN!$P34+D$52))*(SIN('Standard Settings'!$F29)+SIN('Standard Settings'!$F29+EchelleFPAparam!$M$3+EchelleFPAparam!$H$3)))</f>
        <v/>
      </c>
      <c r="CX34" s="31">
        <f>IF(OR($P34+E$52&lt;'Standard Settings'!$G29,$P34+E$52&gt;'Standard Settings'!$I29),-1,(EchelleFPAparam!$S$3/(cpmcfgWLEN!$P34+E$52))*(SIN('Standard Settings'!$F29)+SIN('Standard Settings'!$F29+EchelleFPAparam!$M$3+EchelleFPAparam!$H$3)))</f>
        <v/>
      </c>
      <c r="CY34" s="31">
        <f>IF(OR($P34+F$52&lt;'Standard Settings'!$G29,$P34+F$52&gt;'Standard Settings'!$I29),-1,(EchelleFPAparam!$S$3/(cpmcfgWLEN!$P34+F$52))*(SIN('Standard Settings'!$F29)+SIN('Standard Settings'!$F29+EchelleFPAparam!$M$3+EchelleFPAparam!$H$3)))</f>
        <v/>
      </c>
      <c r="CZ34" s="31">
        <f>IF(OR($P34+G$52&lt;'Standard Settings'!$G29,$P34+G$52&gt;'Standard Settings'!$I29),-1,(EchelleFPAparam!$S$3/(cpmcfgWLEN!$P34+G$52))*(SIN('Standard Settings'!$F29)+SIN('Standard Settings'!$F29+EchelleFPAparam!$M$3+EchelleFPAparam!$H$3)))</f>
        <v/>
      </c>
      <c r="DA34" s="31">
        <f>IF(OR($P34+H$52&lt;'Standard Settings'!$G29,$P34+H$52&gt;'Standard Settings'!$I29),-1,(EchelleFPAparam!$S$3/(cpmcfgWLEN!$P34+H$52))*(SIN('Standard Settings'!$F29)+SIN('Standard Settings'!$F29+EchelleFPAparam!$M$3+EchelleFPAparam!$H$3)))</f>
        <v/>
      </c>
      <c r="DB34" s="31">
        <f>IF(OR($P34+I$52&lt;'Standard Settings'!$G29,$P34+I$52&gt;'Standard Settings'!$I29),-1,(EchelleFPAparam!$S$3/(cpmcfgWLEN!$P34+I$52))*(SIN('Standard Settings'!$F29)+SIN('Standard Settings'!$F29+EchelleFPAparam!$M$3+EchelleFPAparam!$H$3)))</f>
        <v/>
      </c>
      <c r="DC34" s="31">
        <f>IF(OR($P34+J$52&lt;'Standard Settings'!$G29,$P34+J$52&gt;'Standard Settings'!$I29),-1,(EchelleFPAparam!$S$3/(cpmcfgWLEN!$P34+J$52))*(SIN('Standard Settings'!$F29)+SIN('Standard Settings'!$F29+EchelleFPAparam!$M$3+EchelleFPAparam!$H$3)))</f>
        <v/>
      </c>
      <c r="DD34" s="31">
        <f>IF(OR($P34+B$52&lt;'Standard Settings'!$G29,$P34+B$52&gt;'Standard Settings'!$I29),-1,(EchelleFPAparam!$S$3/(cpmcfgWLEN!$P34+B$52))*(SIN('Standard Settings'!$F29)+SIN('Standard Settings'!$F29+EchelleFPAparam!$M$3+EchelleFPAparam!$I$3)))</f>
        <v/>
      </c>
      <c r="DE34" s="31">
        <f>IF(OR($P34+C$52&lt;'Standard Settings'!$G29,$P34+C$52&gt;'Standard Settings'!$I29),-1,(EchelleFPAparam!$S$3/(cpmcfgWLEN!$P34+C$52))*(SIN('Standard Settings'!$F29)+SIN('Standard Settings'!$F29+EchelleFPAparam!$M$3+EchelleFPAparam!$I$3)))</f>
        <v/>
      </c>
      <c r="DF34" s="31">
        <f>IF(OR($P34+D$52&lt;'Standard Settings'!$G29,$P34+D$52&gt;'Standard Settings'!$I29),-1,(EchelleFPAparam!$S$3/(cpmcfgWLEN!$P34+D$52))*(SIN('Standard Settings'!$F29)+SIN('Standard Settings'!$F29+EchelleFPAparam!$M$3+EchelleFPAparam!$I$3)))</f>
        <v/>
      </c>
      <c r="DG34" s="31">
        <f>IF(OR($P34+E$52&lt;'Standard Settings'!$G29,$P34+E$52&gt;'Standard Settings'!$I29),-1,(EchelleFPAparam!$S$3/(cpmcfgWLEN!$P34+E$52))*(SIN('Standard Settings'!$F29)+SIN('Standard Settings'!$F29+EchelleFPAparam!$M$3+EchelleFPAparam!$I$3)))</f>
        <v/>
      </c>
      <c r="DH34" s="31">
        <f>IF(OR($P34+F$52&lt;'Standard Settings'!$G29,$P34+F$52&gt;'Standard Settings'!$I29),-1,(EchelleFPAparam!$S$3/(cpmcfgWLEN!$P34+F$52))*(SIN('Standard Settings'!$F29)+SIN('Standard Settings'!$F29+EchelleFPAparam!$M$3+EchelleFPAparam!$I$3)))</f>
        <v/>
      </c>
      <c r="DI34" s="31">
        <f>IF(OR($P34+G$52&lt;'Standard Settings'!$G29,$P34+G$52&gt;'Standard Settings'!$I29),-1,(EchelleFPAparam!$S$3/(cpmcfgWLEN!$P34+G$52))*(SIN('Standard Settings'!$F29)+SIN('Standard Settings'!$F29+EchelleFPAparam!$M$3+EchelleFPAparam!$I$3)))</f>
        <v/>
      </c>
      <c r="DJ34" s="31">
        <f>IF(OR($P34+H$52&lt;'Standard Settings'!$G29,$P34+H$52&gt;'Standard Settings'!$I29),-1,(EchelleFPAparam!$S$3/(cpmcfgWLEN!$P34+H$52))*(SIN('Standard Settings'!$F29)+SIN('Standard Settings'!$F29+EchelleFPAparam!$M$3+EchelleFPAparam!$I$3)))</f>
        <v/>
      </c>
      <c r="DK34" s="31">
        <f>IF(OR($P34+I$52&lt;'Standard Settings'!$G29,$P34+I$52&gt;'Standard Settings'!$I29),-1,(EchelleFPAparam!$S$3/(cpmcfgWLEN!$P34+I$52))*(SIN('Standard Settings'!$F29)+SIN('Standard Settings'!$F29+EchelleFPAparam!$M$3+EchelleFPAparam!$I$3)))</f>
        <v/>
      </c>
      <c r="DL34" s="31">
        <f>IF(OR($P34+J$52&lt;'Standard Settings'!$G29,$P34+J$52&gt;'Standard Settings'!$I29),-1,(EchelleFPAparam!$S$3/(cpmcfgWLEN!$P34+J$52))*(SIN('Standard Settings'!$F29)+SIN('Standard Settings'!$F29+EchelleFPAparam!$M$3+EchelleFPAparam!$I$3)))</f>
        <v/>
      </c>
      <c r="DM34" s="31">
        <f>IF(OR($P34+B$52&lt;'Standard Settings'!$G29,$P34+B$52&gt;'Standard Settings'!$I29),-1,(EchelleFPAparam!$S$3/(cpmcfgWLEN!$P34+B$52))*(SIN('Standard Settings'!$F29)+SIN('Standard Settings'!$F29+EchelleFPAparam!$M$3+EchelleFPAparam!$J$3)))</f>
        <v/>
      </c>
      <c r="DN34" s="31">
        <f>IF(OR($P34+C$52&lt;'Standard Settings'!$G29,$P34+C$52&gt;'Standard Settings'!$I29),-1,(EchelleFPAparam!$S$3/(cpmcfgWLEN!$P34+C$52))*(SIN('Standard Settings'!$F29)+SIN('Standard Settings'!$F29+EchelleFPAparam!$M$3+EchelleFPAparam!$J$3)))</f>
        <v/>
      </c>
      <c r="DO34" s="31">
        <f>IF(OR($P34+D$52&lt;'Standard Settings'!$G29,$P34+D$52&gt;'Standard Settings'!$I29),-1,(EchelleFPAparam!$S$3/(cpmcfgWLEN!$P34+D$52))*(SIN('Standard Settings'!$F29)+SIN('Standard Settings'!$F29+EchelleFPAparam!$M$3+EchelleFPAparam!$J$3)))</f>
        <v/>
      </c>
      <c r="DP34" s="31">
        <f>IF(OR($P34+E$52&lt;'Standard Settings'!$G29,$P34+E$52&gt;'Standard Settings'!$I29),-1,(EchelleFPAparam!$S$3/(cpmcfgWLEN!$P34+E$52))*(SIN('Standard Settings'!$F29)+SIN('Standard Settings'!$F29+EchelleFPAparam!$M$3+EchelleFPAparam!$J$3)))</f>
        <v/>
      </c>
      <c r="DQ34" s="31">
        <f>IF(OR($P34+F$52&lt;'Standard Settings'!$G29,$P34+F$52&gt;'Standard Settings'!$I29),-1,(EchelleFPAparam!$S$3/(cpmcfgWLEN!$P34+F$52))*(SIN('Standard Settings'!$F29)+SIN('Standard Settings'!$F29+EchelleFPAparam!$M$3+EchelleFPAparam!$J$3)))</f>
        <v/>
      </c>
      <c r="DR34" s="31">
        <f>IF(OR($P34+G$52&lt;'Standard Settings'!$G29,$P34+G$52&gt;'Standard Settings'!$I29),-1,(EchelleFPAparam!$S$3/(cpmcfgWLEN!$P34+G$52))*(SIN('Standard Settings'!$F29)+SIN('Standard Settings'!$F29+EchelleFPAparam!$M$3+EchelleFPAparam!$J$3)))</f>
        <v/>
      </c>
      <c r="DS34" s="31">
        <f>IF(OR($P34+H$52&lt;'Standard Settings'!$G29,$P34+H$52&gt;'Standard Settings'!$I29),-1,(EchelleFPAparam!$S$3/(cpmcfgWLEN!$P34+H$52))*(SIN('Standard Settings'!$F29)+SIN('Standard Settings'!$F29+EchelleFPAparam!$M$3+EchelleFPAparam!$J$3)))</f>
        <v/>
      </c>
      <c r="DT34" s="31">
        <f>IF(OR($P34+I$52&lt;'Standard Settings'!$G29,$P34+I$52&gt;'Standard Settings'!$I29),-1,(EchelleFPAparam!$S$3/(cpmcfgWLEN!$P34+I$52))*(SIN('Standard Settings'!$F29)+SIN('Standard Settings'!$F29+EchelleFPAparam!$M$3+EchelleFPAparam!$J$3)))</f>
        <v/>
      </c>
      <c r="DU34" s="31">
        <f>IF(OR($P34+J$52&lt;'Standard Settings'!$G29,$P34+J$52&gt;'Standard Settings'!$I29),-1,(EchelleFPAparam!$S$3/(cpmcfgWLEN!$P34+J$52))*(SIN('Standard Settings'!$F29)+SIN('Standard Settings'!$F29+EchelleFPAparam!$M$3+EchelleFPAparam!$J$3)))</f>
        <v/>
      </c>
      <c r="DV34" s="31">
        <f>IF(OR($P34+B$52&lt;$N34,$P34+B$52&gt;$O34),-1,(EchelleFPAparam!$S$3/(cpmcfgWLEN!$P34+B$52))*(SIN('Standard Settings'!$F29)+SIN('Standard Settings'!$F29+EchelleFPAparam!$M$3+EchelleFPAparam!$K$3)))</f>
        <v/>
      </c>
      <c r="DW34" s="31">
        <f>IF(OR($P34+C$52&lt;$N34,$P34+C$52&gt;$O34),-1,(EchelleFPAparam!$S$3/(cpmcfgWLEN!$P34+C$52))*(SIN('Standard Settings'!$F29)+SIN('Standard Settings'!$F29+EchelleFPAparam!$M$3+EchelleFPAparam!$K$3)))</f>
        <v/>
      </c>
      <c r="DX34" s="31">
        <f>IF(OR($P34+D$52&lt;$N34,$P34+D$52&gt;$O34),-1,(EchelleFPAparam!$S$3/(cpmcfgWLEN!$P34+D$52))*(SIN('Standard Settings'!$F29)+SIN('Standard Settings'!$F29+EchelleFPAparam!$M$3+EchelleFPAparam!$K$3)))</f>
        <v/>
      </c>
      <c r="DY34" s="31">
        <f>IF(OR($P34+E$52&lt;$N34,$P34+E$52&gt;$O34),-1,(EchelleFPAparam!$S$3/(cpmcfgWLEN!$P34+E$52))*(SIN('Standard Settings'!$F29)+SIN('Standard Settings'!$F29+EchelleFPAparam!$M$3+EchelleFPAparam!$K$3)))</f>
        <v/>
      </c>
      <c r="DZ34" s="31">
        <f>IF(OR($P34+F$52&lt;$N34,$P34+F$52&gt;$O34),-1,(EchelleFPAparam!$S$3/(cpmcfgWLEN!$P34+F$52))*(SIN('Standard Settings'!$F29)+SIN('Standard Settings'!$F29+EchelleFPAparam!$M$3+EchelleFPAparam!$K$3)))</f>
        <v/>
      </c>
      <c r="EA34" s="31">
        <f>IF(OR($P34+G$52&lt;$N34,$P34+G$52&gt;$O34),-1,(EchelleFPAparam!$S$3/(cpmcfgWLEN!$P34+G$52))*(SIN('Standard Settings'!$F29)+SIN('Standard Settings'!$F29+EchelleFPAparam!$M$3+EchelleFPAparam!$K$3)))</f>
        <v/>
      </c>
      <c r="EB34" s="31">
        <f>IF(OR($P34+H$52&lt;$N34,$P34+H$52&gt;$O34),-1,(EchelleFPAparam!$S$3/(cpmcfgWLEN!$P34+H$52))*(SIN('Standard Settings'!$F29)+SIN('Standard Settings'!$F29+EchelleFPAparam!$M$3+EchelleFPAparam!$K$3)))</f>
        <v/>
      </c>
      <c r="EC34" s="31">
        <f>IF(OR($P34+I$52&lt;$N34,$P34+I$52&gt;$O34),-1,(EchelleFPAparam!$S$3/(cpmcfgWLEN!$P34+I$52))*(SIN('Standard Settings'!$F29)+SIN('Standard Settings'!$F29+EchelleFPAparam!$M$3+EchelleFPAparam!$K$3)))</f>
        <v/>
      </c>
      <c r="ED34" s="31">
        <f>IF(OR($P34+J$52&lt;$N34,$P34+J$52&gt;$O34),-1,(EchelleFPAparam!$S$3/(cpmcfgWLEN!$P34+J$52))*(SIN('Standard Settings'!$F29)+SIN('Standard Settings'!$F29+EchelleFPAparam!$M$3+EchelleFPAparam!$K$3)))</f>
        <v/>
      </c>
      <c r="EE34" s="34">
        <f>'Standard Settings'!E29</f>
        <v/>
      </c>
      <c r="EH34" s="32" t="n"/>
      <c r="EI34" s="32" t="n"/>
      <c r="EJ34" s="32" t="n"/>
      <c r="EK34" s="32" t="n"/>
      <c r="EL34" s="32" t="n"/>
      <c r="EM34" s="32" t="n"/>
      <c r="EN34" s="32" t="n"/>
      <c r="EO34" s="32" t="n"/>
      <c r="EP34" s="32" t="n"/>
      <c r="EQ34" s="32" t="n"/>
      <c r="ER34" s="32" t="n"/>
      <c r="ES34" s="32" t="n"/>
      <c r="ET34" s="32" t="n"/>
      <c r="EU34" s="32" t="n"/>
      <c r="EV34" s="32" t="n"/>
      <c r="EW34" s="32" t="n"/>
      <c r="EX34" s="32" t="n"/>
      <c r="EY34" s="32" t="n"/>
      <c r="EZ34" s="32" t="n"/>
      <c r="FA34" s="32" t="n"/>
      <c r="FB34" s="32" t="n"/>
      <c r="FC34" s="15" t="n"/>
      <c r="FD34" s="33">
        <f>1/(F34*EchelleFPAparam!$Q$3)</f>
        <v/>
      </c>
      <c r="FE34" s="33">
        <f>E34*FD34</f>
        <v/>
      </c>
      <c r="FF34" s="15" t="n"/>
      <c r="FG34" s="15" t="n"/>
      <c r="FH34" s="15" t="n"/>
      <c r="FI34" s="15" t="n"/>
      <c r="FJ34" s="15" t="n"/>
      <c r="FK34" s="15" t="n"/>
      <c r="FL34" s="15" t="n"/>
      <c r="FM34" s="15" t="n"/>
      <c r="FN34" s="15" t="n"/>
      <c r="FO34" s="15" t="n"/>
      <c r="FP34" s="15" t="n"/>
      <c r="FQ34" s="15" t="n"/>
      <c r="FR34" s="15" t="n"/>
      <c r="FS34" s="15" t="n"/>
      <c r="FT34" s="15" t="n"/>
      <c r="FU34" s="15" t="n"/>
      <c r="FV34" s="15" t="n"/>
      <c r="FW34" s="15" t="n"/>
      <c r="FX34" s="15" t="n"/>
      <c r="FY34" s="15" t="n"/>
      <c r="FZ34" s="15" t="n"/>
      <c r="GA34" s="15" t="n"/>
      <c r="GB34" s="15" t="n"/>
      <c r="GC34" s="15" t="n"/>
      <c r="GD34" s="15" t="n"/>
      <c r="GE34" s="15" t="n"/>
      <c r="GF34" s="15" t="n"/>
      <c r="GG34" s="15" t="n"/>
      <c r="GH34" s="15" t="n"/>
      <c r="GI34" s="15" t="n"/>
      <c r="GJ34" s="15" t="n"/>
      <c r="GK34" s="15" t="n"/>
      <c r="GL34" s="15" t="n"/>
      <c r="GM34" s="15" t="n"/>
      <c r="GN34" s="15" t="n"/>
      <c r="GO34" s="15" t="n"/>
      <c r="GP34" s="15" t="n"/>
      <c r="GQ34" s="15" t="n"/>
      <c r="GR34" s="15" t="n"/>
      <c r="GS34" s="15" t="n"/>
      <c r="GT34" s="15" t="n"/>
      <c r="GU34" s="15" t="n"/>
      <c r="GV34" s="15" t="n"/>
      <c r="GW34" s="15" t="n"/>
      <c r="GX34" s="15" t="n"/>
      <c r="GY34" s="15" t="n"/>
      <c r="GZ34" s="15" t="n"/>
      <c r="HA34" s="15" t="n"/>
      <c r="HB34" s="15" t="n"/>
      <c r="HC34" s="15" t="n"/>
      <c r="HD34" s="15" t="n"/>
      <c r="HE34" s="15" t="n"/>
      <c r="HF34" s="15" t="n"/>
      <c r="HG34" s="15" t="n"/>
      <c r="HH34" s="15" t="n"/>
      <c r="HI34" s="15" t="n"/>
      <c r="HJ34" s="15" t="n"/>
      <c r="HK34" s="15" t="n"/>
      <c r="HL34" s="15" t="n"/>
      <c r="HM34" s="15" t="n"/>
      <c r="HN34" s="15" t="n"/>
      <c r="HO34" s="15" t="n"/>
      <c r="HP34" s="15" t="n"/>
      <c r="HQ34" s="15" t="n"/>
      <c r="HR34" s="15" t="n"/>
      <c r="HS34" s="15" t="n"/>
      <c r="HT34" s="15" t="n"/>
      <c r="HU34" s="15" t="n"/>
      <c r="HV34" s="15" t="n"/>
      <c r="HW34" s="15" t="n"/>
      <c r="HX34" s="15" t="n"/>
      <c r="HY34" s="15" t="n"/>
      <c r="HZ34" s="15" t="n"/>
      <c r="IA34" s="15" t="n"/>
      <c r="IB34" s="15" t="n"/>
      <c r="IC34" s="15" t="n"/>
      <c r="ID34" s="15" t="n"/>
      <c r="IE34" s="15" t="n"/>
      <c r="IF34" s="15" t="n"/>
      <c r="IG34" s="15" t="n"/>
      <c r="IH34" s="15" t="n"/>
      <c r="II34" s="15" t="n"/>
      <c r="IJ34" s="15" t="n"/>
      <c r="IK34" s="15" t="n"/>
      <c r="IL34" s="15" t="n"/>
      <c r="IM34" s="15" t="n"/>
      <c r="IN34" s="15" t="n"/>
      <c r="IO34" s="15" t="n"/>
      <c r="IP34" s="15" t="n"/>
      <c r="IQ34" s="15" t="n"/>
      <c r="IR34" s="15" t="n"/>
      <c r="IS34" s="15" t="n"/>
      <c r="IT34" s="15" t="n"/>
      <c r="IU34" s="15" t="n"/>
      <c r="IV34" s="15" t="n"/>
      <c r="IW34" s="15" t="n"/>
      <c r="IX34" s="15" t="n"/>
      <c r="IY34" s="15" t="n"/>
      <c r="IZ34" s="15" t="n"/>
      <c r="JA34" s="15" t="n"/>
      <c r="JB34" s="15" t="n"/>
      <c r="JC34" s="15" t="n"/>
      <c r="JD34" s="15" t="n"/>
      <c r="JE34" s="15" t="n"/>
      <c r="JF34" s="15" t="n"/>
      <c r="JG34" s="15" t="n"/>
      <c r="JH34" s="15" t="n"/>
      <c r="JI34" s="15" t="n"/>
      <c r="JJ34" s="15" t="n"/>
      <c r="JK34" s="15" t="n"/>
      <c r="JL34" s="15" t="n"/>
    </row>
    <row customHeight="1" ht="13.8" r="35" s="59" spans="1:273">
      <c r="A35" s="0" t="n"/>
      <c r="B35" s="0" t="n"/>
      <c r="C35" s="0" t="n"/>
      <c r="D35" s="0" t="n"/>
      <c r="E35" s="0" t="n"/>
      <c r="F35" s="0" t="n"/>
      <c r="G35" s="0" t="n"/>
      <c r="H35" s="0" t="n"/>
      <c r="I35" s="0" t="n"/>
      <c r="J35" s="0" t="n"/>
      <c r="K35" s="0" t="n"/>
      <c r="CF35" s="0" t="n"/>
      <c r="DZ35" s="0" t="n"/>
      <c r="EA35" s="0" t="n"/>
    </row>
    <row customHeight="1" ht="13.8" r="36" s="59" spans="1:273">
      <c r="A36" s="0" t="n"/>
      <c r="B36" s="0" t="n"/>
      <c r="C36" s="0" t="n"/>
      <c r="D36" s="0" t="n"/>
      <c r="E36" s="0" t="n"/>
      <c r="F36" s="0" t="n"/>
      <c r="G36" s="0" t="n"/>
      <c r="H36" s="0" t="n"/>
      <c r="I36" s="0" t="n"/>
      <c r="J36" s="0" t="n"/>
      <c r="K36" s="0" t="n"/>
      <c r="CF36" s="0" t="n"/>
      <c r="DZ36" s="0" t="n"/>
      <c r="EA36" s="0" t="n"/>
    </row>
    <row customHeight="1" ht="13.8" r="37" s="59" spans="1:273">
      <c r="A37" s="0" t="n"/>
      <c r="B37" s="0" t="n"/>
      <c r="C37" s="0" t="n"/>
      <c r="D37" s="0" t="n"/>
      <c r="E37" s="0" t="n"/>
      <c r="F37" s="0" t="n"/>
      <c r="G37" s="0" t="n"/>
      <c r="H37" s="0" t="n"/>
      <c r="I37" s="0" t="n"/>
      <c r="J37" s="0" t="n"/>
      <c r="K37" s="0" t="n"/>
      <c r="CF37" s="0" t="n"/>
      <c r="DZ37" s="34">
        <f>IF(EA37&gt;0,5,6)</f>
        <v/>
      </c>
      <c r="EA37" s="34" t="n">
        <v>1</v>
      </c>
    </row>
    <row customHeight="1" ht="13.8" r="38" s="59" spans="1:273">
      <c r="A38" s="0" t="n"/>
      <c r="B38" s="0" t="n"/>
      <c r="C38" s="0" t="n"/>
      <c r="D38" s="0" t="n"/>
      <c r="E38" s="0" t="n"/>
      <c r="F38" s="0" t="n"/>
      <c r="G38" s="0" t="n"/>
      <c r="H38" s="0" t="n"/>
      <c r="I38" s="0" t="n"/>
      <c r="J38" s="0" t="n"/>
      <c r="K38" s="0" t="n"/>
      <c r="CF38" s="0" t="n"/>
    </row>
    <row customHeight="1" ht="13.8" r="39" s="59" spans="1:273">
      <c r="A39" s="0" t="n"/>
      <c r="B39" s="0" t="n"/>
      <c r="C39" s="0" t="n"/>
      <c r="D39" s="0" t="n"/>
      <c r="E39" s="0" t="n"/>
      <c r="F39" s="0" t="n"/>
      <c r="G39" s="0" t="n"/>
      <c r="H39" s="0" t="n"/>
      <c r="I39" s="0" t="n"/>
      <c r="J39" s="0" t="n"/>
      <c r="K39" s="0" t="n"/>
      <c r="CF39" s="0" t="n"/>
    </row>
    <row customHeight="1" ht="13.8" r="40" s="59" spans="1:273">
      <c r="A40" s="0" t="n"/>
      <c r="B40" s="0" t="n"/>
      <c r="C40" s="0" t="n"/>
      <c r="D40" s="0" t="n"/>
      <c r="E40" s="0" t="n"/>
      <c r="F40" s="0" t="n"/>
      <c r="G40" s="0" t="n"/>
      <c r="H40" s="0" t="n"/>
      <c r="I40" s="0" t="n"/>
      <c r="J40" s="0" t="n"/>
      <c r="K40" s="0" t="n"/>
      <c r="CF40" s="0" t="n"/>
    </row>
    <row customHeight="1" ht="13.8" r="41" s="59" spans="1:273">
      <c r="A41" s="0" t="n"/>
      <c r="B41" s="0" t="n"/>
      <c r="C41" s="0" t="n"/>
      <c r="D41" s="0" t="n"/>
      <c r="E41" s="0" t="n"/>
      <c r="F41" s="0" t="n"/>
      <c r="G41" s="0" t="n"/>
      <c r="H41" s="0" t="n"/>
      <c r="I41" s="0" t="n"/>
      <c r="J41" s="0" t="n"/>
      <c r="K41" s="0" t="n"/>
      <c r="CF41" s="0" t="n"/>
    </row>
    <row customHeight="1" ht="13.8" r="42" s="59" spans="1:273">
      <c r="A42" s="0" t="n"/>
      <c r="B42" s="0" t="n"/>
      <c r="C42" s="0" t="n"/>
      <c r="D42" s="0" t="n"/>
      <c r="E42" s="0" t="n"/>
      <c r="F42" s="0" t="n"/>
      <c r="G42" s="0" t="n"/>
      <c r="H42" s="0" t="n"/>
      <c r="I42" s="0" t="n"/>
      <c r="J42" s="0" t="n"/>
      <c r="K42" s="0" t="n"/>
      <c r="CF42" s="34" t="s">
        <v>326</v>
      </c>
    </row>
    <row customHeight="1" ht="13.8" r="43" s="59" spans="1:273">
      <c r="A43" s="0" t="n"/>
      <c r="B43" s="0" t="n"/>
      <c r="C43" s="0" t="n"/>
      <c r="D43" s="0" t="n"/>
      <c r="E43" s="0" t="n"/>
      <c r="F43" s="0" t="n"/>
      <c r="G43" s="0" t="n"/>
      <c r="H43" s="0" t="n"/>
      <c r="I43" s="0" t="n"/>
      <c r="J43" s="0" t="n"/>
      <c r="K43" s="0" t="n"/>
    </row>
    <row customHeight="1" ht="13.8" r="44" s="59" spans="1:273">
      <c r="A44" s="0" t="n"/>
      <c r="B44" s="0" t="n"/>
      <c r="C44" s="0" t="n"/>
      <c r="D44" s="0" t="n"/>
      <c r="E44" s="0" t="n"/>
      <c r="F44" s="0" t="n"/>
      <c r="G44" s="0" t="n"/>
      <c r="H44" s="0" t="n"/>
      <c r="I44" s="0" t="n"/>
      <c r="J44" s="0" t="n"/>
      <c r="K44" s="0" t="n"/>
    </row>
    <row customHeight="1" ht="13.8" r="45" s="59" spans="1:273">
      <c r="A45" s="0" t="n"/>
      <c r="B45" s="0" t="n"/>
      <c r="C45" s="0" t="n"/>
      <c r="D45" s="0" t="n"/>
      <c r="E45" s="0" t="n"/>
      <c r="F45" s="0" t="n"/>
      <c r="G45" s="0" t="n"/>
      <c r="H45" s="0" t="n"/>
      <c r="I45" s="0" t="n"/>
      <c r="J45" s="0" t="n"/>
      <c r="K45" s="0" t="n"/>
    </row>
    <row customHeight="1" ht="13.8" r="46" s="59" spans="1:273">
      <c r="A46" s="0" t="n"/>
      <c r="B46" s="0" t="n"/>
      <c r="C46" s="0" t="n"/>
      <c r="D46" s="0" t="n"/>
      <c r="E46" s="0" t="n"/>
      <c r="F46" s="0" t="n"/>
      <c r="G46" s="0" t="n"/>
      <c r="H46" s="0" t="n"/>
      <c r="I46" s="0" t="n"/>
      <c r="J46" s="0" t="n"/>
      <c r="K46" s="0" t="n"/>
    </row>
    <row customHeight="1" ht="13.8" r="47" s="59" spans="1:273">
      <c r="A47" s="0" t="n"/>
      <c r="B47" s="0" t="n"/>
      <c r="C47" s="0" t="n"/>
      <c r="D47" s="0" t="n"/>
      <c r="E47" s="0" t="n"/>
      <c r="F47" s="0" t="n"/>
      <c r="G47" s="0" t="n"/>
      <c r="H47" s="0" t="n"/>
      <c r="I47" s="0" t="n"/>
      <c r="J47" s="0" t="n"/>
      <c r="K47" s="0" t="n"/>
    </row>
    <row customHeight="1" ht="13.8" r="48" s="59" spans="1:273">
      <c r="A48" s="0" t="n"/>
      <c r="B48" s="0" t="n"/>
      <c r="C48" s="0" t="n"/>
      <c r="D48" s="0" t="n"/>
      <c r="E48" s="0" t="n"/>
      <c r="F48" s="0" t="n"/>
      <c r="G48" s="0" t="n"/>
      <c r="H48" s="0" t="n"/>
      <c r="I48" s="0" t="n"/>
      <c r="J48" s="0" t="n"/>
      <c r="K48" s="0" t="n"/>
    </row>
    <row customHeight="1" ht="13.8" r="49" s="59" spans="1:273">
      <c r="A49" s="0" t="n"/>
      <c r="B49" s="0" t="n"/>
      <c r="C49" s="0" t="n"/>
      <c r="D49" s="0" t="n"/>
      <c r="E49" s="0" t="n"/>
      <c r="F49" s="0" t="n"/>
      <c r="G49" s="0" t="n"/>
      <c r="H49" s="0" t="n"/>
      <c r="I49" s="0" t="n"/>
      <c r="J49" s="0" t="n"/>
      <c r="K49" s="0" t="n"/>
    </row>
    <row customHeight="1" ht="13.8" r="50" s="59" spans="1:273">
      <c r="A50" s="0" t="n"/>
      <c r="B50" s="0" t="n"/>
      <c r="C50" s="0" t="n"/>
      <c r="D50" s="0" t="n"/>
      <c r="E50" s="0" t="n"/>
      <c r="F50" s="0" t="n"/>
      <c r="G50" s="0" t="n"/>
      <c r="H50" s="0" t="n"/>
      <c r="I50" s="0" t="n"/>
      <c r="J50" s="0" t="n"/>
      <c r="K50" s="0" t="n"/>
    </row>
    <row customHeight="1" ht="13.8" r="51" s="59" spans="1:273">
      <c r="A51" s="0" t="n"/>
      <c r="B51" s="0" t="n"/>
      <c r="C51" s="0" t="n"/>
      <c r="D51" s="0" t="n"/>
      <c r="E51" s="0" t="n"/>
      <c r="F51" s="0" t="n"/>
      <c r="G51" s="0" t="n"/>
      <c r="H51" s="0" t="n"/>
      <c r="I51" s="0" t="n"/>
      <c r="J51" s="0" t="n"/>
      <c r="K51" s="0" t="n"/>
    </row>
    <row customHeight="1" ht="12.8" r="52" s="59" spans="1:273">
      <c r="A52" s="34" t="s">
        <v>510</v>
      </c>
      <c r="B52" s="34" t="n">
        <v>0</v>
      </c>
      <c r="C52" s="34" t="n">
        <v>1</v>
      </c>
      <c r="D52" s="34" t="n">
        <v>2</v>
      </c>
      <c r="E52" s="34" t="n">
        <v>3</v>
      </c>
      <c r="F52" s="34" t="n">
        <v>4</v>
      </c>
      <c r="G52" s="34" t="n">
        <v>5</v>
      </c>
      <c r="H52" s="34" t="n">
        <v>6</v>
      </c>
      <c r="I52" s="34" t="n">
        <v>7</v>
      </c>
      <c r="J52" s="34" t="n">
        <v>8</v>
      </c>
      <c r="K52" s="34" t="s">
        <v>511</v>
      </c>
    </row>
  </sheetData>
  <conditionalFormatting sqref="R7:Z34">
    <cfRule aboveAverage="0" bottom="0" dxfId="0" equalAverage="0" operator="lessThan" percent="0" priority="2" rank="0" text="" type="cellIs">
      <formula>0</formula>
    </cfRule>
    <cfRule aboveAverage="0" bottom="0" dxfId="1" equalAverage="0" operator="lessThan" percent="0" priority="3" rank="0" text="" type="cellIs">
      <formula>0</formula>
    </cfRule>
  </conditionalFormatting>
  <conditionalFormatting sqref="DV7:ED34">
    <cfRule aboveAverage="0" bottom="0" dxfId="2" equalAverage="0" operator="lessThan" percent="0" priority="4" rank="0" text="" type="cellIs">
      <formula>0</formula>
    </cfRule>
  </conditionalFormatting>
  <conditionalFormatting sqref="BB7:DU34">
    <cfRule aboveAverage="0" bottom="0" dxfId="3" equalAverage="0" operator="lessThan" percent="0" priority="5" rank="0" text="" type="cellIs">
      <formula>0</formula>
    </cfRule>
  </conditionalFormatting>
  <printOptions gridLines="0" gridLinesSet="1" headings="0" horizontalCentered="0" verticalCentered="0"/>
  <pageMargins bottom="1" footer="0.5" header="0.5" left="0.75" right="0.75" top="1"/>
  <pageSetup blackAndWhite="0" copies="1" draft="0" firstPageNumber="0" fitToHeight="1" fitToWidth="1" horizontalDpi="300" orientation="portrait" pageOrder="downThenOver" paperSize="1" scale="100" useFirstPageNumber="0" usePrinterDefaults="0" verticalDpi="300"/>
  <headerFooter>
    <oddHeader>&amp;C&amp;"Times New Roman,Regular"&amp;12&amp;K000000&amp;A</oddHeader>
    <oddFooter>&amp;C&amp;"Times New Roman,Regular"&amp;12&amp;K000000Page &amp;P</oddFooter>
  </headerFooter>
  <legacyDrawing xmlns:r="http://schemas.openxmlformats.org/officeDocument/2006/relationships" r:id="commentsvml"/>
</worksheet>
</file>

<file path=xl/worksheets/sheet4.xml><?xml version="1.0" encoding="utf-8"?>
<worksheet xmlns="http://schemas.openxmlformats.org/spreadsheetml/2006/main">
  <sheetPr filterMode="0">
    <outlinePr summaryBelow="1" summaryRight="1"/>
    <pageSetUpPr fitToPage="0"/>
  </sheetPr>
  <dimension ref="A1:AMJ3"/>
  <sheetViews>
    <sheetView colorId="64" defaultGridColor="1" rightToLeft="0" showFormulas="0" showOutlineSymbols="1" showRowColHeaders="1" showZeros="1" tabSelected="0" topLeftCell="A1" view="normal" windowProtection="0" workbookViewId="0" zoomScale="100" zoomScaleNormal="100" zoomScalePageLayoutView="100">
      <selection activeCell="I21" activeCellId="0" pane="topLeft" sqref="I21"/>
    </sheetView>
  </sheetViews>
  <sheetFormatPr baseColWidth="10" defaultRowHeight="15"/>
  <cols>
    <col customWidth="1" max="2" min="1" style="11" width="13.5"/>
    <col customWidth="1" max="3" min="3" style="11" width="2.83673469387755"/>
    <col customWidth="1" max="4" min="4" style="35" width="8.505102040816331"/>
    <col customWidth="1" max="5" min="5" style="11" width="6.61224489795918"/>
    <col customWidth="1" max="6" min="6" style="11" width="9.586734693877551"/>
    <col customWidth="1" max="7" min="7" style="36" width="14.5816326530612"/>
    <col customWidth="1" max="8" min="8" style="11" width="16.7397959183673"/>
    <col customWidth="1" max="10" min="9" style="11" width="9.586734693877551"/>
    <col customWidth="1" max="11" min="11" style="37" width="14.7142857142857"/>
    <col customWidth="1" max="12" min="12" style="11" width="9.045918367346941"/>
    <col customWidth="1" max="14" min="13" style="11" width="9.719387755102041"/>
    <col customWidth="1" max="15" min="15" style="11" width="10.9336734693878"/>
    <col customWidth="1" max="16" min="16" style="11" width="9.719387755102041"/>
    <col customWidth="1" max="17" min="17" style="37" width="9.719387755102041"/>
    <col customWidth="1" max="18" min="18" style="11" width="9.719387755102041"/>
    <col customWidth="1" max="19" min="19" style="11" width="10.1224489795918"/>
    <col customWidth="1" max="20" min="20" style="11" width="17.5510204081633"/>
    <col customWidth="1" max="1025" min="21" style="11" width="13.6326530612245"/>
  </cols>
  <sheetData>
    <row customHeight="1" ht="18.5" r="1" s="59" spans="1:1024">
      <c r="A1" s="38" t="s">
        <v>512</v>
      </c>
      <c r="B1" s="38" t="n"/>
      <c r="C1" s="38" t="n"/>
      <c r="D1" s="39" t="s">
        <v>513</v>
      </c>
      <c r="E1" s="39" t="n"/>
      <c r="F1" s="39" t="n"/>
      <c r="G1" s="39" t="n"/>
      <c r="H1" s="39" t="n"/>
      <c r="I1" s="39" t="n"/>
      <c r="J1" s="39" t="n"/>
      <c r="K1" s="39" t="n"/>
      <c r="L1" s="39" t="n"/>
      <c r="M1" s="39" t="n"/>
      <c r="N1" s="39" t="n"/>
      <c r="O1" s="39" t="n"/>
      <c r="P1" s="39" t="n"/>
      <c r="Q1" s="39" t="n"/>
      <c r="R1" s="39" t="n"/>
      <c r="S1" s="39" t="n"/>
      <c r="T1" s="0" t="n"/>
      <c r="U1" s="0" t="n"/>
      <c r="V1" s="0" t="n"/>
      <c r="W1" s="0" t="n"/>
      <c r="X1" s="0" t="n"/>
      <c r="Y1" s="0" t="n"/>
      <c r="Z1" s="0" t="n"/>
      <c r="AA1" s="0" t="n"/>
      <c r="AB1" s="0" t="n"/>
      <c r="AC1" s="0" t="n"/>
      <c r="AD1" s="0" t="n"/>
      <c r="AE1" s="0" t="n"/>
      <c r="AF1" s="0" t="n"/>
      <c r="AG1" s="0" t="n"/>
      <c r="AH1" s="0" t="n"/>
      <c r="AI1" s="0" t="n"/>
      <c r="AJ1" s="0" t="n"/>
      <c r="AK1" s="0" t="n"/>
      <c r="AL1" s="0" t="n"/>
      <c r="AM1" s="0" t="n"/>
      <c r="AN1" s="0" t="n"/>
      <c r="AO1" s="0" t="n"/>
      <c r="AP1" s="0" t="n"/>
      <c r="AQ1" s="0" t="n"/>
      <c r="AR1" s="0" t="n"/>
      <c r="AS1" s="0" t="n"/>
      <c r="AT1" s="0" t="n"/>
      <c r="AU1" s="0" t="n"/>
      <c r="AV1" s="0" t="n"/>
      <c r="AW1" s="0" t="n"/>
      <c r="AX1" s="0" t="n"/>
      <c r="AY1" s="0" t="n"/>
      <c r="AZ1" s="0" t="n"/>
      <c r="BA1" s="0" t="n"/>
      <c r="BB1" s="0" t="n"/>
      <c r="BC1" s="0" t="n"/>
      <c r="BD1" s="0" t="n"/>
      <c r="BE1" s="0" t="n"/>
      <c r="BF1" s="0" t="n"/>
      <c r="BG1" s="0" t="n"/>
      <c r="BH1" s="0" t="n"/>
      <c r="BI1" s="0" t="n"/>
      <c r="BJ1" s="0" t="n"/>
      <c r="BK1" s="0" t="n"/>
      <c r="BL1" s="0" t="n"/>
      <c r="BM1" s="0" t="n"/>
      <c r="BN1" s="0" t="n"/>
      <c r="BO1" s="0" t="n"/>
      <c r="BP1" s="0" t="n"/>
      <c r="BQ1" s="0" t="n"/>
      <c r="BR1" s="0" t="n"/>
      <c r="BS1" s="0" t="n"/>
      <c r="BT1" s="0" t="n"/>
      <c r="BU1" s="0" t="n"/>
      <c r="BV1" s="0" t="n"/>
      <c r="BW1" s="0" t="n"/>
      <c r="BX1" s="0" t="n"/>
      <c r="BY1" s="0" t="n"/>
      <c r="BZ1" s="0" t="n"/>
      <c r="CA1" s="0" t="n"/>
      <c r="CB1" s="0" t="n"/>
      <c r="CC1" s="0" t="n"/>
      <c r="CD1" s="0" t="n"/>
      <c r="CE1" s="0" t="n"/>
      <c r="CF1" s="0" t="n"/>
      <c r="CG1" s="0" t="n"/>
      <c r="CH1" s="0" t="n"/>
      <c r="CI1" s="0" t="n"/>
      <c r="CJ1" s="0" t="n"/>
      <c r="CK1" s="0" t="n"/>
      <c r="CL1" s="0" t="n"/>
      <c r="CM1" s="0" t="n"/>
      <c r="CN1" s="0" t="n"/>
      <c r="CO1" s="0" t="n"/>
      <c r="CP1" s="0" t="n"/>
      <c r="CQ1" s="0" t="n"/>
      <c r="CR1" s="0" t="n"/>
      <c r="CS1" s="0" t="n"/>
      <c r="CT1" s="0" t="n"/>
      <c r="CU1" s="0" t="n"/>
      <c r="CV1" s="0" t="n"/>
      <c r="CW1" s="0" t="n"/>
      <c r="CX1" s="0" t="n"/>
      <c r="CY1" s="0" t="n"/>
      <c r="CZ1" s="0" t="n"/>
      <c r="DA1" s="0" t="n"/>
      <c r="DB1" s="0" t="n"/>
      <c r="DC1" s="0" t="n"/>
      <c r="DD1" s="0" t="n"/>
      <c r="DE1" s="0" t="n"/>
      <c r="DF1" s="0" t="n"/>
      <c r="DG1" s="0" t="n"/>
      <c r="DH1" s="0" t="n"/>
      <c r="DI1" s="0" t="n"/>
      <c r="DJ1" s="0" t="n"/>
      <c r="DK1" s="0" t="n"/>
      <c r="DL1" s="0" t="n"/>
      <c r="DM1" s="0" t="n"/>
      <c r="DN1" s="0" t="n"/>
      <c r="DO1" s="0" t="n"/>
      <c r="DP1" s="0" t="n"/>
      <c r="DQ1" s="0" t="n"/>
      <c r="DR1" s="0" t="n"/>
      <c r="DS1" s="0" t="n"/>
      <c r="DT1" s="0" t="n"/>
      <c r="DU1" s="0" t="n"/>
      <c r="DV1" s="0" t="n"/>
      <c r="DW1" s="0" t="n"/>
      <c r="DX1" s="0" t="n"/>
      <c r="DY1" s="0" t="n"/>
      <c r="DZ1" s="0" t="n"/>
      <c r="EA1" s="0" t="n"/>
      <c r="EB1" s="0" t="n"/>
      <c r="EC1" s="0" t="n"/>
      <c r="ED1" s="0" t="n"/>
      <c r="EE1" s="0" t="n"/>
      <c r="EF1" s="0" t="n"/>
      <c r="EG1" s="0" t="n"/>
      <c r="EH1" s="0" t="n"/>
      <c r="EI1" s="0" t="n"/>
      <c r="EJ1" s="0" t="n"/>
      <c r="EK1" s="0" t="n"/>
      <c r="EL1" s="0" t="n"/>
      <c r="EM1" s="0" t="n"/>
      <c r="EN1" s="0" t="n"/>
      <c r="EO1" s="0" t="n"/>
      <c r="EP1" s="0" t="n"/>
      <c r="EQ1" s="0" t="n"/>
      <c r="ER1" s="0" t="n"/>
      <c r="ES1" s="0" t="n"/>
      <c r="ET1" s="0" t="n"/>
      <c r="EU1" s="0" t="n"/>
      <c r="EV1" s="0" t="n"/>
      <c r="EW1" s="0" t="n"/>
      <c r="EX1" s="0" t="n"/>
      <c r="EY1" s="0" t="n"/>
      <c r="EZ1" s="0" t="n"/>
      <c r="FA1" s="0" t="n"/>
      <c r="FB1" s="0" t="n"/>
      <c r="FC1" s="0" t="n"/>
      <c r="FD1" s="0" t="n"/>
      <c r="FE1" s="0" t="n"/>
      <c r="FF1" s="0" t="n"/>
      <c r="FG1" s="0" t="n"/>
      <c r="FH1" s="0" t="n"/>
      <c r="FI1" s="0" t="n"/>
      <c r="FJ1" s="0" t="n"/>
      <c r="FK1" s="0" t="n"/>
      <c r="FL1" s="0" t="n"/>
      <c r="FM1" s="0" t="n"/>
      <c r="FN1" s="0" t="n"/>
      <c r="FO1" s="0" t="n"/>
      <c r="FP1" s="0" t="n"/>
      <c r="FQ1" s="0" t="n"/>
      <c r="FR1" s="0" t="n"/>
      <c r="FS1" s="0" t="n"/>
      <c r="FT1" s="0" t="n"/>
      <c r="FU1" s="0" t="n"/>
      <c r="FV1" s="0" t="n"/>
      <c r="FW1" s="0" t="n"/>
      <c r="FX1" s="0" t="n"/>
      <c r="FY1" s="0" t="n"/>
      <c r="FZ1" s="0" t="n"/>
      <c r="GA1" s="0" t="n"/>
      <c r="GB1" s="0" t="n"/>
      <c r="GC1" s="0" t="n"/>
      <c r="GD1" s="0" t="n"/>
      <c r="GE1" s="0" t="n"/>
      <c r="GF1" s="0" t="n"/>
      <c r="GG1" s="0" t="n"/>
      <c r="GH1" s="0" t="n"/>
      <c r="GI1" s="0" t="n"/>
      <c r="GJ1" s="0" t="n"/>
      <c r="GK1" s="0" t="n"/>
      <c r="GL1" s="0" t="n"/>
      <c r="GM1" s="0" t="n"/>
      <c r="GN1" s="0" t="n"/>
      <c r="GO1" s="0" t="n"/>
      <c r="GP1" s="0" t="n"/>
      <c r="GQ1" s="0" t="n"/>
      <c r="GR1" s="0" t="n"/>
      <c r="GS1" s="0" t="n"/>
      <c r="GT1" s="0" t="n"/>
      <c r="GU1" s="0" t="n"/>
      <c r="GV1" s="0" t="n"/>
      <c r="GW1" s="0" t="n"/>
      <c r="GX1" s="0" t="n"/>
      <c r="GY1" s="0" t="n"/>
      <c r="GZ1" s="0" t="n"/>
      <c r="HA1" s="0" t="n"/>
      <c r="HB1" s="0" t="n"/>
      <c r="HC1" s="0" t="n"/>
      <c r="HD1" s="0" t="n"/>
      <c r="HE1" s="0" t="n"/>
      <c r="HF1" s="0" t="n"/>
      <c r="HG1" s="0" t="n"/>
      <c r="HH1" s="0" t="n"/>
      <c r="HI1" s="0" t="n"/>
      <c r="HJ1" s="0" t="n"/>
      <c r="HK1" s="0" t="n"/>
      <c r="HL1" s="0" t="n"/>
      <c r="HM1" s="0" t="n"/>
      <c r="HN1" s="0" t="n"/>
      <c r="HO1" s="0" t="n"/>
      <c r="HP1" s="0" t="n"/>
      <c r="HQ1" s="0" t="n"/>
      <c r="HR1" s="0" t="n"/>
      <c r="HS1" s="0" t="n"/>
      <c r="HT1" s="0" t="n"/>
      <c r="HU1" s="0" t="n"/>
      <c r="HV1" s="0" t="n"/>
      <c r="HW1" s="0" t="n"/>
      <c r="HX1" s="0" t="n"/>
      <c r="HY1" s="0" t="n"/>
      <c r="HZ1" s="0" t="n"/>
      <c r="IA1" s="0" t="n"/>
      <c r="IB1" s="0" t="n"/>
      <c r="IC1" s="0" t="n"/>
      <c r="ID1" s="0" t="n"/>
      <c r="IE1" s="0" t="n"/>
      <c r="IF1" s="0" t="n"/>
      <c r="IG1" s="0" t="n"/>
      <c r="IH1" s="0" t="n"/>
      <c r="II1" s="0" t="n"/>
      <c r="IJ1" s="0" t="n"/>
      <c r="IK1" s="0" t="n"/>
      <c r="IL1" s="0" t="n"/>
      <c r="IM1" s="0" t="n"/>
      <c r="IN1" s="0" t="n"/>
      <c r="IO1" s="0" t="n"/>
      <c r="IP1" s="0" t="n"/>
      <c r="IQ1" s="0" t="n"/>
      <c r="IR1" s="0" t="n"/>
      <c r="IS1" s="0" t="n"/>
      <c r="IT1" s="0" t="n"/>
      <c r="IU1" s="0" t="n"/>
      <c r="IV1" s="0" t="n"/>
      <c r="IW1" s="0" t="n"/>
      <c r="IX1" s="0" t="n"/>
      <c r="IY1" s="0" t="n"/>
      <c r="IZ1" s="0" t="n"/>
      <c r="JA1" s="0" t="n"/>
      <c r="JB1" s="0" t="n"/>
      <c r="JC1" s="0" t="n"/>
      <c r="JD1" s="0" t="n"/>
      <c r="JE1" s="0" t="n"/>
      <c r="JF1" s="0" t="n"/>
      <c r="JG1" s="0" t="n"/>
      <c r="JH1" s="0" t="n"/>
      <c r="JI1" s="0" t="n"/>
      <c r="JJ1" s="0" t="n"/>
      <c r="JK1" s="0" t="n"/>
      <c r="JL1" s="0" t="n"/>
      <c r="JM1" s="0" t="n"/>
      <c r="JN1" s="0" t="n"/>
      <c r="JO1" s="0" t="n"/>
      <c r="JP1" s="0" t="n"/>
      <c r="JQ1" s="0" t="n"/>
      <c r="JR1" s="0" t="n"/>
      <c r="JS1" s="0" t="n"/>
      <c r="JT1" s="0" t="n"/>
      <c r="JU1" s="0" t="n"/>
      <c r="JV1" s="0" t="n"/>
      <c r="JW1" s="0" t="n"/>
      <c r="JX1" s="0" t="n"/>
      <c r="JY1" s="0" t="n"/>
      <c r="JZ1" s="0" t="n"/>
      <c r="KA1" s="0" t="n"/>
      <c r="KB1" s="0" t="n"/>
      <c r="KC1" s="0" t="n"/>
      <c r="KD1" s="0" t="n"/>
      <c r="KE1" s="0" t="n"/>
      <c r="KF1" s="0" t="n"/>
      <c r="KG1" s="0" t="n"/>
      <c r="KH1" s="0" t="n"/>
      <c r="KI1" s="0" t="n"/>
      <c r="KJ1" s="0" t="n"/>
      <c r="KK1" s="0" t="n"/>
      <c r="KL1" s="0" t="n"/>
      <c r="KM1" s="0" t="n"/>
      <c r="KN1" s="0" t="n"/>
      <c r="KO1" s="0" t="n"/>
      <c r="KP1" s="0" t="n"/>
      <c r="KQ1" s="0" t="n"/>
      <c r="KR1" s="0" t="n"/>
      <c r="KS1" s="0" t="n"/>
      <c r="KT1" s="0" t="n"/>
      <c r="KU1" s="0" t="n"/>
      <c r="KV1" s="0" t="n"/>
      <c r="KW1" s="0" t="n"/>
      <c r="KX1" s="0" t="n"/>
      <c r="KY1" s="0" t="n"/>
      <c r="KZ1" s="0" t="n"/>
      <c r="LA1" s="0" t="n"/>
      <c r="LB1" s="0" t="n"/>
      <c r="LC1" s="0" t="n"/>
      <c r="LD1" s="0" t="n"/>
      <c r="LE1" s="0" t="n"/>
      <c r="LF1" s="0" t="n"/>
      <c r="LG1" s="0" t="n"/>
      <c r="LH1" s="0" t="n"/>
      <c r="LI1" s="0" t="n"/>
      <c r="LJ1" s="0" t="n"/>
      <c r="LK1" s="0" t="n"/>
      <c r="LL1" s="0" t="n"/>
      <c r="LM1" s="0" t="n"/>
      <c r="LN1" s="0" t="n"/>
      <c r="LO1" s="0" t="n"/>
      <c r="LP1" s="0" t="n"/>
      <c r="LQ1" s="0" t="n"/>
      <c r="LR1" s="0" t="n"/>
      <c r="LS1" s="0" t="n"/>
      <c r="LT1" s="0" t="n"/>
      <c r="LU1" s="0" t="n"/>
      <c r="LV1" s="0" t="n"/>
      <c r="LW1" s="0" t="n"/>
      <c r="LX1" s="0" t="n"/>
      <c r="LY1" s="0" t="n"/>
      <c r="LZ1" s="0" t="n"/>
      <c r="MA1" s="0" t="n"/>
      <c r="MB1" s="0" t="n"/>
      <c r="MC1" s="0" t="n"/>
      <c r="MD1" s="0" t="n"/>
      <c r="ME1" s="0" t="n"/>
      <c r="MF1" s="0" t="n"/>
      <c r="MG1" s="0" t="n"/>
      <c r="MH1" s="0" t="n"/>
      <c r="MI1" s="0" t="n"/>
      <c r="MJ1" s="0" t="n"/>
      <c r="MK1" s="0" t="n"/>
      <c r="ML1" s="0" t="n"/>
      <c r="MM1" s="0" t="n"/>
      <c r="MN1" s="0" t="n"/>
      <c r="MO1" s="0" t="n"/>
      <c r="MP1" s="0" t="n"/>
      <c r="MQ1" s="0" t="n"/>
      <c r="MR1" s="0" t="n"/>
      <c r="MS1" s="0" t="n"/>
      <c r="MT1" s="0" t="n"/>
      <c r="MU1" s="0" t="n"/>
      <c r="MV1" s="0" t="n"/>
      <c r="MW1" s="0" t="n"/>
      <c r="MX1" s="0" t="n"/>
      <c r="MY1" s="0" t="n"/>
      <c r="MZ1" s="0" t="n"/>
      <c r="NA1" s="0" t="n"/>
      <c r="NB1" s="0" t="n"/>
      <c r="NC1" s="0" t="n"/>
      <c r="ND1" s="0" t="n"/>
      <c r="NE1" s="0" t="n"/>
      <c r="NF1" s="0" t="n"/>
      <c r="NG1" s="0" t="n"/>
      <c r="NH1" s="0" t="n"/>
      <c r="NI1" s="0" t="n"/>
      <c r="NJ1" s="0" t="n"/>
      <c r="NK1" s="0" t="n"/>
      <c r="NL1" s="0" t="n"/>
      <c r="NM1" s="0" t="n"/>
      <c r="NN1" s="0" t="n"/>
      <c r="NO1" s="0" t="n"/>
      <c r="NP1" s="0" t="n"/>
      <c r="NQ1" s="0" t="n"/>
      <c r="NR1" s="0" t="n"/>
      <c r="NS1" s="0" t="n"/>
      <c r="NT1" s="0" t="n"/>
      <c r="NU1" s="0" t="n"/>
      <c r="NV1" s="0" t="n"/>
      <c r="NW1" s="0" t="n"/>
      <c r="NX1" s="0" t="n"/>
      <c r="NY1" s="0" t="n"/>
      <c r="NZ1" s="0" t="n"/>
      <c r="OA1" s="0" t="n"/>
      <c r="OB1" s="0" t="n"/>
      <c r="OC1" s="0" t="n"/>
      <c r="OD1" s="0" t="n"/>
      <c r="OE1" s="0" t="n"/>
      <c r="OF1" s="0" t="n"/>
      <c r="OG1" s="0" t="n"/>
      <c r="OH1" s="0" t="n"/>
      <c r="OI1" s="0" t="n"/>
      <c r="OJ1" s="0" t="n"/>
      <c r="OK1" s="0" t="n"/>
      <c r="OL1" s="0" t="n"/>
      <c r="OM1" s="0" t="n"/>
      <c r="ON1" s="0" t="n"/>
      <c r="OO1" s="0" t="n"/>
      <c r="OP1" s="0" t="n"/>
      <c r="OQ1" s="0" t="n"/>
      <c r="OR1" s="0" t="n"/>
      <c r="OS1" s="0" t="n"/>
      <c r="OT1" s="0" t="n"/>
      <c r="OU1" s="0" t="n"/>
      <c r="OV1" s="0" t="n"/>
      <c r="OW1" s="0" t="n"/>
      <c r="OX1" s="0" t="n"/>
      <c r="OY1" s="0" t="n"/>
      <c r="OZ1" s="0" t="n"/>
      <c r="PA1" s="0" t="n"/>
      <c r="PB1" s="0" t="n"/>
      <c r="PC1" s="0" t="n"/>
      <c r="PD1" s="0" t="n"/>
      <c r="PE1" s="0" t="n"/>
      <c r="PF1" s="0" t="n"/>
      <c r="PG1" s="0" t="n"/>
      <c r="PH1" s="0" t="n"/>
      <c r="PI1" s="0" t="n"/>
      <c r="PJ1" s="0" t="n"/>
      <c r="PK1" s="0" t="n"/>
      <c r="PL1" s="0" t="n"/>
      <c r="PM1" s="0" t="n"/>
      <c r="PN1" s="0" t="n"/>
      <c r="PO1" s="0" t="n"/>
      <c r="PP1" s="0" t="n"/>
      <c r="PQ1" s="0" t="n"/>
      <c r="PR1" s="0" t="n"/>
      <c r="PS1" s="0" t="n"/>
      <c r="PT1" s="0" t="n"/>
      <c r="PU1" s="0" t="n"/>
      <c r="PV1" s="0" t="n"/>
      <c r="PW1" s="0" t="n"/>
      <c r="PX1" s="0" t="n"/>
      <c r="PY1" s="0" t="n"/>
      <c r="PZ1" s="0" t="n"/>
      <c r="QA1" s="0" t="n"/>
      <c r="QB1" s="0" t="n"/>
      <c r="QC1" s="0" t="n"/>
      <c r="QD1" s="0" t="n"/>
      <c r="QE1" s="0" t="n"/>
      <c r="QF1" s="0" t="n"/>
      <c r="QG1" s="0" t="n"/>
      <c r="QH1" s="0" t="n"/>
      <c r="QI1" s="0" t="n"/>
      <c r="QJ1" s="0" t="n"/>
      <c r="QK1" s="0" t="n"/>
      <c r="QL1" s="0" t="n"/>
      <c r="QM1" s="0" t="n"/>
      <c r="QN1" s="0" t="n"/>
      <c r="QO1" s="0" t="n"/>
      <c r="QP1" s="0" t="n"/>
      <c r="QQ1" s="0" t="n"/>
      <c r="QR1" s="0" t="n"/>
      <c r="QS1" s="0" t="n"/>
      <c r="QT1" s="0" t="n"/>
      <c r="QU1" s="0" t="n"/>
      <c r="QV1" s="0" t="n"/>
      <c r="QW1" s="0" t="n"/>
      <c r="QX1" s="0" t="n"/>
      <c r="QY1" s="0" t="n"/>
      <c r="QZ1" s="0" t="n"/>
      <c r="RA1" s="0" t="n"/>
      <c r="RB1" s="0" t="n"/>
      <c r="RC1" s="0" t="n"/>
      <c r="RD1" s="0" t="n"/>
      <c r="RE1" s="0" t="n"/>
      <c r="RF1" s="0" t="n"/>
      <c r="RG1" s="0" t="n"/>
      <c r="RH1" s="0" t="n"/>
      <c r="RI1" s="0" t="n"/>
      <c r="RJ1" s="0" t="n"/>
      <c r="RK1" s="0" t="n"/>
      <c r="RL1" s="0" t="n"/>
      <c r="RM1" s="0" t="n"/>
      <c r="RN1" s="0" t="n"/>
      <c r="RO1" s="0" t="n"/>
      <c r="RP1" s="0" t="n"/>
      <c r="RQ1" s="0" t="n"/>
      <c r="RR1" s="0" t="n"/>
      <c r="RS1" s="0" t="n"/>
      <c r="RT1" s="0" t="n"/>
      <c r="RU1" s="0" t="n"/>
      <c r="RV1" s="0" t="n"/>
      <c r="RW1" s="0" t="n"/>
      <c r="RX1" s="0" t="n"/>
      <c r="RY1" s="0" t="n"/>
      <c r="RZ1" s="0" t="n"/>
      <c r="SA1" s="0" t="n"/>
      <c r="SB1" s="0" t="n"/>
      <c r="SC1" s="0" t="n"/>
      <c r="SD1" s="0" t="n"/>
      <c r="SE1" s="0" t="n"/>
      <c r="SF1" s="0" t="n"/>
      <c r="SG1" s="0" t="n"/>
      <c r="SH1" s="0" t="n"/>
      <c r="SI1" s="0" t="n"/>
      <c r="SJ1" s="0" t="n"/>
      <c r="SK1" s="0" t="n"/>
      <c r="SL1" s="0" t="n"/>
      <c r="SM1" s="0" t="n"/>
      <c r="SN1" s="0" t="n"/>
      <c r="SO1" s="0" t="n"/>
      <c r="SP1" s="0" t="n"/>
      <c r="SQ1" s="0" t="n"/>
      <c r="SR1" s="0" t="n"/>
      <c r="SS1" s="0" t="n"/>
      <c r="ST1" s="0" t="n"/>
      <c r="SU1" s="0" t="n"/>
      <c r="SV1" s="0" t="n"/>
      <c r="SW1" s="0" t="n"/>
      <c r="SX1" s="0" t="n"/>
      <c r="SY1" s="0" t="n"/>
      <c r="SZ1" s="0" t="n"/>
      <c r="TA1" s="0" t="n"/>
      <c r="TB1" s="0" t="n"/>
      <c r="TC1" s="0" t="n"/>
      <c r="TD1" s="0" t="n"/>
      <c r="TE1" s="0" t="n"/>
      <c r="TF1" s="0" t="n"/>
      <c r="TG1" s="0" t="n"/>
      <c r="TH1" s="0" t="n"/>
      <c r="TI1" s="0" t="n"/>
      <c r="TJ1" s="0" t="n"/>
      <c r="TK1" s="0" t="n"/>
      <c r="TL1" s="0" t="n"/>
      <c r="TM1" s="0" t="n"/>
      <c r="TN1" s="0" t="n"/>
      <c r="TO1" s="0" t="n"/>
      <c r="TP1" s="0" t="n"/>
      <c r="TQ1" s="0" t="n"/>
      <c r="TR1" s="0" t="n"/>
      <c r="TS1" s="0" t="n"/>
      <c r="TT1" s="0" t="n"/>
      <c r="TU1" s="0" t="n"/>
      <c r="TV1" s="0" t="n"/>
      <c r="TW1" s="0" t="n"/>
      <c r="TX1" s="0" t="n"/>
      <c r="TY1" s="0" t="n"/>
      <c r="TZ1" s="0" t="n"/>
      <c r="UA1" s="0" t="n"/>
      <c r="UB1" s="0" t="n"/>
      <c r="UC1" s="0" t="n"/>
      <c r="UD1" s="0" t="n"/>
      <c r="UE1" s="0" t="n"/>
      <c r="UF1" s="0" t="n"/>
      <c r="UG1" s="0" t="n"/>
      <c r="UH1" s="0" t="n"/>
      <c r="UI1" s="0" t="n"/>
      <c r="UJ1" s="0" t="n"/>
      <c r="UK1" s="0" t="n"/>
      <c r="UL1" s="0" t="n"/>
      <c r="UM1" s="0" t="n"/>
      <c r="UN1" s="0" t="n"/>
      <c r="UO1" s="0" t="n"/>
      <c r="UP1" s="0" t="n"/>
      <c r="UQ1" s="0" t="n"/>
      <c r="UR1" s="0" t="n"/>
      <c r="US1" s="0" t="n"/>
      <c r="UT1" s="0" t="n"/>
      <c r="UU1" s="0" t="n"/>
      <c r="UV1" s="0" t="n"/>
      <c r="UW1" s="0" t="n"/>
      <c r="UX1" s="0" t="n"/>
      <c r="UY1" s="0" t="n"/>
      <c r="UZ1" s="0" t="n"/>
      <c r="VA1" s="0" t="n"/>
      <c r="VB1" s="0" t="n"/>
      <c r="VC1" s="0" t="n"/>
      <c r="VD1" s="0" t="n"/>
      <c r="VE1" s="0" t="n"/>
      <c r="VF1" s="0" t="n"/>
      <c r="VG1" s="0" t="n"/>
      <c r="VH1" s="0" t="n"/>
      <c r="VI1" s="0" t="n"/>
      <c r="VJ1" s="0" t="n"/>
      <c r="VK1" s="0" t="n"/>
      <c r="VL1" s="0" t="n"/>
      <c r="VM1" s="0" t="n"/>
      <c r="VN1" s="0" t="n"/>
      <c r="VO1" s="0" t="n"/>
      <c r="VP1" s="0" t="n"/>
      <c r="VQ1" s="0" t="n"/>
      <c r="VR1" s="0" t="n"/>
      <c r="VS1" s="0" t="n"/>
      <c r="VT1" s="0" t="n"/>
      <c r="VU1" s="0" t="n"/>
      <c r="VV1" s="0" t="n"/>
      <c r="VW1" s="0" t="n"/>
      <c r="VX1" s="0" t="n"/>
      <c r="VY1" s="0" t="n"/>
      <c r="VZ1" s="0" t="n"/>
      <c r="WA1" s="0" t="n"/>
      <c r="WB1" s="0" t="n"/>
      <c r="WC1" s="0" t="n"/>
      <c r="WD1" s="0" t="n"/>
      <c r="WE1" s="0" t="n"/>
      <c r="WF1" s="0" t="n"/>
      <c r="WG1" s="0" t="n"/>
      <c r="WH1" s="0" t="n"/>
      <c r="WI1" s="0" t="n"/>
      <c r="WJ1" s="0" t="n"/>
      <c r="WK1" s="0" t="n"/>
      <c r="WL1" s="0" t="n"/>
      <c r="WM1" s="0" t="n"/>
      <c r="WN1" s="0" t="n"/>
      <c r="WO1" s="0" t="n"/>
      <c r="WP1" s="0" t="n"/>
      <c r="WQ1" s="0" t="n"/>
      <c r="WR1" s="0" t="n"/>
      <c r="WS1" s="0" t="n"/>
      <c r="WT1" s="0" t="n"/>
      <c r="WU1" s="0" t="n"/>
      <c r="WV1" s="0" t="n"/>
      <c r="WW1" s="0" t="n"/>
      <c r="WX1" s="0" t="n"/>
      <c r="WY1" s="0" t="n"/>
      <c r="WZ1" s="0" t="n"/>
      <c r="XA1" s="0" t="n"/>
      <c r="XB1" s="0" t="n"/>
      <c r="XC1" s="0" t="n"/>
      <c r="XD1" s="0" t="n"/>
      <c r="XE1" s="0" t="n"/>
      <c r="XF1" s="0" t="n"/>
      <c r="XG1" s="0" t="n"/>
      <c r="XH1" s="0" t="n"/>
      <c r="XI1" s="0" t="n"/>
      <c r="XJ1" s="0" t="n"/>
      <c r="XK1" s="0" t="n"/>
      <c r="XL1" s="0" t="n"/>
      <c r="XM1" s="0" t="n"/>
      <c r="XN1" s="0" t="n"/>
      <c r="XO1" s="0" t="n"/>
      <c r="XP1" s="0" t="n"/>
      <c r="XQ1" s="0" t="n"/>
      <c r="XR1" s="0" t="n"/>
      <c r="XS1" s="0" t="n"/>
      <c r="XT1" s="0" t="n"/>
      <c r="XU1" s="0" t="n"/>
      <c r="XV1" s="0" t="n"/>
      <c r="XW1" s="0" t="n"/>
      <c r="XX1" s="0" t="n"/>
      <c r="XY1" s="0" t="n"/>
      <c r="XZ1" s="0" t="n"/>
      <c r="YA1" s="0" t="n"/>
      <c r="YB1" s="0" t="n"/>
      <c r="YC1" s="0" t="n"/>
      <c r="YD1" s="0" t="n"/>
      <c r="YE1" s="0" t="n"/>
      <c r="YF1" s="0" t="n"/>
      <c r="YG1" s="0" t="n"/>
      <c r="YH1" s="0" t="n"/>
      <c r="YI1" s="0" t="n"/>
      <c r="YJ1" s="0" t="n"/>
      <c r="YK1" s="0" t="n"/>
      <c r="YL1" s="0" t="n"/>
      <c r="YM1" s="0" t="n"/>
      <c r="YN1" s="0" t="n"/>
      <c r="YO1" s="0" t="n"/>
      <c r="YP1" s="0" t="n"/>
      <c r="YQ1" s="0" t="n"/>
      <c r="YR1" s="0" t="n"/>
      <c r="YS1" s="0" t="n"/>
      <c r="YT1" s="0" t="n"/>
      <c r="YU1" s="0" t="n"/>
      <c r="YV1" s="0" t="n"/>
      <c r="YW1" s="0" t="n"/>
      <c r="YX1" s="0" t="n"/>
      <c r="YY1" s="0" t="n"/>
      <c r="YZ1" s="0" t="n"/>
      <c r="ZA1" s="0" t="n"/>
      <c r="ZB1" s="0" t="n"/>
      <c r="ZC1" s="0" t="n"/>
      <c r="ZD1" s="0" t="n"/>
      <c r="ZE1" s="0" t="n"/>
      <c r="ZF1" s="0" t="n"/>
      <c r="ZG1" s="0" t="n"/>
      <c r="ZH1" s="0" t="n"/>
      <c r="ZI1" s="0" t="n"/>
      <c r="ZJ1" s="0" t="n"/>
      <c r="ZK1" s="0" t="n"/>
      <c r="ZL1" s="0" t="n"/>
      <c r="ZM1" s="0" t="n"/>
      <c r="ZN1" s="0" t="n"/>
      <c r="ZO1" s="0" t="n"/>
      <c r="ZP1" s="0" t="n"/>
      <c r="ZQ1" s="0" t="n"/>
      <c r="ZR1" s="0" t="n"/>
      <c r="ZS1" s="0" t="n"/>
      <c r="ZT1" s="0" t="n"/>
      <c r="ZU1" s="0" t="n"/>
      <c r="ZV1" s="0" t="n"/>
      <c r="ZW1" s="0" t="n"/>
      <c r="ZX1" s="0" t="n"/>
      <c r="ZY1" s="0" t="n"/>
      <c r="ZZ1" s="0" t="n"/>
      <c r="AAA1" s="0" t="n"/>
      <c r="AAB1" s="0" t="n"/>
      <c r="AAC1" s="0" t="n"/>
      <c r="AAD1" s="0" t="n"/>
      <c r="AAE1" s="0" t="n"/>
      <c r="AAF1" s="0" t="n"/>
      <c r="AAG1" s="0" t="n"/>
      <c r="AAH1" s="0" t="n"/>
      <c r="AAI1" s="0" t="n"/>
      <c r="AAJ1" s="0" t="n"/>
      <c r="AAK1" s="0" t="n"/>
      <c r="AAL1" s="0" t="n"/>
      <c r="AAM1" s="0" t="n"/>
      <c r="AAN1" s="0" t="n"/>
      <c r="AAO1" s="0" t="n"/>
      <c r="AAP1" s="0" t="n"/>
      <c r="AAQ1" s="0" t="n"/>
      <c r="AAR1" s="0" t="n"/>
      <c r="AAS1" s="0" t="n"/>
      <c r="AAT1" s="0" t="n"/>
      <c r="AAU1" s="0" t="n"/>
      <c r="AAV1" s="0" t="n"/>
      <c r="AAW1" s="0" t="n"/>
      <c r="AAX1" s="0" t="n"/>
      <c r="AAY1" s="0" t="n"/>
      <c r="AAZ1" s="0" t="n"/>
      <c r="ABA1" s="0" t="n"/>
      <c r="ABB1" s="0" t="n"/>
      <c r="ABC1" s="0" t="n"/>
      <c r="ABD1" s="0" t="n"/>
      <c r="ABE1" s="0" t="n"/>
      <c r="ABF1" s="0" t="n"/>
      <c r="ABG1" s="0" t="n"/>
      <c r="ABH1" s="0" t="n"/>
      <c r="ABI1" s="0" t="n"/>
      <c r="ABJ1" s="0" t="n"/>
      <c r="ABK1" s="0" t="n"/>
      <c r="ABL1" s="0" t="n"/>
      <c r="ABM1" s="0" t="n"/>
      <c r="ABN1" s="0" t="n"/>
      <c r="ABO1" s="0" t="n"/>
      <c r="ABP1" s="0" t="n"/>
      <c r="ABQ1" s="0" t="n"/>
      <c r="ABR1" s="0" t="n"/>
      <c r="ABS1" s="0" t="n"/>
      <c r="ABT1" s="0" t="n"/>
      <c r="ABU1" s="0" t="n"/>
      <c r="ABV1" s="0" t="n"/>
      <c r="ABW1" s="0" t="n"/>
      <c r="ABX1" s="0" t="n"/>
      <c r="ABY1" s="0" t="n"/>
      <c r="ABZ1" s="0" t="n"/>
      <c r="ACA1" s="0" t="n"/>
      <c r="ACB1" s="0" t="n"/>
      <c r="ACC1" s="0" t="n"/>
      <c r="ACD1" s="0" t="n"/>
      <c r="ACE1" s="0" t="n"/>
      <c r="ACF1" s="0" t="n"/>
      <c r="ACG1" s="0" t="n"/>
      <c r="ACH1" s="0" t="n"/>
      <c r="ACI1" s="0" t="n"/>
      <c r="ACJ1" s="0" t="n"/>
      <c r="ACK1" s="0" t="n"/>
      <c r="ACL1" s="0" t="n"/>
      <c r="ACM1" s="0" t="n"/>
      <c r="ACN1" s="0" t="n"/>
      <c r="ACO1" s="0" t="n"/>
      <c r="ACP1" s="0" t="n"/>
      <c r="ACQ1" s="0" t="n"/>
      <c r="ACR1" s="0" t="n"/>
      <c r="ACS1" s="0" t="n"/>
      <c r="ACT1" s="0" t="n"/>
      <c r="ACU1" s="0" t="n"/>
      <c r="ACV1" s="0" t="n"/>
      <c r="ACW1" s="0" t="n"/>
      <c r="ACX1" s="0" t="n"/>
      <c r="ACY1" s="0" t="n"/>
      <c r="ACZ1" s="0" t="n"/>
      <c r="ADA1" s="0" t="n"/>
      <c r="ADB1" s="0" t="n"/>
      <c r="ADC1" s="0" t="n"/>
      <c r="ADD1" s="0" t="n"/>
      <c r="ADE1" s="0" t="n"/>
      <c r="ADF1" s="0" t="n"/>
      <c r="ADG1" s="0" t="n"/>
      <c r="ADH1" s="0" t="n"/>
      <c r="ADI1" s="0" t="n"/>
      <c r="ADJ1" s="0" t="n"/>
      <c r="ADK1" s="0" t="n"/>
      <c r="ADL1" s="0" t="n"/>
      <c r="ADM1" s="0" t="n"/>
      <c r="ADN1" s="0" t="n"/>
      <c r="ADO1" s="0" t="n"/>
      <c r="ADP1" s="0" t="n"/>
      <c r="ADQ1" s="0" t="n"/>
      <c r="ADR1" s="0" t="n"/>
      <c r="ADS1" s="0" t="n"/>
      <c r="ADT1" s="0" t="n"/>
      <c r="ADU1" s="0" t="n"/>
      <c r="ADV1" s="0" t="n"/>
      <c r="ADW1" s="0" t="n"/>
      <c r="ADX1" s="0" t="n"/>
      <c r="ADY1" s="0" t="n"/>
      <c r="ADZ1" s="0" t="n"/>
      <c r="AEA1" s="0" t="n"/>
      <c r="AEB1" s="0" t="n"/>
      <c r="AEC1" s="0" t="n"/>
      <c r="AED1" s="0" t="n"/>
      <c r="AEE1" s="0" t="n"/>
      <c r="AEF1" s="0" t="n"/>
      <c r="AEG1" s="0" t="n"/>
      <c r="AEH1" s="0" t="n"/>
      <c r="AEI1" s="0" t="n"/>
      <c r="AEJ1" s="0" t="n"/>
      <c r="AEK1" s="0" t="n"/>
      <c r="AEL1" s="0" t="n"/>
      <c r="AEM1" s="0" t="n"/>
      <c r="AEN1" s="0" t="n"/>
      <c r="AEO1" s="0" t="n"/>
      <c r="AEP1" s="0" t="n"/>
      <c r="AEQ1" s="0" t="n"/>
      <c r="AER1" s="0" t="n"/>
      <c r="AES1" s="0" t="n"/>
      <c r="AET1" s="0" t="n"/>
      <c r="AEU1" s="0" t="n"/>
      <c r="AEV1" s="0" t="n"/>
      <c r="AEW1" s="0" t="n"/>
      <c r="AEX1" s="0" t="n"/>
      <c r="AEY1" s="0" t="n"/>
      <c r="AEZ1" s="0" t="n"/>
      <c r="AFA1" s="0" t="n"/>
      <c r="AFB1" s="0" t="n"/>
      <c r="AFC1" s="0" t="n"/>
      <c r="AFD1" s="0" t="n"/>
      <c r="AFE1" s="0" t="n"/>
      <c r="AFF1" s="0" t="n"/>
      <c r="AFG1" s="0" t="n"/>
      <c r="AFH1" s="0" t="n"/>
      <c r="AFI1" s="0" t="n"/>
      <c r="AFJ1" s="0" t="n"/>
      <c r="AFK1" s="0" t="n"/>
      <c r="AFL1" s="0" t="n"/>
      <c r="AFM1" s="0" t="n"/>
      <c r="AFN1" s="0" t="n"/>
      <c r="AFO1" s="0" t="n"/>
      <c r="AFP1" s="0" t="n"/>
      <c r="AFQ1" s="0" t="n"/>
      <c r="AFR1" s="0" t="n"/>
      <c r="AFS1" s="0" t="n"/>
      <c r="AFT1" s="0" t="n"/>
      <c r="AFU1" s="0" t="n"/>
      <c r="AFV1" s="0" t="n"/>
      <c r="AFW1" s="0" t="n"/>
      <c r="AFX1" s="0" t="n"/>
      <c r="AFY1" s="0" t="n"/>
      <c r="AFZ1" s="0" t="n"/>
      <c r="AGA1" s="0" t="n"/>
      <c r="AGB1" s="0" t="n"/>
      <c r="AGC1" s="0" t="n"/>
      <c r="AGD1" s="0" t="n"/>
      <c r="AGE1" s="0" t="n"/>
      <c r="AGF1" s="0" t="n"/>
      <c r="AGG1" s="0" t="n"/>
      <c r="AGH1" s="0" t="n"/>
      <c r="AGI1" s="0" t="n"/>
      <c r="AGJ1" s="0" t="n"/>
      <c r="AGK1" s="0" t="n"/>
      <c r="AGL1" s="0" t="n"/>
      <c r="AGM1" s="0" t="n"/>
      <c r="AGN1" s="0" t="n"/>
      <c r="AGO1" s="0" t="n"/>
      <c r="AGP1" s="0" t="n"/>
      <c r="AGQ1" s="0" t="n"/>
      <c r="AGR1" s="0" t="n"/>
      <c r="AGS1" s="0" t="n"/>
      <c r="AGT1" s="0" t="n"/>
      <c r="AGU1" s="0" t="n"/>
      <c r="AGV1" s="0" t="n"/>
      <c r="AGW1" s="0" t="n"/>
      <c r="AGX1" s="0" t="n"/>
      <c r="AGY1" s="0" t="n"/>
      <c r="AGZ1" s="0" t="n"/>
      <c r="AHA1" s="0" t="n"/>
      <c r="AHB1" s="0" t="n"/>
      <c r="AHC1" s="0" t="n"/>
      <c r="AHD1" s="0" t="n"/>
      <c r="AHE1" s="0" t="n"/>
      <c r="AHF1" s="0" t="n"/>
      <c r="AHG1" s="0" t="n"/>
      <c r="AHH1" s="0" t="n"/>
      <c r="AHI1" s="0" t="n"/>
      <c r="AHJ1" s="0" t="n"/>
      <c r="AHK1" s="0" t="n"/>
      <c r="AHL1" s="0" t="n"/>
      <c r="AHM1" s="0" t="n"/>
      <c r="AHN1" s="0" t="n"/>
      <c r="AHO1" s="0" t="n"/>
      <c r="AHP1" s="0" t="n"/>
      <c r="AHQ1" s="0" t="n"/>
      <c r="AHR1" s="0" t="n"/>
      <c r="AHS1" s="0" t="n"/>
      <c r="AHT1" s="0" t="n"/>
      <c r="AHU1" s="0" t="n"/>
      <c r="AHV1" s="0" t="n"/>
      <c r="AHW1" s="0" t="n"/>
      <c r="AHX1" s="0" t="n"/>
      <c r="AHY1" s="0" t="n"/>
      <c r="AHZ1" s="0" t="n"/>
      <c r="AIA1" s="0" t="n"/>
      <c r="AIB1" s="0" t="n"/>
      <c r="AIC1" s="0" t="n"/>
      <c r="AID1" s="0" t="n"/>
      <c r="AIE1" s="0" t="n"/>
      <c r="AIF1" s="0" t="n"/>
      <c r="AIG1" s="0" t="n"/>
      <c r="AIH1" s="0" t="n"/>
      <c r="AII1" s="0" t="n"/>
      <c r="AIJ1" s="0" t="n"/>
      <c r="AIK1" s="0" t="n"/>
      <c r="AIL1" s="0" t="n"/>
      <c r="AIM1" s="0" t="n"/>
      <c r="AIN1" s="0" t="n"/>
      <c r="AIO1" s="0" t="n"/>
      <c r="AIP1" s="0" t="n"/>
      <c r="AIQ1" s="0" t="n"/>
      <c r="AIR1" s="0" t="n"/>
      <c r="AIS1" s="0" t="n"/>
      <c r="AIT1" s="0" t="n"/>
      <c r="AIU1" s="0" t="n"/>
      <c r="AIV1" s="0" t="n"/>
      <c r="AIW1" s="0" t="n"/>
      <c r="AIX1" s="0" t="n"/>
      <c r="AIY1" s="0" t="n"/>
      <c r="AIZ1" s="0" t="n"/>
      <c r="AJA1" s="0" t="n"/>
      <c r="AJB1" s="0" t="n"/>
      <c r="AJC1" s="0" t="n"/>
      <c r="AJD1" s="0" t="n"/>
      <c r="AJE1" s="0" t="n"/>
      <c r="AJF1" s="0" t="n"/>
      <c r="AJG1" s="0" t="n"/>
      <c r="AJH1" s="0" t="n"/>
      <c r="AJI1" s="0" t="n"/>
      <c r="AJJ1" s="0" t="n"/>
      <c r="AJK1" s="0" t="n"/>
      <c r="AJL1" s="0" t="n"/>
      <c r="AJM1" s="0" t="n"/>
      <c r="AJN1" s="0" t="n"/>
      <c r="AJO1" s="0" t="n"/>
      <c r="AJP1" s="0" t="n"/>
      <c r="AJQ1" s="0" t="n"/>
      <c r="AJR1" s="0" t="n"/>
      <c r="AJS1" s="0" t="n"/>
      <c r="AJT1" s="0" t="n"/>
      <c r="AJU1" s="0" t="n"/>
      <c r="AJV1" s="0" t="n"/>
      <c r="AJW1" s="0" t="n"/>
      <c r="AJX1" s="0" t="n"/>
      <c r="AJY1" s="0" t="n"/>
      <c r="AJZ1" s="0" t="n"/>
      <c r="AKA1" s="0" t="n"/>
      <c r="AKB1" s="0" t="n"/>
      <c r="AKC1" s="0" t="n"/>
      <c r="AKD1" s="0" t="n"/>
      <c r="AKE1" s="0" t="n"/>
      <c r="AKF1" s="0" t="n"/>
      <c r="AKG1" s="0" t="n"/>
      <c r="AKH1" s="0" t="n"/>
      <c r="AKI1" s="0" t="n"/>
      <c r="AKJ1" s="0" t="n"/>
      <c r="AKK1" s="0" t="n"/>
      <c r="AKL1" s="0" t="n"/>
      <c r="AKM1" s="0" t="n"/>
      <c r="AKN1" s="0" t="n"/>
      <c r="AKO1" s="0" t="n"/>
      <c r="AKP1" s="0" t="n"/>
      <c r="AKQ1" s="0" t="n"/>
      <c r="AKR1" s="0" t="n"/>
      <c r="AKS1" s="0" t="n"/>
      <c r="AKT1" s="0" t="n"/>
      <c r="AKU1" s="0" t="n"/>
      <c r="AKV1" s="0" t="n"/>
      <c r="AKW1" s="0" t="n"/>
      <c r="AKX1" s="0" t="n"/>
      <c r="AKY1" s="0" t="n"/>
      <c r="AKZ1" s="0" t="n"/>
      <c r="ALA1" s="0" t="n"/>
      <c r="ALB1" s="0" t="n"/>
      <c r="ALC1" s="0" t="n"/>
      <c r="ALD1" s="0" t="n"/>
      <c r="ALE1" s="0" t="n"/>
      <c r="ALF1" s="0" t="n"/>
      <c r="ALG1" s="0" t="n"/>
      <c r="ALH1" s="0" t="n"/>
      <c r="ALI1" s="0" t="n"/>
      <c r="ALJ1" s="0" t="n"/>
      <c r="ALK1" s="0" t="n"/>
      <c r="ALL1" s="0" t="n"/>
      <c r="ALM1" s="0" t="n"/>
      <c r="ALN1" s="0" t="n"/>
      <c r="ALO1" s="0" t="n"/>
      <c r="ALP1" s="0" t="n"/>
      <c r="ALQ1" s="0" t="n"/>
      <c r="ALR1" s="0" t="n"/>
      <c r="ALS1" s="0" t="n"/>
      <c r="ALT1" s="0" t="n"/>
      <c r="ALU1" s="0" t="n"/>
      <c r="ALV1" s="0" t="n"/>
      <c r="ALW1" s="0" t="n"/>
      <c r="ALX1" s="0" t="n"/>
      <c r="ALY1" s="0" t="n"/>
      <c r="ALZ1" s="0" t="n"/>
      <c r="AMA1" s="0" t="n"/>
      <c r="AMB1" s="0" t="n"/>
      <c r="AMC1" s="0" t="n"/>
      <c r="AMD1" s="0" t="n"/>
      <c r="AME1" s="0" t="n"/>
      <c r="AMF1" s="0" t="n"/>
      <c r="AMG1" s="0" t="n"/>
      <c r="AMH1" s="0" t="n"/>
      <c r="AMI1" s="0" t="n"/>
      <c r="AMJ1" s="0" t="n"/>
    </row>
    <row customFormat="1" customHeight="1" ht="49.5" r="2" s="46" spans="1:1024">
      <c r="A2" s="40" t="s">
        <v>514</v>
      </c>
      <c r="B2" s="40" t="s">
        <v>515</v>
      </c>
      <c r="C2" s="41" t="n"/>
      <c r="D2" s="42" t="s">
        <v>516</v>
      </c>
      <c r="E2" s="43" t="s">
        <v>517</v>
      </c>
      <c r="F2" s="42" t="s">
        <v>518</v>
      </c>
      <c r="G2" s="44" t="s">
        <v>519</v>
      </c>
      <c r="H2" s="42" t="s">
        <v>520</v>
      </c>
      <c r="I2" s="42" t="s">
        <v>521</v>
      </c>
      <c r="J2" s="42" t="s">
        <v>522</v>
      </c>
      <c r="K2" s="45" t="s">
        <v>523</v>
      </c>
      <c r="L2" s="42" t="s">
        <v>524</v>
      </c>
      <c r="M2" s="42" t="s">
        <v>525</v>
      </c>
      <c r="N2" s="42" t="n"/>
      <c r="O2" s="42" t="s">
        <v>526</v>
      </c>
      <c r="P2" s="42" t="n"/>
      <c r="Q2" s="23" t="s">
        <v>527</v>
      </c>
      <c r="R2" s="42" t="n"/>
      <c r="S2" s="42" t="s">
        <v>528</v>
      </c>
      <c r="T2" s="46" t="s">
        <v>529</v>
      </c>
      <c r="U2" s="46" t="s">
        <v>530</v>
      </c>
      <c r="V2" s="46" t="s">
        <v>531</v>
      </c>
      <c r="W2" s="46" t="s">
        <v>532</v>
      </c>
      <c r="AB2" s="46" t="s">
        <v>533</v>
      </c>
    </row>
    <row customHeight="1" ht="14" r="3" s="59" spans="1:1024">
      <c r="A3" s="47">
        <f>65</f>
        <v/>
      </c>
      <c r="B3" s="48" t="n">
        <v>2</v>
      </c>
      <c r="C3" s="0" t="n"/>
      <c r="D3" s="49">
        <f>2048*0.018</f>
        <v/>
      </c>
      <c r="E3" s="50" t="n">
        <v>1480</v>
      </c>
      <c r="F3" s="36">
        <f>-($D3*1.5+$B3)/$E3</f>
        <v/>
      </c>
      <c r="G3" s="36">
        <f>-($D3*0.5+$B3)/$E3</f>
        <v/>
      </c>
      <c r="H3" s="36">
        <f>-($D3*0.5)/$E3</f>
        <v/>
      </c>
      <c r="I3" s="36">
        <f>-$H3</f>
        <v/>
      </c>
      <c r="J3" s="36">
        <f>-$G3</f>
        <v/>
      </c>
      <c r="K3" s="37">
        <f>-$F3</f>
        <v/>
      </c>
      <c r="L3" s="51">
        <f>$A$3*O3/180</f>
        <v/>
      </c>
      <c r="M3" s="52">
        <f>-3.23*O3/180</f>
        <v/>
      </c>
      <c r="N3" s="51" t="n"/>
      <c r="O3" s="53" t="n">
        <v>3.1415927</v>
      </c>
      <c r="P3" s="51" t="n"/>
      <c r="Q3" s="54" t="n">
        <v>3e-05</v>
      </c>
      <c r="R3" s="51" t="n"/>
      <c r="S3" s="55" t="n">
        <v>31646</v>
      </c>
      <c r="T3" s="50">
        <f>63.76*O3/180</f>
        <v/>
      </c>
      <c r="U3" s="51">
        <f>$L$3-$T$3</f>
        <v/>
      </c>
      <c r="V3" s="11">
        <f>SIN($U$3)</f>
        <v/>
      </c>
      <c r="W3" s="11">
        <f>SIN($L$3+$M$3+F$3-$T$3)</f>
        <v/>
      </c>
      <c r="X3" s="11">
        <f>SIN($L$3+$M$3+G$3-$T$3)</f>
        <v/>
      </c>
      <c r="Y3" s="11">
        <f>SIN($L$3+$M$3+H$3-$T$3)</f>
        <v/>
      </c>
      <c r="Z3" s="11">
        <f>SIN($L$3+$M$3+I$3-$T$3)</f>
        <v/>
      </c>
      <c r="AA3" s="11">
        <f>SIN($L$3+$M$3+J$3-$T$3)</f>
        <v/>
      </c>
      <c r="AB3" s="11">
        <f>SIN($L$3+$M$3+K$3-$T$3)</f>
        <v/>
      </c>
      <c r="AC3" s="0" t="n"/>
      <c r="AD3" s="0" t="n"/>
      <c r="AE3" s="0" t="n"/>
      <c r="AF3" s="0" t="n"/>
      <c r="AG3" s="0" t="n"/>
      <c r="AH3" s="0" t="n"/>
      <c r="AI3" s="0" t="n"/>
      <c r="AJ3" s="0" t="n"/>
      <c r="AK3" s="0" t="n"/>
      <c r="AL3" s="0" t="n"/>
      <c r="AM3" s="0" t="n"/>
      <c r="AN3" s="0" t="n"/>
      <c r="AO3" s="0" t="n"/>
      <c r="AP3" s="0" t="n"/>
      <c r="AQ3" s="0" t="n"/>
      <c r="AR3" s="0" t="n"/>
      <c r="AS3" s="0" t="n"/>
      <c r="AT3" s="0" t="n"/>
      <c r="AU3" s="0" t="n"/>
      <c r="AV3" s="0" t="n"/>
      <c r="AW3" s="0" t="n"/>
      <c r="AX3" s="0" t="n"/>
      <c r="AY3" s="0" t="n"/>
      <c r="AZ3" s="0" t="n"/>
      <c r="BA3" s="0" t="n"/>
      <c r="BB3" s="0" t="n"/>
      <c r="BC3" s="0" t="n"/>
      <c r="BD3" s="0" t="n"/>
      <c r="BE3" s="0" t="n"/>
      <c r="BF3" s="0" t="n"/>
      <c r="BG3" s="0" t="n"/>
      <c r="BH3" s="0" t="n"/>
      <c r="BI3" s="0" t="n"/>
      <c r="BJ3" s="0" t="n"/>
      <c r="BK3" s="0" t="n"/>
      <c r="BL3" s="0" t="n"/>
      <c r="BM3" s="0" t="n"/>
      <c r="BN3" s="0" t="n"/>
      <c r="BO3" s="0" t="n"/>
      <c r="BP3" s="0" t="n"/>
      <c r="BQ3" s="0" t="n"/>
      <c r="BR3" s="0" t="n"/>
      <c r="BS3" s="0" t="n"/>
      <c r="BT3" s="0" t="n"/>
      <c r="BU3" s="0" t="n"/>
      <c r="BV3" s="0" t="n"/>
      <c r="BW3" s="0" t="n"/>
      <c r="BX3" s="0" t="n"/>
      <c r="BY3" s="0" t="n"/>
      <c r="BZ3" s="0" t="n"/>
      <c r="CA3" s="0" t="n"/>
      <c r="CB3" s="0" t="n"/>
      <c r="CC3" s="0" t="n"/>
      <c r="CD3" s="0" t="n"/>
      <c r="CE3" s="0" t="n"/>
      <c r="CF3" s="0" t="n"/>
      <c r="CG3" s="0" t="n"/>
      <c r="CH3" s="0" t="n"/>
      <c r="CI3" s="0" t="n"/>
      <c r="CJ3" s="0" t="n"/>
      <c r="CK3" s="0" t="n"/>
      <c r="CL3" s="0" t="n"/>
      <c r="CM3" s="0" t="n"/>
      <c r="CN3" s="0" t="n"/>
      <c r="CO3" s="0" t="n"/>
      <c r="CP3" s="0" t="n"/>
      <c r="CQ3" s="0" t="n"/>
      <c r="CR3" s="0" t="n"/>
      <c r="CS3" s="0" t="n"/>
      <c r="CT3" s="0" t="n"/>
      <c r="CU3" s="0" t="n"/>
      <c r="CV3" s="0" t="n"/>
      <c r="CW3" s="0" t="n"/>
      <c r="CX3" s="0" t="n"/>
      <c r="CY3" s="0" t="n"/>
      <c r="CZ3" s="0" t="n"/>
      <c r="DA3" s="0" t="n"/>
      <c r="DB3" s="0" t="n"/>
      <c r="DC3" s="0" t="n"/>
      <c r="DD3" s="0" t="n"/>
      <c r="DE3" s="0" t="n"/>
      <c r="DF3" s="0" t="n"/>
      <c r="DG3" s="0" t="n"/>
      <c r="DH3" s="0" t="n"/>
      <c r="DI3" s="0" t="n"/>
      <c r="DJ3" s="0" t="n"/>
      <c r="DK3" s="0" t="n"/>
      <c r="DL3" s="0" t="n"/>
      <c r="DM3" s="0" t="n"/>
      <c r="DN3" s="0" t="n"/>
      <c r="DO3" s="0" t="n"/>
      <c r="DP3" s="0" t="n"/>
      <c r="DQ3" s="0" t="n"/>
      <c r="DR3" s="0" t="n"/>
      <c r="DS3" s="0" t="n"/>
      <c r="DT3" s="0" t="n"/>
      <c r="DU3" s="0" t="n"/>
      <c r="DV3" s="0" t="n"/>
      <c r="DW3" s="0" t="n"/>
      <c r="DX3" s="0" t="n"/>
      <c r="DY3" s="0" t="n"/>
      <c r="DZ3" s="0" t="n"/>
      <c r="EA3" s="0" t="n"/>
      <c r="EB3" s="0" t="n"/>
      <c r="EC3" s="0" t="n"/>
      <c r="ED3" s="0" t="n"/>
      <c r="EE3" s="0" t="n"/>
      <c r="EF3" s="0" t="n"/>
      <c r="EG3" s="0" t="n"/>
      <c r="EH3" s="0" t="n"/>
      <c r="EI3" s="0" t="n"/>
      <c r="EJ3" s="0" t="n"/>
      <c r="EK3" s="0" t="n"/>
      <c r="EL3" s="0" t="n"/>
      <c r="EM3" s="0" t="n"/>
      <c r="EN3" s="0" t="n"/>
      <c r="EO3" s="0" t="n"/>
      <c r="EP3" s="0" t="n"/>
      <c r="EQ3" s="0" t="n"/>
      <c r="ER3" s="0" t="n"/>
      <c r="ES3" s="0" t="n"/>
      <c r="ET3" s="0" t="n"/>
      <c r="EU3" s="0" t="n"/>
      <c r="EV3" s="0" t="n"/>
      <c r="EW3" s="0" t="n"/>
      <c r="EX3" s="0" t="n"/>
      <c r="EY3" s="0" t="n"/>
      <c r="EZ3" s="0" t="n"/>
      <c r="FA3" s="0" t="n"/>
      <c r="FB3" s="0" t="n"/>
      <c r="FC3" s="0" t="n"/>
      <c r="FD3" s="0" t="n"/>
      <c r="FE3" s="0" t="n"/>
      <c r="FF3" s="0" t="n"/>
      <c r="FG3" s="0" t="n"/>
      <c r="FH3" s="0" t="n"/>
      <c r="FI3" s="0" t="n"/>
      <c r="FJ3" s="0" t="n"/>
      <c r="FK3" s="0" t="n"/>
      <c r="FL3" s="0" t="n"/>
      <c r="FM3" s="0" t="n"/>
      <c r="FN3" s="0" t="n"/>
      <c r="FO3" s="0" t="n"/>
      <c r="FP3" s="0" t="n"/>
      <c r="FQ3" s="0" t="n"/>
      <c r="FR3" s="0" t="n"/>
      <c r="FS3" s="0" t="n"/>
      <c r="FT3" s="0" t="n"/>
      <c r="FU3" s="0" t="n"/>
      <c r="FV3" s="0" t="n"/>
      <c r="FW3" s="0" t="n"/>
      <c r="FX3" s="0" t="n"/>
      <c r="FY3" s="0" t="n"/>
      <c r="FZ3" s="0" t="n"/>
      <c r="GA3" s="0" t="n"/>
      <c r="GB3" s="0" t="n"/>
      <c r="GC3" s="0" t="n"/>
      <c r="GD3" s="0" t="n"/>
      <c r="GE3" s="0" t="n"/>
      <c r="GF3" s="0" t="n"/>
      <c r="GG3" s="0" t="n"/>
      <c r="GH3" s="0" t="n"/>
      <c r="GI3" s="0" t="n"/>
      <c r="GJ3" s="0" t="n"/>
      <c r="GK3" s="0" t="n"/>
      <c r="GL3" s="0" t="n"/>
      <c r="GM3" s="0" t="n"/>
      <c r="GN3" s="0" t="n"/>
      <c r="GO3" s="0" t="n"/>
      <c r="GP3" s="0" t="n"/>
      <c r="GQ3" s="0" t="n"/>
      <c r="GR3" s="0" t="n"/>
      <c r="GS3" s="0" t="n"/>
      <c r="GT3" s="0" t="n"/>
      <c r="GU3" s="0" t="n"/>
      <c r="GV3" s="0" t="n"/>
      <c r="GW3" s="0" t="n"/>
      <c r="GX3" s="0" t="n"/>
      <c r="GY3" s="0" t="n"/>
      <c r="GZ3" s="0" t="n"/>
      <c r="HA3" s="0" t="n"/>
      <c r="HB3" s="0" t="n"/>
      <c r="HC3" s="0" t="n"/>
      <c r="HD3" s="0" t="n"/>
      <c r="HE3" s="0" t="n"/>
      <c r="HF3" s="0" t="n"/>
      <c r="HG3" s="0" t="n"/>
      <c r="HH3" s="0" t="n"/>
      <c r="HI3" s="0" t="n"/>
      <c r="HJ3" s="0" t="n"/>
      <c r="HK3" s="0" t="n"/>
      <c r="HL3" s="0" t="n"/>
      <c r="HM3" s="0" t="n"/>
      <c r="HN3" s="0" t="n"/>
      <c r="HO3" s="0" t="n"/>
      <c r="HP3" s="0" t="n"/>
      <c r="HQ3" s="0" t="n"/>
      <c r="HR3" s="0" t="n"/>
      <c r="HS3" s="0" t="n"/>
      <c r="HT3" s="0" t="n"/>
      <c r="HU3" s="0" t="n"/>
      <c r="HV3" s="0" t="n"/>
      <c r="HW3" s="0" t="n"/>
      <c r="HX3" s="0" t="n"/>
      <c r="HY3" s="0" t="n"/>
      <c r="HZ3" s="0" t="n"/>
      <c r="IA3" s="0" t="n"/>
      <c r="IB3" s="0" t="n"/>
      <c r="IC3" s="0" t="n"/>
      <c r="ID3" s="0" t="n"/>
      <c r="IE3" s="0" t="n"/>
      <c r="IF3" s="0" t="n"/>
      <c r="IG3" s="0" t="n"/>
      <c r="IH3" s="0" t="n"/>
      <c r="II3" s="0" t="n"/>
      <c r="IJ3" s="0" t="n"/>
      <c r="IK3" s="0" t="n"/>
      <c r="IL3" s="0" t="n"/>
      <c r="IM3" s="0" t="n"/>
      <c r="IN3" s="0" t="n"/>
      <c r="IO3" s="0" t="n"/>
      <c r="IP3" s="0" t="n"/>
      <c r="IQ3" s="0" t="n"/>
      <c r="IR3" s="0" t="n"/>
      <c r="IS3" s="0" t="n"/>
      <c r="IT3" s="0" t="n"/>
      <c r="IU3" s="0" t="n"/>
      <c r="IV3" s="0" t="n"/>
      <c r="IW3" s="0" t="n"/>
      <c r="IX3" s="0" t="n"/>
      <c r="IY3" s="0" t="n"/>
      <c r="IZ3" s="0" t="n"/>
      <c r="JA3" s="0" t="n"/>
      <c r="JB3" s="0" t="n"/>
      <c r="JC3" s="0" t="n"/>
      <c r="JD3" s="0" t="n"/>
      <c r="JE3" s="0" t="n"/>
      <c r="JF3" s="0" t="n"/>
      <c r="JG3" s="0" t="n"/>
      <c r="JH3" s="0" t="n"/>
      <c r="JI3" s="0" t="n"/>
      <c r="JJ3" s="0" t="n"/>
      <c r="JK3" s="0" t="n"/>
      <c r="JL3" s="0" t="n"/>
      <c r="JM3" s="0" t="n"/>
      <c r="JN3" s="0" t="n"/>
      <c r="JO3" s="0" t="n"/>
      <c r="JP3" s="0" t="n"/>
      <c r="JQ3" s="0" t="n"/>
      <c r="JR3" s="0" t="n"/>
      <c r="JS3" s="0" t="n"/>
      <c r="JT3" s="0" t="n"/>
      <c r="JU3" s="0" t="n"/>
      <c r="JV3" s="0" t="n"/>
      <c r="JW3" s="0" t="n"/>
      <c r="JX3" s="0" t="n"/>
      <c r="JY3" s="0" t="n"/>
      <c r="JZ3" s="0" t="n"/>
      <c r="KA3" s="0" t="n"/>
      <c r="KB3" s="0" t="n"/>
      <c r="KC3" s="0" t="n"/>
      <c r="KD3" s="0" t="n"/>
      <c r="KE3" s="0" t="n"/>
      <c r="KF3" s="0" t="n"/>
      <c r="KG3" s="0" t="n"/>
      <c r="KH3" s="0" t="n"/>
      <c r="KI3" s="0" t="n"/>
      <c r="KJ3" s="0" t="n"/>
      <c r="KK3" s="0" t="n"/>
      <c r="KL3" s="0" t="n"/>
      <c r="KM3" s="0" t="n"/>
      <c r="KN3" s="0" t="n"/>
      <c r="KO3" s="0" t="n"/>
      <c r="KP3" s="0" t="n"/>
      <c r="KQ3" s="0" t="n"/>
      <c r="KR3" s="0" t="n"/>
      <c r="KS3" s="0" t="n"/>
      <c r="KT3" s="0" t="n"/>
      <c r="KU3" s="0" t="n"/>
      <c r="KV3" s="0" t="n"/>
      <c r="KW3" s="0" t="n"/>
      <c r="KX3" s="0" t="n"/>
      <c r="KY3" s="0" t="n"/>
      <c r="KZ3" s="0" t="n"/>
      <c r="LA3" s="0" t="n"/>
      <c r="LB3" s="0" t="n"/>
      <c r="LC3" s="0" t="n"/>
      <c r="LD3" s="0" t="n"/>
      <c r="LE3" s="0" t="n"/>
      <c r="LF3" s="0" t="n"/>
      <c r="LG3" s="0" t="n"/>
      <c r="LH3" s="0" t="n"/>
      <c r="LI3" s="0" t="n"/>
      <c r="LJ3" s="0" t="n"/>
      <c r="LK3" s="0" t="n"/>
      <c r="LL3" s="0" t="n"/>
      <c r="LM3" s="0" t="n"/>
      <c r="LN3" s="0" t="n"/>
      <c r="LO3" s="0" t="n"/>
      <c r="LP3" s="0" t="n"/>
      <c r="LQ3" s="0" t="n"/>
      <c r="LR3" s="0" t="n"/>
      <c r="LS3" s="0" t="n"/>
      <c r="LT3" s="0" t="n"/>
      <c r="LU3" s="0" t="n"/>
      <c r="LV3" s="0" t="n"/>
      <c r="LW3" s="0" t="n"/>
      <c r="LX3" s="0" t="n"/>
      <c r="LY3" s="0" t="n"/>
      <c r="LZ3" s="0" t="n"/>
      <c r="MA3" s="0" t="n"/>
      <c r="MB3" s="0" t="n"/>
      <c r="MC3" s="0" t="n"/>
      <c r="MD3" s="0" t="n"/>
      <c r="ME3" s="0" t="n"/>
      <c r="MF3" s="0" t="n"/>
      <c r="MG3" s="0" t="n"/>
      <c r="MH3" s="0" t="n"/>
      <c r="MI3" s="0" t="n"/>
      <c r="MJ3" s="0" t="n"/>
      <c r="MK3" s="0" t="n"/>
      <c r="ML3" s="0" t="n"/>
      <c r="MM3" s="0" t="n"/>
      <c r="MN3" s="0" t="n"/>
      <c r="MO3" s="0" t="n"/>
      <c r="MP3" s="0" t="n"/>
      <c r="MQ3" s="0" t="n"/>
      <c r="MR3" s="0" t="n"/>
      <c r="MS3" s="0" t="n"/>
      <c r="MT3" s="0" t="n"/>
      <c r="MU3" s="0" t="n"/>
      <c r="MV3" s="0" t="n"/>
      <c r="MW3" s="0" t="n"/>
      <c r="MX3" s="0" t="n"/>
      <c r="MY3" s="0" t="n"/>
      <c r="MZ3" s="0" t="n"/>
      <c r="NA3" s="0" t="n"/>
      <c r="NB3" s="0" t="n"/>
      <c r="NC3" s="0" t="n"/>
      <c r="ND3" s="0" t="n"/>
      <c r="NE3" s="0" t="n"/>
      <c r="NF3" s="0" t="n"/>
      <c r="NG3" s="0" t="n"/>
      <c r="NH3" s="0" t="n"/>
      <c r="NI3" s="0" t="n"/>
      <c r="NJ3" s="0" t="n"/>
      <c r="NK3" s="0" t="n"/>
      <c r="NL3" s="0" t="n"/>
      <c r="NM3" s="0" t="n"/>
      <c r="NN3" s="0" t="n"/>
      <c r="NO3" s="0" t="n"/>
      <c r="NP3" s="0" t="n"/>
      <c r="NQ3" s="0" t="n"/>
      <c r="NR3" s="0" t="n"/>
      <c r="NS3" s="0" t="n"/>
      <c r="NT3" s="0" t="n"/>
      <c r="NU3" s="0" t="n"/>
      <c r="NV3" s="0" t="n"/>
      <c r="NW3" s="0" t="n"/>
      <c r="NX3" s="0" t="n"/>
      <c r="NY3" s="0" t="n"/>
      <c r="NZ3" s="0" t="n"/>
      <c r="OA3" s="0" t="n"/>
      <c r="OB3" s="0" t="n"/>
      <c r="OC3" s="0" t="n"/>
      <c r="OD3" s="0" t="n"/>
      <c r="OE3" s="0" t="n"/>
      <c r="OF3" s="0" t="n"/>
      <c r="OG3" s="0" t="n"/>
      <c r="OH3" s="0" t="n"/>
      <c r="OI3" s="0" t="n"/>
      <c r="OJ3" s="0" t="n"/>
      <c r="OK3" s="0" t="n"/>
      <c r="OL3" s="0" t="n"/>
      <c r="OM3" s="0" t="n"/>
      <c r="ON3" s="0" t="n"/>
      <c r="OO3" s="0" t="n"/>
      <c r="OP3" s="0" t="n"/>
      <c r="OQ3" s="0" t="n"/>
      <c r="OR3" s="0" t="n"/>
      <c r="OS3" s="0" t="n"/>
      <c r="OT3" s="0" t="n"/>
      <c r="OU3" s="0" t="n"/>
      <c r="OV3" s="0" t="n"/>
      <c r="OW3" s="0" t="n"/>
      <c r="OX3" s="0" t="n"/>
      <c r="OY3" s="0" t="n"/>
      <c r="OZ3" s="0" t="n"/>
      <c r="PA3" s="0" t="n"/>
      <c r="PB3" s="0" t="n"/>
      <c r="PC3" s="0" t="n"/>
      <c r="PD3" s="0" t="n"/>
      <c r="PE3" s="0" t="n"/>
      <c r="PF3" s="0" t="n"/>
      <c r="PG3" s="0" t="n"/>
      <c r="PH3" s="0" t="n"/>
      <c r="PI3" s="0" t="n"/>
      <c r="PJ3" s="0" t="n"/>
      <c r="PK3" s="0" t="n"/>
      <c r="PL3" s="0" t="n"/>
      <c r="PM3" s="0" t="n"/>
      <c r="PN3" s="0" t="n"/>
      <c r="PO3" s="0" t="n"/>
      <c r="PP3" s="0" t="n"/>
      <c r="PQ3" s="0" t="n"/>
      <c r="PR3" s="0" t="n"/>
      <c r="PS3" s="0" t="n"/>
      <c r="PT3" s="0" t="n"/>
      <c r="PU3" s="0" t="n"/>
      <c r="PV3" s="0" t="n"/>
      <c r="PW3" s="0" t="n"/>
      <c r="PX3" s="0" t="n"/>
      <c r="PY3" s="0" t="n"/>
      <c r="PZ3" s="0" t="n"/>
      <c r="QA3" s="0" t="n"/>
      <c r="QB3" s="0" t="n"/>
      <c r="QC3" s="0" t="n"/>
      <c r="QD3" s="0" t="n"/>
      <c r="QE3" s="0" t="n"/>
      <c r="QF3" s="0" t="n"/>
      <c r="QG3" s="0" t="n"/>
      <c r="QH3" s="0" t="n"/>
      <c r="QI3" s="0" t="n"/>
      <c r="QJ3" s="0" t="n"/>
      <c r="QK3" s="0" t="n"/>
      <c r="QL3" s="0" t="n"/>
      <c r="QM3" s="0" t="n"/>
      <c r="QN3" s="0" t="n"/>
      <c r="QO3" s="0" t="n"/>
      <c r="QP3" s="0" t="n"/>
      <c r="QQ3" s="0" t="n"/>
      <c r="QR3" s="0" t="n"/>
      <c r="QS3" s="0" t="n"/>
      <c r="QT3" s="0" t="n"/>
      <c r="QU3" s="0" t="n"/>
      <c r="QV3" s="0" t="n"/>
      <c r="QW3" s="0" t="n"/>
      <c r="QX3" s="0" t="n"/>
      <c r="QY3" s="0" t="n"/>
      <c r="QZ3" s="0" t="n"/>
      <c r="RA3" s="0" t="n"/>
      <c r="RB3" s="0" t="n"/>
      <c r="RC3" s="0" t="n"/>
      <c r="RD3" s="0" t="n"/>
      <c r="RE3" s="0" t="n"/>
      <c r="RF3" s="0" t="n"/>
      <c r="RG3" s="0" t="n"/>
      <c r="RH3" s="0" t="n"/>
      <c r="RI3" s="0" t="n"/>
      <c r="RJ3" s="0" t="n"/>
      <c r="RK3" s="0" t="n"/>
      <c r="RL3" s="0" t="n"/>
      <c r="RM3" s="0" t="n"/>
      <c r="RN3" s="0" t="n"/>
      <c r="RO3" s="0" t="n"/>
      <c r="RP3" s="0" t="n"/>
      <c r="RQ3" s="0" t="n"/>
      <c r="RR3" s="0" t="n"/>
      <c r="RS3" s="0" t="n"/>
      <c r="RT3" s="0" t="n"/>
      <c r="RU3" s="0" t="n"/>
      <c r="RV3" s="0" t="n"/>
      <c r="RW3" s="0" t="n"/>
      <c r="RX3" s="0" t="n"/>
      <c r="RY3" s="0" t="n"/>
      <c r="RZ3" s="0" t="n"/>
      <c r="SA3" s="0" t="n"/>
      <c r="SB3" s="0" t="n"/>
      <c r="SC3" s="0" t="n"/>
      <c r="SD3" s="0" t="n"/>
      <c r="SE3" s="0" t="n"/>
      <c r="SF3" s="0" t="n"/>
      <c r="SG3" s="0" t="n"/>
      <c r="SH3" s="0" t="n"/>
      <c r="SI3" s="0" t="n"/>
      <c r="SJ3" s="0" t="n"/>
      <c r="SK3" s="0" t="n"/>
      <c r="SL3" s="0" t="n"/>
      <c r="SM3" s="0" t="n"/>
      <c r="SN3" s="0" t="n"/>
      <c r="SO3" s="0" t="n"/>
      <c r="SP3" s="0" t="n"/>
      <c r="SQ3" s="0" t="n"/>
      <c r="SR3" s="0" t="n"/>
      <c r="SS3" s="0" t="n"/>
      <c r="ST3" s="0" t="n"/>
      <c r="SU3" s="0" t="n"/>
      <c r="SV3" s="0" t="n"/>
      <c r="SW3" s="0" t="n"/>
      <c r="SX3" s="0" t="n"/>
      <c r="SY3" s="0" t="n"/>
      <c r="SZ3" s="0" t="n"/>
      <c r="TA3" s="0" t="n"/>
      <c r="TB3" s="0" t="n"/>
      <c r="TC3" s="0" t="n"/>
      <c r="TD3" s="0" t="n"/>
      <c r="TE3" s="0" t="n"/>
      <c r="TF3" s="0" t="n"/>
      <c r="TG3" s="0" t="n"/>
      <c r="TH3" s="0" t="n"/>
      <c r="TI3" s="0" t="n"/>
      <c r="TJ3" s="0" t="n"/>
      <c r="TK3" s="0" t="n"/>
      <c r="TL3" s="0" t="n"/>
      <c r="TM3" s="0" t="n"/>
      <c r="TN3" s="0" t="n"/>
      <c r="TO3" s="0" t="n"/>
      <c r="TP3" s="0" t="n"/>
      <c r="TQ3" s="0" t="n"/>
      <c r="TR3" s="0" t="n"/>
      <c r="TS3" s="0" t="n"/>
      <c r="TT3" s="0" t="n"/>
      <c r="TU3" s="0" t="n"/>
      <c r="TV3" s="0" t="n"/>
      <c r="TW3" s="0" t="n"/>
      <c r="TX3" s="0" t="n"/>
      <c r="TY3" s="0" t="n"/>
      <c r="TZ3" s="0" t="n"/>
      <c r="UA3" s="0" t="n"/>
      <c r="UB3" s="0" t="n"/>
      <c r="UC3" s="0" t="n"/>
      <c r="UD3" s="0" t="n"/>
      <c r="UE3" s="0" t="n"/>
      <c r="UF3" s="0" t="n"/>
      <c r="UG3" s="0" t="n"/>
      <c r="UH3" s="0" t="n"/>
      <c r="UI3" s="0" t="n"/>
      <c r="UJ3" s="0" t="n"/>
      <c r="UK3" s="0" t="n"/>
      <c r="UL3" s="0" t="n"/>
      <c r="UM3" s="0" t="n"/>
      <c r="UN3" s="0" t="n"/>
      <c r="UO3" s="0" t="n"/>
      <c r="UP3" s="0" t="n"/>
      <c r="UQ3" s="0" t="n"/>
      <c r="UR3" s="0" t="n"/>
      <c r="US3" s="0" t="n"/>
      <c r="UT3" s="0" t="n"/>
      <c r="UU3" s="0" t="n"/>
      <c r="UV3" s="0" t="n"/>
      <c r="UW3" s="0" t="n"/>
      <c r="UX3" s="0" t="n"/>
      <c r="UY3" s="0" t="n"/>
      <c r="UZ3" s="0" t="n"/>
      <c r="VA3" s="0" t="n"/>
      <c r="VB3" s="0" t="n"/>
      <c r="VC3" s="0" t="n"/>
      <c r="VD3" s="0" t="n"/>
      <c r="VE3" s="0" t="n"/>
      <c r="VF3" s="0" t="n"/>
      <c r="VG3" s="0" t="n"/>
      <c r="VH3" s="0" t="n"/>
      <c r="VI3" s="0" t="n"/>
      <c r="VJ3" s="0" t="n"/>
      <c r="VK3" s="0" t="n"/>
      <c r="VL3" s="0" t="n"/>
      <c r="VM3" s="0" t="n"/>
      <c r="VN3" s="0" t="n"/>
      <c r="VO3" s="0" t="n"/>
      <c r="VP3" s="0" t="n"/>
      <c r="VQ3" s="0" t="n"/>
      <c r="VR3" s="0" t="n"/>
      <c r="VS3" s="0" t="n"/>
      <c r="VT3" s="0" t="n"/>
      <c r="VU3" s="0" t="n"/>
      <c r="VV3" s="0" t="n"/>
      <c r="VW3" s="0" t="n"/>
      <c r="VX3" s="0" t="n"/>
      <c r="VY3" s="0" t="n"/>
      <c r="VZ3" s="0" t="n"/>
      <c r="WA3" s="0" t="n"/>
      <c r="WB3" s="0" t="n"/>
      <c r="WC3" s="0" t="n"/>
      <c r="WD3" s="0" t="n"/>
      <c r="WE3" s="0" t="n"/>
      <c r="WF3" s="0" t="n"/>
      <c r="WG3" s="0" t="n"/>
      <c r="WH3" s="0" t="n"/>
      <c r="WI3" s="0" t="n"/>
      <c r="WJ3" s="0" t="n"/>
      <c r="WK3" s="0" t="n"/>
      <c r="WL3" s="0" t="n"/>
      <c r="WM3" s="0" t="n"/>
      <c r="WN3" s="0" t="n"/>
      <c r="WO3" s="0" t="n"/>
      <c r="WP3" s="0" t="n"/>
      <c r="WQ3" s="0" t="n"/>
      <c r="WR3" s="0" t="n"/>
      <c r="WS3" s="0" t="n"/>
      <c r="WT3" s="0" t="n"/>
      <c r="WU3" s="0" t="n"/>
      <c r="WV3" s="0" t="n"/>
      <c r="WW3" s="0" t="n"/>
      <c r="WX3" s="0" t="n"/>
      <c r="WY3" s="0" t="n"/>
      <c r="WZ3" s="0" t="n"/>
      <c r="XA3" s="0" t="n"/>
      <c r="XB3" s="0" t="n"/>
      <c r="XC3" s="0" t="n"/>
      <c r="XD3" s="0" t="n"/>
      <c r="XE3" s="0" t="n"/>
      <c r="XF3" s="0" t="n"/>
      <c r="XG3" s="0" t="n"/>
      <c r="XH3" s="0" t="n"/>
      <c r="XI3" s="0" t="n"/>
      <c r="XJ3" s="0" t="n"/>
      <c r="XK3" s="0" t="n"/>
      <c r="XL3" s="0" t="n"/>
      <c r="XM3" s="0" t="n"/>
      <c r="XN3" s="0" t="n"/>
      <c r="XO3" s="0" t="n"/>
      <c r="XP3" s="0" t="n"/>
      <c r="XQ3" s="0" t="n"/>
      <c r="XR3" s="0" t="n"/>
      <c r="XS3" s="0" t="n"/>
      <c r="XT3" s="0" t="n"/>
      <c r="XU3" s="0" t="n"/>
      <c r="XV3" s="0" t="n"/>
      <c r="XW3" s="0" t="n"/>
      <c r="XX3" s="0" t="n"/>
      <c r="XY3" s="0" t="n"/>
      <c r="XZ3" s="0" t="n"/>
      <c r="YA3" s="0" t="n"/>
      <c r="YB3" s="0" t="n"/>
      <c r="YC3" s="0" t="n"/>
      <c r="YD3" s="0" t="n"/>
      <c r="YE3" s="0" t="n"/>
      <c r="YF3" s="0" t="n"/>
      <c r="YG3" s="0" t="n"/>
      <c r="YH3" s="0" t="n"/>
      <c r="YI3" s="0" t="n"/>
      <c r="YJ3" s="0" t="n"/>
      <c r="YK3" s="0" t="n"/>
      <c r="YL3" s="0" t="n"/>
      <c r="YM3" s="0" t="n"/>
      <c r="YN3" s="0" t="n"/>
      <c r="YO3" s="0" t="n"/>
      <c r="YP3" s="0" t="n"/>
      <c r="YQ3" s="0" t="n"/>
      <c r="YR3" s="0" t="n"/>
      <c r="YS3" s="0" t="n"/>
      <c r="YT3" s="0" t="n"/>
      <c r="YU3" s="0" t="n"/>
      <c r="YV3" s="0" t="n"/>
      <c r="YW3" s="0" t="n"/>
      <c r="YX3" s="0" t="n"/>
      <c r="YY3" s="0" t="n"/>
      <c r="YZ3" s="0" t="n"/>
      <c r="ZA3" s="0" t="n"/>
      <c r="ZB3" s="0" t="n"/>
      <c r="ZC3" s="0" t="n"/>
      <c r="ZD3" s="0" t="n"/>
      <c r="ZE3" s="0" t="n"/>
      <c r="ZF3" s="0" t="n"/>
      <c r="ZG3" s="0" t="n"/>
      <c r="ZH3" s="0" t="n"/>
      <c r="ZI3" s="0" t="n"/>
      <c r="ZJ3" s="0" t="n"/>
      <c r="ZK3" s="0" t="n"/>
      <c r="ZL3" s="0" t="n"/>
      <c r="ZM3" s="0" t="n"/>
      <c r="ZN3" s="0" t="n"/>
      <c r="ZO3" s="0" t="n"/>
      <c r="ZP3" s="0" t="n"/>
      <c r="ZQ3" s="0" t="n"/>
      <c r="ZR3" s="0" t="n"/>
      <c r="ZS3" s="0" t="n"/>
      <c r="ZT3" s="0" t="n"/>
      <c r="ZU3" s="0" t="n"/>
      <c r="ZV3" s="0" t="n"/>
      <c r="ZW3" s="0" t="n"/>
      <c r="ZX3" s="0" t="n"/>
      <c r="ZY3" s="0" t="n"/>
      <c r="ZZ3" s="0" t="n"/>
      <c r="AAA3" s="0" t="n"/>
      <c r="AAB3" s="0" t="n"/>
      <c r="AAC3" s="0" t="n"/>
      <c r="AAD3" s="0" t="n"/>
      <c r="AAE3" s="0" t="n"/>
      <c r="AAF3" s="0" t="n"/>
      <c r="AAG3" s="0" t="n"/>
      <c r="AAH3" s="0" t="n"/>
      <c r="AAI3" s="0" t="n"/>
      <c r="AAJ3" s="0" t="n"/>
      <c r="AAK3" s="0" t="n"/>
      <c r="AAL3" s="0" t="n"/>
      <c r="AAM3" s="0" t="n"/>
      <c r="AAN3" s="0" t="n"/>
      <c r="AAO3" s="0" t="n"/>
      <c r="AAP3" s="0" t="n"/>
      <c r="AAQ3" s="0" t="n"/>
      <c r="AAR3" s="0" t="n"/>
      <c r="AAS3" s="0" t="n"/>
      <c r="AAT3" s="0" t="n"/>
      <c r="AAU3" s="0" t="n"/>
      <c r="AAV3" s="0" t="n"/>
      <c r="AAW3" s="0" t="n"/>
      <c r="AAX3" s="0" t="n"/>
      <c r="AAY3" s="0" t="n"/>
      <c r="AAZ3" s="0" t="n"/>
      <c r="ABA3" s="0" t="n"/>
      <c r="ABB3" s="0" t="n"/>
      <c r="ABC3" s="0" t="n"/>
      <c r="ABD3" s="0" t="n"/>
      <c r="ABE3" s="0" t="n"/>
      <c r="ABF3" s="0" t="n"/>
      <c r="ABG3" s="0" t="n"/>
      <c r="ABH3" s="0" t="n"/>
      <c r="ABI3" s="0" t="n"/>
      <c r="ABJ3" s="0" t="n"/>
      <c r="ABK3" s="0" t="n"/>
      <c r="ABL3" s="0" t="n"/>
      <c r="ABM3" s="0" t="n"/>
      <c r="ABN3" s="0" t="n"/>
      <c r="ABO3" s="0" t="n"/>
      <c r="ABP3" s="0" t="n"/>
      <c r="ABQ3" s="0" t="n"/>
      <c r="ABR3" s="0" t="n"/>
      <c r="ABS3" s="0" t="n"/>
      <c r="ABT3" s="0" t="n"/>
      <c r="ABU3" s="0" t="n"/>
      <c r="ABV3" s="0" t="n"/>
      <c r="ABW3" s="0" t="n"/>
      <c r="ABX3" s="0" t="n"/>
      <c r="ABY3" s="0" t="n"/>
      <c r="ABZ3" s="0" t="n"/>
      <c r="ACA3" s="0" t="n"/>
      <c r="ACB3" s="0" t="n"/>
      <c r="ACC3" s="0" t="n"/>
      <c r="ACD3" s="0" t="n"/>
      <c r="ACE3" s="0" t="n"/>
      <c r="ACF3" s="0" t="n"/>
      <c r="ACG3" s="0" t="n"/>
      <c r="ACH3" s="0" t="n"/>
      <c r="ACI3" s="0" t="n"/>
      <c r="ACJ3" s="0" t="n"/>
      <c r="ACK3" s="0" t="n"/>
      <c r="ACL3" s="0" t="n"/>
      <c r="ACM3" s="0" t="n"/>
      <c r="ACN3" s="0" t="n"/>
      <c r="ACO3" s="0" t="n"/>
      <c r="ACP3" s="0" t="n"/>
      <c r="ACQ3" s="0" t="n"/>
      <c r="ACR3" s="0" t="n"/>
      <c r="ACS3" s="0" t="n"/>
      <c r="ACT3" s="0" t="n"/>
      <c r="ACU3" s="0" t="n"/>
      <c r="ACV3" s="0" t="n"/>
      <c r="ACW3" s="0" t="n"/>
      <c r="ACX3" s="0" t="n"/>
      <c r="ACY3" s="0" t="n"/>
      <c r="ACZ3" s="0" t="n"/>
      <c r="ADA3" s="0" t="n"/>
      <c r="ADB3" s="0" t="n"/>
      <c r="ADC3" s="0" t="n"/>
      <c r="ADD3" s="0" t="n"/>
      <c r="ADE3" s="0" t="n"/>
      <c r="ADF3" s="0" t="n"/>
      <c r="ADG3" s="0" t="n"/>
      <c r="ADH3" s="0" t="n"/>
      <c r="ADI3" s="0" t="n"/>
      <c r="ADJ3" s="0" t="n"/>
      <c r="ADK3" s="0" t="n"/>
      <c r="ADL3" s="0" t="n"/>
      <c r="ADM3" s="0" t="n"/>
      <c r="ADN3" s="0" t="n"/>
      <c r="ADO3" s="0" t="n"/>
      <c r="ADP3" s="0" t="n"/>
      <c r="ADQ3" s="0" t="n"/>
      <c r="ADR3" s="0" t="n"/>
      <c r="ADS3" s="0" t="n"/>
      <c r="ADT3" s="0" t="n"/>
      <c r="ADU3" s="0" t="n"/>
      <c r="ADV3" s="0" t="n"/>
      <c r="ADW3" s="0" t="n"/>
      <c r="ADX3" s="0" t="n"/>
      <c r="ADY3" s="0" t="n"/>
      <c r="ADZ3" s="0" t="n"/>
      <c r="AEA3" s="0" t="n"/>
      <c r="AEB3" s="0" t="n"/>
      <c r="AEC3" s="0" t="n"/>
      <c r="AED3" s="0" t="n"/>
      <c r="AEE3" s="0" t="n"/>
      <c r="AEF3" s="0" t="n"/>
      <c r="AEG3" s="0" t="n"/>
      <c r="AEH3" s="0" t="n"/>
      <c r="AEI3" s="0" t="n"/>
      <c r="AEJ3" s="0" t="n"/>
      <c r="AEK3" s="0" t="n"/>
      <c r="AEL3" s="0" t="n"/>
      <c r="AEM3" s="0" t="n"/>
      <c r="AEN3" s="0" t="n"/>
      <c r="AEO3" s="0" t="n"/>
      <c r="AEP3" s="0" t="n"/>
      <c r="AEQ3" s="0" t="n"/>
      <c r="AER3" s="0" t="n"/>
      <c r="AES3" s="0" t="n"/>
      <c r="AET3" s="0" t="n"/>
      <c r="AEU3" s="0" t="n"/>
      <c r="AEV3" s="0" t="n"/>
      <c r="AEW3" s="0" t="n"/>
      <c r="AEX3" s="0" t="n"/>
      <c r="AEY3" s="0" t="n"/>
      <c r="AEZ3" s="0" t="n"/>
      <c r="AFA3" s="0" t="n"/>
      <c r="AFB3" s="0" t="n"/>
      <c r="AFC3" s="0" t="n"/>
      <c r="AFD3" s="0" t="n"/>
      <c r="AFE3" s="0" t="n"/>
      <c r="AFF3" s="0" t="n"/>
      <c r="AFG3" s="0" t="n"/>
      <c r="AFH3" s="0" t="n"/>
      <c r="AFI3" s="0" t="n"/>
      <c r="AFJ3" s="0" t="n"/>
      <c r="AFK3" s="0" t="n"/>
      <c r="AFL3" s="0" t="n"/>
      <c r="AFM3" s="0" t="n"/>
      <c r="AFN3" s="0" t="n"/>
      <c r="AFO3" s="0" t="n"/>
      <c r="AFP3" s="0" t="n"/>
      <c r="AFQ3" s="0" t="n"/>
      <c r="AFR3" s="0" t="n"/>
      <c r="AFS3" s="0" t="n"/>
      <c r="AFT3" s="0" t="n"/>
      <c r="AFU3" s="0" t="n"/>
      <c r="AFV3" s="0" t="n"/>
      <c r="AFW3" s="0" t="n"/>
      <c r="AFX3" s="0" t="n"/>
      <c r="AFY3" s="0" t="n"/>
      <c r="AFZ3" s="0" t="n"/>
      <c r="AGA3" s="0" t="n"/>
      <c r="AGB3" s="0" t="n"/>
      <c r="AGC3" s="0" t="n"/>
      <c r="AGD3" s="0" t="n"/>
      <c r="AGE3" s="0" t="n"/>
      <c r="AGF3" s="0" t="n"/>
      <c r="AGG3" s="0" t="n"/>
      <c r="AGH3" s="0" t="n"/>
      <c r="AGI3" s="0" t="n"/>
      <c r="AGJ3" s="0" t="n"/>
      <c r="AGK3" s="0" t="n"/>
      <c r="AGL3" s="0" t="n"/>
      <c r="AGM3" s="0" t="n"/>
      <c r="AGN3" s="0" t="n"/>
      <c r="AGO3" s="0" t="n"/>
      <c r="AGP3" s="0" t="n"/>
      <c r="AGQ3" s="0" t="n"/>
      <c r="AGR3" s="0" t="n"/>
      <c r="AGS3" s="0" t="n"/>
      <c r="AGT3" s="0" t="n"/>
      <c r="AGU3" s="0" t="n"/>
      <c r="AGV3" s="0" t="n"/>
      <c r="AGW3" s="0" t="n"/>
      <c r="AGX3" s="0" t="n"/>
      <c r="AGY3" s="0" t="n"/>
      <c r="AGZ3" s="0" t="n"/>
      <c r="AHA3" s="0" t="n"/>
      <c r="AHB3" s="0" t="n"/>
      <c r="AHC3" s="0" t="n"/>
      <c r="AHD3" s="0" t="n"/>
      <c r="AHE3" s="0" t="n"/>
      <c r="AHF3" s="0" t="n"/>
      <c r="AHG3" s="0" t="n"/>
      <c r="AHH3" s="0" t="n"/>
      <c r="AHI3" s="0" t="n"/>
      <c r="AHJ3" s="0" t="n"/>
      <c r="AHK3" s="0" t="n"/>
      <c r="AHL3" s="0" t="n"/>
      <c r="AHM3" s="0" t="n"/>
      <c r="AHN3" s="0" t="n"/>
      <c r="AHO3" s="0" t="n"/>
      <c r="AHP3" s="0" t="n"/>
      <c r="AHQ3" s="0" t="n"/>
      <c r="AHR3" s="0" t="n"/>
      <c r="AHS3" s="0" t="n"/>
      <c r="AHT3" s="0" t="n"/>
      <c r="AHU3" s="0" t="n"/>
      <c r="AHV3" s="0" t="n"/>
      <c r="AHW3" s="0" t="n"/>
      <c r="AHX3" s="0" t="n"/>
      <c r="AHY3" s="0" t="n"/>
      <c r="AHZ3" s="0" t="n"/>
      <c r="AIA3" s="0" t="n"/>
      <c r="AIB3" s="0" t="n"/>
      <c r="AIC3" s="0" t="n"/>
      <c r="AID3" s="0" t="n"/>
      <c r="AIE3" s="0" t="n"/>
      <c r="AIF3" s="0" t="n"/>
      <c r="AIG3" s="0" t="n"/>
      <c r="AIH3" s="0" t="n"/>
      <c r="AII3" s="0" t="n"/>
      <c r="AIJ3" s="0" t="n"/>
      <c r="AIK3" s="0" t="n"/>
      <c r="AIL3" s="0" t="n"/>
      <c r="AIM3" s="0" t="n"/>
      <c r="AIN3" s="0" t="n"/>
      <c r="AIO3" s="0" t="n"/>
      <c r="AIP3" s="0" t="n"/>
      <c r="AIQ3" s="0" t="n"/>
      <c r="AIR3" s="0" t="n"/>
      <c r="AIS3" s="0" t="n"/>
      <c r="AIT3" s="0" t="n"/>
      <c r="AIU3" s="0" t="n"/>
      <c r="AIV3" s="0" t="n"/>
      <c r="AIW3" s="0" t="n"/>
      <c r="AIX3" s="0" t="n"/>
      <c r="AIY3" s="0" t="n"/>
      <c r="AIZ3" s="0" t="n"/>
      <c r="AJA3" s="0" t="n"/>
      <c r="AJB3" s="0" t="n"/>
      <c r="AJC3" s="0" t="n"/>
      <c r="AJD3" s="0" t="n"/>
      <c r="AJE3" s="0" t="n"/>
      <c r="AJF3" s="0" t="n"/>
      <c r="AJG3" s="0" t="n"/>
      <c r="AJH3" s="0" t="n"/>
      <c r="AJI3" s="0" t="n"/>
      <c r="AJJ3" s="0" t="n"/>
      <c r="AJK3" s="0" t="n"/>
      <c r="AJL3" s="0" t="n"/>
      <c r="AJM3" s="0" t="n"/>
      <c r="AJN3" s="0" t="n"/>
      <c r="AJO3" s="0" t="n"/>
      <c r="AJP3" s="0" t="n"/>
      <c r="AJQ3" s="0" t="n"/>
      <c r="AJR3" s="0" t="n"/>
      <c r="AJS3" s="0" t="n"/>
      <c r="AJT3" s="0" t="n"/>
      <c r="AJU3" s="0" t="n"/>
      <c r="AJV3" s="0" t="n"/>
      <c r="AJW3" s="0" t="n"/>
      <c r="AJX3" s="0" t="n"/>
      <c r="AJY3" s="0" t="n"/>
      <c r="AJZ3" s="0" t="n"/>
      <c r="AKA3" s="0" t="n"/>
      <c r="AKB3" s="0" t="n"/>
      <c r="AKC3" s="0" t="n"/>
      <c r="AKD3" s="0" t="n"/>
      <c r="AKE3" s="0" t="n"/>
      <c r="AKF3" s="0" t="n"/>
      <c r="AKG3" s="0" t="n"/>
      <c r="AKH3" s="0" t="n"/>
      <c r="AKI3" s="0" t="n"/>
      <c r="AKJ3" s="0" t="n"/>
      <c r="AKK3" s="0" t="n"/>
      <c r="AKL3" s="0" t="n"/>
      <c r="AKM3" s="0" t="n"/>
      <c r="AKN3" s="0" t="n"/>
      <c r="AKO3" s="0" t="n"/>
      <c r="AKP3" s="0" t="n"/>
      <c r="AKQ3" s="0" t="n"/>
      <c r="AKR3" s="0" t="n"/>
      <c r="AKS3" s="0" t="n"/>
      <c r="AKT3" s="0" t="n"/>
      <c r="AKU3" s="0" t="n"/>
      <c r="AKV3" s="0" t="n"/>
      <c r="AKW3" s="0" t="n"/>
      <c r="AKX3" s="0" t="n"/>
      <c r="AKY3" s="0" t="n"/>
      <c r="AKZ3" s="0" t="n"/>
      <c r="ALA3" s="0" t="n"/>
      <c r="ALB3" s="0" t="n"/>
      <c r="ALC3" s="0" t="n"/>
      <c r="ALD3" s="0" t="n"/>
      <c r="ALE3" s="0" t="n"/>
      <c r="ALF3" s="0" t="n"/>
      <c r="ALG3" s="0" t="n"/>
      <c r="ALH3" s="0" t="n"/>
      <c r="ALI3" s="0" t="n"/>
      <c r="ALJ3" s="0" t="n"/>
      <c r="ALK3" s="0" t="n"/>
      <c r="ALL3" s="0" t="n"/>
      <c r="ALM3" s="0" t="n"/>
      <c r="ALN3" s="0" t="n"/>
      <c r="ALO3" s="0" t="n"/>
      <c r="ALP3" s="0" t="n"/>
      <c r="ALQ3" s="0" t="n"/>
      <c r="ALR3" s="0" t="n"/>
      <c r="ALS3" s="0" t="n"/>
      <c r="ALT3" s="0" t="n"/>
      <c r="ALU3" s="0" t="n"/>
      <c r="ALV3" s="0" t="n"/>
      <c r="ALW3" s="0" t="n"/>
      <c r="ALX3" s="0" t="n"/>
      <c r="ALY3" s="0" t="n"/>
      <c r="ALZ3" s="0" t="n"/>
      <c r="AMA3" s="0" t="n"/>
      <c r="AMB3" s="0" t="n"/>
      <c r="AMC3" s="0" t="n"/>
      <c r="AMD3" s="0" t="n"/>
      <c r="AME3" s="0" t="n"/>
      <c r="AMF3" s="0" t="n"/>
      <c r="AMG3" s="0" t="n"/>
      <c r="AMH3" s="0" t="n"/>
      <c r="AMI3" s="0" t="n"/>
      <c r="AMJ3" s="0" t="n"/>
    </row>
    <row customHeight="1" ht="45.75" r="6" s="59" spans="1:1024"/>
  </sheetData>
  <mergeCells count="2">
    <mergeCell ref="A1:C1"/>
    <mergeCell ref="D1:S1"/>
  </mergeCells>
  <printOptions gridLines="0" gridLinesSet="1" headings="0" horizontalCentered="0" verticalCentered="0"/>
  <pageMargins bottom="1" footer="0.5" header="0.5" left="0.75" right="0.75" top="1"/>
  <pageSetup blackAndWhite="0" copies="1" draft="0" firstPageNumber="1" fitToHeight="1" fitToWidth="1" horizontalDpi="300" orientation="portrait" pageOrder="downThenOver" paperSize="1" scale="100" useFirstPageNumber="1" usePrinterDefaults="0" verticalDpi="300"/>
  <headerFooter>
    <oddHeader>&amp;C&amp;"Times New Roman,Regular"&amp;12&amp;K000000&amp;A</oddHeader>
    <oddFooter>&amp;C&amp;"Times New Roman,Regular"&amp;12&amp;K000000Page &amp;P</oddFooter>
  </headerFooter>
  <legacyDrawing xmlns:r="http://schemas.openxmlformats.org/officeDocument/2006/relationships" r:id="commentsvml"/>
</worksheet>
</file>

<file path=xl/worksheets/sheet5.xml><?xml version="1.0" encoding="utf-8"?>
<worksheet xmlns="http://schemas.openxmlformats.org/spreadsheetml/2006/main">
  <sheetPr filterMode="0">
    <outlinePr summaryBelow="1" summaryRight="1"/>
    <pageSetUpPr fitToPage="0"/>
  </sheetPr>
  <dimension ref="A1:P29"/>
  <sheetViews>
    <sheetView colorId="64" defaultGridColor="1" rightToLeft="0" showFormulas="0" showOutlineSymbols="1" showRowColHeaders="1" showZeros="1" tabSelected="0" topLeftCell="A1" view="normal" windowProtection="0" workbookViewId="0" zoomScale="116" zoomScaleNormal="116" zoomScalePageLayoutView="100">
      <selection activeCell="A2" activeCellId="0" pane="topLeft" sqref="A2"/>
    </sheetView>
  </sheetViews>
  <sheetFormatPr baseColWidth="10" defaultRowHeight="15"/>
  <cols>
    <col customWidth="1" max="4" min="1" style="11" width="13.6326530612245"/>
    <col customWidth="1" max="6" min="5" style="11" width="25.6479591836735"/>
    <col customWidth="1" max="1025" min="7" style="11" width="13.6326530612245"/>
  </cols>
  <sheetData>
    <row customHeight="1" ht="13" r="1" s="59" spans="1:16">
      <c r="A1" s="11" t="s">
        <v>534</v>
      </c>
      <c r="B1" s="56" t="s">
        <v>535</v>
      </c>
      <c r="C1" s="56" t="s">
        <v>536</v>
      </c>
      <c r="D1" s="56" t="s">
        <v>537</v>
      </c>
      <c r="E1" s="50" t="s">
        <v>538</v>
      </c>
      <c r="F1" s="11" t="s">
        <v>539</v>
      </c>
      <c r="G1" s="56" t="s">
        <v>540</v>
      </c>
      <c r="H1" s="56" t="s">
        <v>26</v>
      </c>
      <c r="I1" s="56" t="s">
        <v>541</v>
      </c>
      <c r="P1" s="42" t="s">
        <v>526</v>
      </c>
    </row>
    <row customHeight="1" ht="13" r="2" s="59" spans="1:16">
      <c r="A2" s="57">
        <f>cpmcfgWLEN!V7</f>
        <v/>
      </c>
      <c r="B2" s="58" t="s">
        <v>542</v>
      </c>
      <c r="C2" s="56" t="s">
        <v>543</v>
      </c>
      <c r="D2" s="56" t="s">
        <v>544</v>
      </c>
      <c r="E2" s="50" t="n">
        <v>65</v>
      </c>
      <c r="F2" s="11">
        <f>E2*$P$2/180</f>
        <v/>
      </c>
      <c r="G2" s="56" t="n">
        <v>51</v>
      </c>
      <c r="H2" s="56" t="n">
        <v>55</v>
      </c>
      <c r="I2" s="56" t="n">
        <v>59</v>
      </c>
      <c r="P2" s="53" t="n">
        <v>3.1415927</v>
      </c>
    </row>
    <row customHeight="1" ht="13" r="3" s="59" spans="1:16">
      <c r="A3" s="57">
        <f>cpmcfgWLEN!V8</f>
        <v/>
      </c>
      <c r="B3" s="58" t="s">
        <v>545</v>
      </c>
      <c r="C3" s="56" t="s">
        <v>543</v>
      </c>
      <c r="D3" s="56" t="s">
        <v>544</v>
      </c>
      <c r="E3" s="50" t="n">
        <v>65.5</v>
      </c>
      <c r="F3" s="11">
        <f>E3*$P$2/180</f>
        <v/>
      </c>
      <c r="G3" s="56">
        <f>G2</f>
        <v/>
      </c>
      <c r="H3" s="56">
        <f>H2</f>
        <v/>
      </c>
      <c r="I3" s="56">
        <f>I2</f>
        <v/>
      </c>
    </row>
    <row customHeight="1" ht="13" r="4" s="59" spans="1:16">
      <c r="A4" s="57">
        <f>cpmcfgWLEN!V9</f>
        <v/>
      </c>
      <c r="B4" s="58" t="s">
        <v>546</v>
      </c>
      <c r="C4" s="56" t="s">
        <v>547</v>
      </c>
      <c r="D4" s="56" t="s">
        <v>544</v>
      </c>
      <c r="E4" s="50" t="n">
        <v>65</v>
      </c>
      <c r="F4" s="11">
        <f>E4*$P$2/180</f>
        <v/>
      </c>
      <c r="G4" s="56" t="n">
        <v>42</v>
      </c>
      <c r="H4" s="56" t="n">
        <v>46</v>
      </c>
      <c r="I4" s="56" t="n">
        <v>50</v>
      </c>
    </row>
    <row customHeight="1" ht="13" r="5" s="59" spans="1:16">
      <c r="A5" s="57">
        <f>cpmcfgWLEN!V10</f>
        <v/>
      </c>
      <c r="B5" s="58" t="s">
        <v>548</v>
      </c>
      <c r="C5" s="56" t="s">
        <v>547</v>
      </c>
      <c r="D5" s="56" t="s">
        <v>544</v>
      </c>
      <c r="E5" s="50" t="n">
        <v>65.5</v>
      </c>
      <c r="F5" s="11">
        <f>E5*$P$2/180</f>
        <v/>
      </c>
      <c r="G5" s="56">
        <f>G4</f>
        <v/>
      </c>
      <c r="H5" s="56">
        <f>H4</f>
        <v/>
      </c>
      <c r="I5" s="56">
        <f>I4</f>
        <v/>
      </c>
    </row>
    <row customHeight="1" ht="13" r="6" s="59" spans="1:16">
      <c r="A6" s="57">
        <f>cpmcfgWLEN!V11</f>
        <v/>
      </c>
      <c r="B6" s="58" t="s">
        <v>549</v>
      </c>
      <c r="C6" s="56" t="s">
        <v>550</v>
      </c>
      <c r="D6" s="56" t="s">
        <v>551</v>
      </c>
      <c r="E6" s="50" t="n">
        <v>64.5</v>
      </c>
      <c r="F6" s="11">
        <f>E6*$P$2/180</f>
        <v/>
      </c>
      <c r="G6" s="56" t="n">
        <v>32</v>
      </c>
      <c r="H6" s="56" t="n">
        <v>36</v>
      </c>
      <c r="I6" s="56" t="n">
        <v>39</v>
      </c>
    </row>
    <row customHeight="1" ht="13" r="7" s="59" spans="1:16">
      <c r="A7" s="57">
        <f>cpmcfgWLEN!V12</f>
        <v/>
      </c>
      <c r="B7" s="58" t="s">
        <v>552</v>
      </c>
      <c r="C7" s="56" t="s">
        <v>550</v>
      </c>
      <c r="D7" s="56" t="s">
        <v>551</v>
      </c>
      <c r="E7" s="50" t="n">
        <v>65</v>
      </c>
      <c r="F7" s="11">
        <f>E7*$P$2/180</f>
        <v/>
      </c>
      <c r="G7" s="56">
        <f>G6</f>
        <v/>
      </c>
      <c r="H7" s="56">
        <f>H6</f>
        <v/>
      </c>
      <c r="I7" s="56">
        <f>I6</f>
        <v/>
      </c>
    </row>
    <row customHeight="1" ht="13" r="8" s="59" spans="1:16">
      <c r="A8" s="57">
        <f>cpmcfgWLEN!V13</f>
        <v/>
      </c>
      <c r="B8" s="58" t="s">
        <v>553</v>
      </c>
      <c r="C8" s="56" t="s">
        <v>550</v>
      </c>
      <c r="D8" s="56" t="s">
        <v>551</v>
      </c>
      <c r="E8" s="50" t="n">
        <v>65.5</v>
      </c>
      <c r="F8" s="11">
        <f>E8*$P$2/180</f>
        <v/>
      </c>
      <c r="G8" s="56">
        <f>G7</f>
        <v/>
      </c>
      <c r="H8" s="56">
        <f>H7</f>
        <v/>
      </c>
      <c r="I8" s="56">
        <f>I7</f>
        <v/>
      </c>
    </row>
    <row customHeight="1" ht="13" r="9" s="59" spans="1:16">
      <c r="A9" s="57">
        <f>cpmcfgWLEN!V14</f>
        <v/>
      </c>
      <c r="B9" s="58" t="s">
        <v>554</v>
      </c>
      <c r="C9" s="56" t="s">
        <v>550</v>
      </c>
      <c r="D9" s="56" t="s">
        <v>551</v>
      </c>
      <c r="E9" s="50" t="n">
        <v>66</v>
      </c>
      <c r="F9" s="11">
        <f>E9*$P$2/180</f>
        <v/>
      </c>
      <c r="G9" s="56">
        <f>G8</f>
        <v/>
      </c>
      <c r="H9" s="56">
        <f>H8</f>
        <v/>
      </c>
      <c r="I9" s="56">
        <f>I8</f>
        <v/>
      </c>
    </row>
    <row customHeight="1" ht="13" r="10" s="59" spans="1:16">
      <c r="A10" s="57">
        <f>cpmcfgWLEN!V15</f>
        <v/>
      </c>
      <c r="B10" s="58" t="s">
        <v>555</v>
      </c>
      <c r="C10" s="56" t="s">
        <v>556</v>
      </c>
      <c r="D10" s="56" t="s">
        <v>551</v>
      </c>
      <c r="E10" s="50" t="n">
        <v>64</v>
      </c>
      <c r="F10" s="11">
        <f>E10*$P$2/180</f>
        <v/>
      </c>
      <c r="G10" s="56" t="n">
        <v>23</v>
      </c>
      <c r="H10" s="56" t="n">
        <v>26</v>
      </c>
      <c r="I10" s="56" t="n">
        <v>29</v>
      </c>
    </row>
    <row customHeight="1" ht="13" r="11" s="59" spans="1:16">
      <c r="A11" s="57">
        <f>cpmcfgWLEN!V16</f>
        <v/>
      </c>
      <c r="B11" s="58" t="s">
        <v>557</v>
      </c>
      <c r="C11" s="56" t="s">
        <v>556</v>
      </c>
      <c r="D11" s="56" t="s">
        <v>551</v>
      </c>
      <c r="E11" s="50" t="n">
        <v>64.5</v>
      </c>
      <c r="F11" s="11">
        <f>E11*$P$2/180</f>
        <v/>
      </c>
      <c r="G11" s="56">
        <f>G10</f>
        <v/>
      </c>
      <c r="H11" s="56">
        <f>H10</f>
        <v/>
      </c>
      <c r="I11" s="56">
        <f>I10</f>
        <v/>
      </c>
    </row>
    <row customHeight="1" ht="13" r="12" s="59" spans="1:16">
      <c r="A12" s="57">
        <f>cpmcfgWLEN!V17</f>
        <v/>
      </c>
      <c r="B12" s="58" t="s">
        <v>558</v>
      </c>
      <c r="C12" s="56" t="s">
        <v>556</v>
      </c>
      <c r="D12" s="56" t="s">
        <v>551</v>
      </c>
      <c r="E12" s="50" t="n">
        <v>66.5</v>
      </c>
      <c r="F12" s="11">
        <f>E12*$P$2/180</f>
        <v/>
      </c>
      <c r="G12" s="56">
        <f>G11</f>
        <v/>
      </c>
      <c r="H12" s="56">
        <f>H11</f>
        <v/>
      </c>
      <c r="I12" s="56">
        <f>I11</f>
        <v/>
      </c>
    </row>
    <row customHeight="1" ht="13" r="13" s="59" spans="1:16">
      <c r="A13" s="57">
        <f>cpmcfgWLEN!V18</f>
        <v/>
      </c>
      <c r="B13" s="58" t="s">
        <v>559</v>
      </c>
      <c r="C13" s="56" t="s">
        <v>556</v>
      </c>
      <c r="D13" s="56" t="s">
        <v>551</v>
      </c>
      <c r="E13" s="50" t="n">
        <v>67</v>
      </c>
      <c r="F13" s="11">
        <f>E13*$P$2/180</f>
        <v/>
      </c>
      <c r="G13" s="56">
        <f>G12</f>
        <v/>
      </c>
      <c r="H13" s="56">
        <f>H12</f>
        <v/>
      </c>
      <c r="I13" s="56">
        <f>I12</f>
        <v/>
      </c>
    </row>
    <row customHeight="1" ht="13" r="14" s="59" spans="1:16">
      <c r="A14" s="57">
        <f>cpmcfgWLEN!V19</f>
        <v/>
      </c>
      <c r="B14" s="58" t="s">
        <v>560</v>
      </c>
      <c r="C14" s="56" t="s">
        <v>561</v>
      </c>
      <c r="D14" s="56" t="s">
        <v>562</v>
      </c>
      <c r="E14" s="50" t="n">
        <v>63</v>
      </c>
      <c r="F14" s="11">
        <f>E14*$P$2/180</f>
        <v/>
      </c>
      <c r="G14" s="56" t="n">
        <v>14</v>
      </c>
      <c r="H14" s="56" t="n">
        <v>17</v>
      </c>
      <c r="I14" s="56" t="n">
        <v>20</v>
      </c>
    </row>
    <row customHeight="1" ht="13" r="15" s="59" spans="1:16">
      <c r="A15" s="57">
        <f>cpmcfgWLEN!V20</f>
        <v/>
      </c>
      <c r="B15" s="58" t="s">
        <v>563</v>
      </c>
      <c r="C15" s="56" t="s">
        <v>561</v>
      </c>
      <c r="D15" s="56" t="s">
        <v>562</v>
      </c>
      <c r="E15" s="50" t="n">
        <v>63.5</v>
      </c>
      <c r="F15" s="11">
        <f>E15*$P$2/180</f>
        <v/>
      </c>
      <c r="G15" s="56">
        <f>G14</f>
        <v/>
      </c>
      <c r="H15" s="56">
        <f>H14</f>
        <v/>
      </c>
      <c r="I15" s="56">
        <f>I14</f>
        <v/>
      </c>
    </row>
    <row customHeight="1" ht="13" r="16" s="59" spans="1:16">
      <c r="A16" s="57">
        <f>cpmcfgWLEN!V21</f>
        <v/>
      </c>
      <c r="B16" s="58" t="s">
        <v>564</v>
      </c>
      <c r="C16" s="56" t="s">
        <v>561</v>
      </c>
      <c r="D16" s="56" t="s">
        <v>562</v>
      </c>
      <c r="E16" s="50" t="n">
        <v>65.5</v>
      </c>
      <c r="F16" s="11">
        <f>E16*$P$2/180</f>
        <v/>
      </c>
      <c r="G16" s="56">
        <f>G15</f>
        <v/>
      </c>
      <c r="H16" s="56">
        <f>H15</f>
        <v/>
      </c>
      <c r="I16" s="56">
        <f>I15</f>
        <v/>
      </c>
    </row>
    <row customHeight="1" ht="13" r="17" s="59" spans="1:16">
      <c r="A17" s="57">
        <f>cpmcfgWLEN!V22</f>
        <v/>
      </c>
      <c r="B17" s="58" t="s">
        <v>565</v>
      </c>
      <c r="C17" s="56" t="s">
        <v>561</v>
      </c>
      <c r="D17" s="56" t="s">
        <v>562</v>
      </c>
      <c r="E17" s="50" t="n">
        <v>66</v>
      </c>
      <c r="F17" s="11">
        <f>E17*$P$2/180</f>
        <v/>
      </c>
      <c r="G17" s="56">
        <f>G16</f>
        <v/>
      </c>
      <c r="H17" s="56">
        <f>H16</f>
        <v/>
      </c>
      <c r="I17" s="56">
        <f>I16</f>
        <v/>
      </c>
    </row>
    <row customHeight="1" ht="13" r="18" s="59" spans="1:16">
      <c r="A18" s="57">
        <f>cpmcfgWLEN!V23</f>
        <v/>
      </c>
      <c r="B18" s="58" t="s">
        <v>566</v>
      </c>
      <c r="C18" s="56" t="s">
        <v>561</v>
      </c>
      <c r="D18" s="56" t="s">
        <v>562</v>
      </c>
      <c r="E18" s="50" t="n">
        <v>66.5</v>
      </c>
      <c r="F18" s="11">
        <f>E18*$P$2/180</f>
        <v/>
      </c>
      <c r="G18" s="56">
        <f>G17</f>
        <v/>
      </c>
      <c r="H18" s="56">
        <f>H17</f>
        <v/>
      </c>
      <c r="I18" s="56">
        <f>I17</f>
        <v/>
      </c>
    </row>
    <row customHeight="1" ht="13" r="19" s="59" spans="1:16">
      <c r="A19" s="57">
        <f>cpmcfgWLEN!V24</f>
        <v/>
      </c>
      <c r="B19" s="58" t="s">
        <v>567</v>
      </c>
      <c r="C19" s="56" t="s">
        <v>561</v>
      </c>
      <c r="D19" s="56" t="s">
        <v>562</v>
      </c>
      <c r="E19" s="50" t="n">
        <v>68.5</v>
      </c>
      <c r="F19" s="11">
        <f>E19*$P$2/180</f>
        <v/>
      </c>
      <c r="G19" s="56">
        <f>G18</f>
        <v/>
      </c>
      <c r="H19" s="56">
        <f>H18</f>
        <v/>
      </c>
      <c r="I19" s="56">
        <f>I18</f>
        <v/>
      </c>
    </row>
    <row customHeight="1" ht="13" r="20" s="59" spans="1:16">
      <c r="A20" s="57">
        <f>cpmcfgWLEN!V25</f>
        <v/>
      </c>
      <c r="B20" s="58" t="s">
        <v>568</v>
      </c>
      <c r="C20" s="56" t="s">
        <v>561</v>
      </c>
      <c r="D20" s="56" t="s">
        <v>562</v>
      </c>
      <c r="E20" s="50" t="n">
        <v>69</v>
      </c>
      <c r="F20" s="11">
        <f>E20*$P$2/180</f>
        <v/>
      </c>
      <c r="G20" s="56">
        <f>G19</f>
        <v/>
      </c>
      <c r="H20" s="56">
        <f>H19</f>
        <v/>
      </c>
      <c r="I20" s="56">
        <f>I19</f>
        <v/>
      </c>
    </row>
    <row customHeight="1" ht="13" r="21" s="59" spans="1:16">
      <c r="A21" s="57">
        <f>cpmcfgWLEN!V26</f>
        <v/>
      </c>
      <c r="B21" s="58" t="s">
        <v>569</v>
      </c>
      <c r="C21" s="56" t="s">
        <v>570</v>
      </c>
      <c r="D21" s="56" t="s">
        <v>562</v>
      </c>
      <c r="E21" s="50" t="n">
        <v>61.5</v>
      </c>
      <c r="F21" s="11">
        <f>E21*$P$2/180</f>
        <v/>
      </c>
      <c r="G21" s="56" t="n">
        <v>10</v>
      </c>
      <c r="H21" s="56" t="n">
        <v>13</v>
      </c>
      <c r="I21" s="56" t="n">
        <v>16</v>
      </c>
    </row>
    <row customHeight="1" ht="13" r="22" s="59" spans="1:16">
      <c r="A22" s="57">
        <f>cpmcfgWLEN!V27</f>
        <v/>
      </c>
      <c r="B22" s="58" t="s">
        <v>571</v>
      </c>
      <c r="C22" s="56" t="s">
        <v>570</v>
      </c>
      <c r="D22" s="56" t="s">
        <v>562</v>
      </c>
      <c r="E22" s="50" t="n">
        <v>62</v>
      </c>
      <c r="F22" s="11">
        <f>E22*$P$2/180</f>
        <v/>
      </c>
      <c r="G22" s="56">
        <f>G21</f>
        <v/>
      </c>
      <c r="H22" s="56">
        <f>H21</f>
        <v/>
      </c>
      <c r="I22" s="56">
        <f>I21</f>
        <v/>
      </c>
    </row>
    <row customHeight="1" ht="13" r="23" s="59" spans="1:16">
      <c r="A23" s="57">
        <f>cpmcfgWLEN!V28</f>
        <v/>
      </c>
      <c r="B23" s="58" t="s">
        <v>572</v>
      </c>
      <c r="C23" s="56" t="s">
        <v>570</v>
      </c>
      <c r="D23" s="56" t="s">
        <v>562</v>
      </c>
      <c r="E23" s="50" t="n">
        <v>63.5</v>
      </c>
      <c r="F23" s="11">
        <f>E23*$P$2/180</f>
        <v/>
      </c>
      <c r="G23" s="56">
        <f>G22</f>
        <v/>
      </c>
      <c r="H23" s="56">
        <f>H22</f>
        <v/>
      </c>
      <c r="I23" s="56">
        <f>I22</f>
        <v/>
      </c>
    </row>
    <row customHeight="1" ht="13" r="24" s="59" spans="1:16">
      <c r="A24" s="57">
        <f>cpmcfgWLEN!V29</f>
        <v/>
      </c>
      <c r="B24" s="58" t="s">
        <v>573</v>
      </c>
      <c r="C24" s="56" t="s">
        <v>570</v>
      </c>
      <c r="D24" s="56" t="s">
        <v>562</v>
      </c>
      <c r="E24" s="50" t="n">
        <v>64</v>
      </c>
      <c r="F24" s="11">
        <f>E24*$P$2/180</f>
        <v/>
      </c>
      <c r="G24" s="56">
        <f>G23</f>
        <v/>
      </c>
      <c r="H24" s="56">
        <f>H23</f>
        <v/>
      </c>
      <c r="I24" s="56">
        <f>I23</f>
        <v/>
      </c>
    </row>
    <row customHeight="1" ht="13" r="25" s="59" spans="1:16">
      <c r="A25" s="57">
        <f>cpmcfgWLEN!V30</f>
        <v/>
      </c>
      <c r="B25" s="58" t="s">
        <v>574</v>
      </c>
      <c r="C25" s="56" t="s">
        <v>570</v>
      </c>
      <c r="D25" s="56" t="s">
        <v>562</v>
      </c>
      <c r="E25" s="50" t="n">
        <v>66</v>
      </c>
      <c r="F25" s="11">
        <f>E25*$P$2/180</f>
        <v/>
      </c>
      <c r="G25" s="56">
        <f>G24</f>
        <v/>
      </c>
      <c r="H25" s="56">
        <f>H24</f>
        <v/>
      </c>
      <c r="I25" s="56">
        <f>I24</f>
        <v/>
      </c>
    </row>
    <row customHeight="1" ht="13" r="26" s="59" spans="1:16">
      <c r="A26" s="57">
        <f>cpmcfgWLEN!V31</f>
        <v/>
      </c>
      <c r="B26" s="58" t="s">
        <v>575</v>
      </c>
      <c r="C26" s="56" t="s">
        <v>570</v>
      </c>
      <c r="D26" s="56" t="s">
        <v>562</v>
      </c>
      <c r="E26" s="50" t="n">
        <v>66.5</v>
      </c>
      <c r="F26" s="11">
        <f>E26*$P$2/180</f>
        <v/>
      </c>
      <c r="G26" s="56">
        <f>G25</f>
        <v/>
      </c>
      <c r="H26" s="56">
        <f>H25</f>
        <v/>
      </c>
      <c r="I26" s="56">
        <f>I25</f>
        <v/>
      </c>
    </row>
    <row customHeight="1" ht="13" r="27" s="59" spans="1:16">
      <c r="A27" s="57">
        <f>cpmcfgWLEN!V32</f>
        <v/>
      </c>
      <c r="B27" s="58" t="s">
        <v>576</v>
      </c>
      <c r="C27" s="56" t="s">
        <v>570</v>
      </c>
      <c r="D27" s="56" t="s">
        <v>562</v>
      </c>
      <c r="E27" s="50" t="n">
        <v>68</v>
      </c>
      <c r="F27" s="11">
        <f>E27*$P$2/180</f>
        <v/>
      </c>
      <c r="G27" s="56">
        <f>G26</f>
        <v/>
      </c>
      <c r="H27" s="56">
        <f>H26</f>
        <v/>
      </c>
      <c r="I27" s="56">
        <f>I26</f>
        <v/>
      </c>
    </row>
    <row customHeight="1" ht="13" r="28" s="59" spans="1:16">
      <c r="A28" s="57">
        <f>cpmcfgWLEN!V33</f>
        <v/>
      </c>
      <c r="B28" s="58" t="s">
        <v>577</v>
      </c>
      <c r="C28" s="56" t="s">
        <v>570</v>
      </c>
      <c r="D28" s="56" t="s">
        <v>562</v>
      </c>
      <c r="E28" s="50" t="n">
        <v>69.5</v>
      </c>
      <c r="F28" s="11">
        <f>E28*$P$2/180</f>
        <v/>
      </c>
      <c r="G28" s="56">
        <f>G27</f>
        <v/>
      </c>
      <c r="H28" s="56">
        <f>H27</f>
        <v/>
      </c>
      <c r="I28" s="56">
        <f>I27</f>
        <v/>
      </c>
    </row>
    <row customHeight="1" ht="13" r="29" s="59" spans="1:16">
      <c r="A29" s="57">
        <f>cpmcfgWLEN!V34</f>
        <v/>
      </c>
      <c r="B29" s="58" t="s">
        <v>578</v>
      </c>
      <c r="C29" s="56" t="s">
        <v>570</v>
      </c>
      <c r="D29" s="56" t="s">
        <v>562</v>
      </c>
      <c r="E29" s="50" t="n">
        <v>70</v>
      </c>
      <c r="F29" s="11">
        <f>E29*$P$2/180</f>
        <v/>
      </c>
      <c r="G29" s="56">
        <f>G28</f>
        <v/>
      </c>
      <c r="H29" s="56">
        <f>H28</f>
        <v/>
      </c>
      <c r="I29" s="56">
        <f>I28</f>
        <v/>
      </c>
    </row>
  </sheetData>
  <printOptions gridLines="0" gridLinesSet="1" headings="0" horizontalCentered="0" verticalCentered="0"/>
  <pageMargins bottom="1" footer="0.5" header="0.5" left="0.75" right="0.75" top="1"/>
  <pageSetup blackAndWhite="0" copies="1" draft="0" firstPageNumber="0" fitToHeight="1" fitToWidth="1" horizontalDpi="300" orientation="portrait" pageOrder="downThenOver" paperSize="1" scale="100" useFirstPageNumber="0" usePrinterDefaults="0" verticalDpi="300"/>
  <headerFooter>
    <oddHeader>&amp;C&amp;"Times New Roman,Regular"&amp;12&amp;K000000&amp;A</oddHeader>
    <oddFooter>&amp;C&amp;"Times New Roman,Regular"&amp;12&amp;K000000Page &amp;P</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5</vt:i4>
      </vt:variant>
    </vt:vector>
  </ns0:HeadingPairs>
  <ns0:TitlesOfParts>
    <vt:vector xmlns:vt="http://schemas.openxmlformats.org/officeDocument/2006/docPropsVTypes" baseType="lpstr" size="5">
      <vt:lpstr>CoverPage (FilledByPDM)</vt:lpstr>
      <vt:lpstr>Table notes</vt:lpstr>
      <vt:lpstr>cpmcfgWLEN</vt:lpstr>
      <vt:lpstr>EchelleFPAparam</vt:lpstr>
      <vt:lpstr>Standard Settings</vt:lpstr>
    </vt:vector>
  </ns0:TitlesOfParts>
</ns0:Properties>
</file>

<file path=docProps/core.xml><?xml version="1.0" encoding="utf-8"?>
<cp:coreProperties xmlns:cp="http://schemas.openxmlformats.org/package/2006/metadata/core-properties">
  <dc:creator xmlns:dc="http://purl.org/dc/elements/1.1/"/>
  <dc:title xmlns:dc="http://purl.org/dc/elements/1.1/"/>
  <dc:description xmlns:dc="http://purl.org/dc/elements/1.1/"/>
  <dc:subject xmlns:dc="http://purl.org/dc/elements/1.1/"/>
  <dc:identifier xmlns:dc="http://purl.org/dc/elements/1.1/"/>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2017-05-24T11:49:12Z</dcterms:modified>
  <cp:lastModifiedBy/>
  <cp:category/>
  <cp:contentStatus/>
  <cp:version/>
  <cp:revision>4</cp:revision>
  <cp:keywords/>
</cp:coreProperties>
</file>