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edric\Arduino\PROJET\Sensocean\Outils de calibration et mise à l'heure\"/>
    </mc:Choice>
  </mc:AlternateContent>
  <xr:revisionPtr revIDLastSave="0" documentId="13_ncr:1_{3622F3E2-B37A-4A55-A2F2-DB974494C6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3" r:id="rId1"/>
    <sheet name="80000" sheetId="2" r:id="rId2"/>
    <sheet name="12880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3" l="1"/>
  <c r="G15" i="3"/>
  <c r="G23" i="1"/>
  <c r="G23" i="2"/>
  <c r="C23" i="2"/>
  <c r="C22" i="2"/>
  <c r="I21" i="2"/>
  <c r="C21" i="2"/>
  <c r="I20" i="2"/>
  <c r="I21" i="1"/>
  <c r="I20" i="1"/>
  <c r="C23" i="1"/>
  <c r="C22" i="1"/>
  <c r="C21" i="1"/>
  <c r="G24" i="2" l="1"/>
  <c r="G24" i="1"/>
</calcChain>
</file>

<file path=xl/sharedStrings.xml><?xml version="1.0" encoding="utf-8"?>
<sst xmlns="http://schemas.openxmlformats.org/spreadsheetml/2006/main" count="56" uniqueCount="31">
  <si>
    <t>microS/cm</t>
  </si>
  <si>
    <t>Température</t>
  </si>
  <si>
    <t>Automatique Cal Value</t>
  </si>
  <si>
    <t>Set temp</t>
  </si>
  <si>
    <t>x4</t>
  </si>
  <si>
    <t>x3</t>
  </si>
  <si>
    <t>x2</t>
  </si>
  <si>
    <t>x</t>
  </si>
  <si>
    <t>Eq polynomiale</t>
  </si>
  <si>
    <t>a</t>
  </si>
  <si>
    <t>b</t>
  </si>
  <si>
    <t>Eq Linaire</t>
  </si>
  <si>
    <t>EC (lin)</t>
  </si>
  <si>
    <t>EC (pol 3)</t>
  </si>
  <si>
    <t>EC (pol 4)</t>
  </si>
  <si>
    <t>Semi-Auto</t>
  </si>
  <si>
    <t xml:space="preserve">EC 1 </t>
  </si>
  <si>
    <t>EC 2</t>
  </si>
  <si>
    <t>Value temp 1</t>
  </si>
  <si>
    <t>Value temp 2</t>
  </si>
  <si>
    <t>SensOcean</t>
  </si>
  <si>
    <t>Valeur de température des solutions mesurées</t>
  </si>
  <si>
    <t>Calcul de la valeurs des solutions de conductivités en fonction de la température</t>
  </si>
  <si>
    <t>Température mesurée</t>
  </si>
  <si>
    <t>°C</t>
  </si>
  <si>
    <t>On stockera les fioles de conductivités au même endroit, eet on s'assurera qu'elle sont a température constante depuis au moins 2h. Dans ces conditions la valeurs de température sera la même dans chaque fiole.</t>
  </si>
  <si>
    <t xml:space="preserve">La solution a 12880 uS, a cette température est réellement </t>
  </si>
  <si>
    <t xml:space="preserve">La solution a 80000 uS, a cette température est réellement </t>
  </si>
  <si>
    <t>(ne modifier que la case verte, et ne pas toucher au onglets)</t>
  </si>
  <si>
    <t>uS/cm</t>
  </si>
  <si>
    <t>Valeur de conductivités des solutions (valeurs à reporté dans le programme de calibration)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</si>
</sst>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164" fontId="0" fillId="0" borderId="5" xfId="0" applyNumberFormat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wrapText="1"/>
    </xf>
    <xf numFmtId="0" fontId="1" fillId="4" borderId="0" xfId="0" applyFont="1" applyFill="1"/>
    <xf numFmtId="0" fontId="1" fillId="5" borderId="0" xfId="0" applyFont="1" applyFill="1"/>
    <xf numFmtId="0" fontId="0" fillId="7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'80000'!$B$1</c:f>
              <c:strCache>
                <c:ptCount val="1"/>
                <c:pt idx="0">
                  <c:v>microS/cm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8399174122505161"/>
                  <c:y val="3.295833333333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'80000'!$A$2:$A$11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'80000'!$B$2:$B$11</c:f>
              <c:numCache>
                <c:formatCode>General</c:formatCode>
                <c:ptCount val="10"/>
                <c:pt idx="0">
                  <c:v>53.5</c:v>
                </c:pt>
                <c:pt idx="1">
                  <c:v>59.6</c:v>
                </c:pt>
                <c:pt idx="2">
                  <c:v>65.400000000000006</c:v>
                </c:pt>
                <c:pt idx="3">
                  <c:v>72.400000000000006</c:v>
                </c:pt>
                <c:pt idx="4">
                  <c:v>80</c:v>
                </c:pt>
                <c:pt idx="5">
                  <c:v>88.2</c:v>
                </c:pt>
                <c:pt idx="6">
                  <c:v>96.4</c:v>
                </c:pt>
                <c:pt idx="7">
                  <c:v>104.6</c:v>
                </c:pt>
                <c:pt idx="8">
                  <c:v>112.8</c:v>
                </c:pt>
                <c:pt idx="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2-4B82-9B5A-3B30488EB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94720"/>
        <c:axId val="385775152"/>
      </c:scatterChart>
      <c:valAx>
        <c:axId val="392794720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</a:t>
                </a:r>
                <a:r>
                  <a:rPr lang="fr-FR" baseline="0"/>
                  <a:t> °C</a:t>
                </a:r>
              </a:p>
            </c:rich>
          </c:tx>
          <c:layout>
            <c:manualLayout>
              <c:xMode val="edge"/>
              <c:yMode val="edge"/>
              <c:x val="0.4739501312335958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775152"/>
        <c:crosses val="autoZero"/>
        <c:crossBetween val="midCat"/>
      </c:valAx>
      <c:valAx>
        <c:axId val="38577515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 microS/cm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7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'12880'!$B$1</c:f>
              <c:strCache>
                <c:ptCount val="1"/>
                <c:pt idx="0">
                  <c:v>microS/cm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311854768153981"/>
                  <c:y val="-5.9848352289297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'12880'!$A$2:$A$11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'12880'!$B$2:$B$11</c:f>
              <c:numCache>
                <c:formatCode>General</c:formatCode>
                <c:ptCount val="10"/>
                <c:pt idx="0">
                  <c:v>8.2200000000000006</c:v>
                </c:pt>
                <c:pt idx="1">
                  <c:v>9.33</c:v>
                </c:pt>
                <c:pt idx="2">
                  <c:v>10.48</c:v>
                </c:pt>
                <c:pt idx="3">
                  <c:v>11.67</c:v>
                </c:pt>
                <c:pt idx="4">
                  <c:v>12.88</c:v>
                </c:pt>
                <c:pt idx="5">
                  <c:v>14.12</c:v>
                </c:pt>
                <c:pt idx="6">
                  <c:v>15.55</c:v>
                </c:pt>
                <c:pt idx="7">
                  <c:v>16.88</c:v>
                </c:pt>
                <c:pt idx="8">
                  <c:v>18.21</c:v>
                </c:pt>
                <c:pt idx="9">
                  <c:v>19.55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2-49A0-BA6E-AD52B535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94720"/>
        <c:axId val="385775152"/>
      </c:scatterChart>
      <c:valAx>
        <c:axId val="392794720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</a:t>
                </a:r>
                <a:r>
                  <a:rPr lang="fr-FR" baseline="0"/>
                  <a:t> °C</a:t>
                </a:r>
              </a:p>
            </c:rich>
          </c:tx>
          <c:layout>
            <c:manualLayout>
              <c:xMode val="edge"/>
              <c:yMode val="edge"/>
              <c:x val="0.4739501312335958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775152"/>
        <c:crosses val="autoZero"/>
        <c:crossBetween val="midCat"/>
      </c:valAx>
      <c:valAx>
        <c:axId val="385775152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 microS/cm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7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47626</xdr:rowOff>
    </xdr:from>
    <xdr:to>
      <xdr:col>1</xdr:col>
      <xdr:colOff>676275</xdr:colOff>
      <xdr:row>2</xdr:row>
      <xdr:rowOff>93599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D26409A-2943-338D-E82C-00607248A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47626"/>
          <a:ext cx="1314450" cy="569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31750</xdr:rowOff>
    </xdr:from>
    <xdr:to>
      <xdr:col>9</xdr:col>
      <xdr:colOff>431800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4F8CA-11E7-4D19-B8A8-5327B26F7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31750</xdr:rowOff>
    </xdr:from>
    <xdr:to>
      <xdr:col>9</xdr:col>
      <xdr:colOff>431800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673B0-1C8C-43B0-925A-F9FAFC5DC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0E3A-E515-4B20-B40A-3ADE1C3E9E67}">
  <dimension ref="A1:L17"/>
  <sheetViews>
    <sheetView tabSelected="1" workbookViewId="0">
      <selection activeCell="B14" sqref="B14"/>
    </sheetView>
  </sheetViews>
  <sheetFormatPr baseColWidth="10" defaultRowHeight="15" x14ac:dyDescent="0.25"/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6.25" x14ac:dyDescent="0.4">
      <c r="A2" s="10"/>
      <c r="B2" s="10"/>
      <c r="C2" s="10"/>
      <c r="D2" s="11" t="s">
        <v>20</v>
      </c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2" t="s">
        <v>22</v>
      </c>
      <c r="E3" s="10"/>
      <c r="F3" s="10"/>
      <c r="G3" s="10"/>
      <c r="H3" s="10"/>
      <c r="I3" s="10"/>
      <c r="J3" s="10"/>
      <c r="K3" s="10"/>
      <c r="L3" s="10"/>
    </row>
    <row r="6" spans="1:12" x14ac:dyDescent="0.25">
      <c r="B6" s="16" t="s">
        <v>21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B7" s="15" t="s">
        <v>25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10" spans="1:12" x14ac:dyDescent="0.25">
      <c r="B10" t="s">
        <v>23</v>
      </c>
      <c r="D10" s="19">
        <v>27.3</v>
      </c>
      <c r="E10" t="s">
        <v>24</v>
      </c>
      <c r="F10" s="20" t="s">
        <v>28</v>
      </c>
    </row>
    <row r="13" spans="1:12" x14ac:dyDescent="0.25">
      <c r="B13" s="17" t="s">
        <v>30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5" spans="1:12" x14ac:dyDescent="0.25">
      <c r="B15" t="s">
        <v>26</v>
      </c>
      <c r="G15" s="18">
        <f>ROUND('12880'!G24*1000,0)</f>
        <v>13437</v>
      </c>
      <c r="H15" t="s">
        <v>29</v>
      </c>
    </row>
    <row r="17" spans="2:8" x14ac:dyDescent="0.25">
      <c r="B17" t="s">
        <v>27</v>
      </c>
      <c r="G17" s="18">
        <f>ROUND('80000'!G24*1000,0)</f>
        <v>83496</v>
      </c>
      <c r="H17" t="s">
        <v>29</v>
      </c>
    </row>
  </sheetData>
  <mergeCells count="1">
    <mergeCell ref="B7:L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6301-2060-4D8A-BFC9-7416E6B53C56}">
  <dimension ref="A1:O24"/>
  <sheetViews>
    <sheetView topLeftCell="B1" workbookViewId="0">
      <selection activeCell="G23" sqref="G23"/>
    </sheetView>
  </sheetViews>
  <sheetFormatPr baseColWidth="10" defaultColWidth="9.140625" defaultRowHeight="15" x14ac:dyDescent="0.25"/>
  <cols>
    <col min="1" max="1" width="11.7109375" bestFit="1" customWidth="1"/>
    <col min="2" max="2" width="10.42578125" customWidth="1"/>
    <col min="3" max="3" width="11.85546875" customWidth="1"/>
    <col min="15" max="15" width="9" bestFit="1" customWidth="1"/>
  </cols>
  <sheetData>
    <row r="1" spans="1:15" x14ac:dyDescent="0.25">
      <c r="A1" t="s">
        <v>1</v>
      </c>
      <c r="B1" t="s">
        <v>0</v>
      </c>
    </row>
    <row r="2" spans="1:15" x14ac:dyDescent="0.25">
      <c r="A2">
        <v>5</v>
      </c>
      <c r="B2">
        <v>53.5</v>
      </c>
      <c r="O2" s="1"/>
    </row>
    <row r="3" spans="1:15" x14ac:dyDescent="0.25">
      <c r="A3">
        <v>10</v>
      </c>
      <c r="B3">
        <v>59.6</v>
      </c>
      <c r="K3" t="s">
        <v>8</v>
      </c>
      <c r="O3" s="1"/>
    </row>
    <row r="4" spans="1:15" x14ac:dyDescent="0.25">
      <c r="A4">
        <v>15</v>
      </c>
      <c r="B4">
        <v>65.400000000000006</v>
      </c>
      <c r="M4" s="1"/>
      <c r="N4" t="s">
        <v>4</v>
      </c>
      <c r="O4" s="1"/>
    </row>
    <row r="5" spans="1:15" x14ac:dyDescent="0.25">
      <c r="A5">
        <v>20</v>
      </c>
      <c r="B5">
        <v>72.400000000000006</v>
      </c>
      <c r="M5" s="1"/>
      <c r="N5" t="s">
        <v>5</v>
      </c>
      <c r="O5" s="1">
        <v>-2.0000000000000001E-4</v>
      </c>
    </row>
    <row r="6" spans="1:15" x14ac:dyDescent="0.25">
      <c r="A6">
        <v>25</v>
      </c>
      <c r="B6">
        <v>80</v>
      </c>
      <c r="N6" t="s">
        <v>6</v>
      </c>
      <c r="O6" s="1">
        <v>2.24E-2</v>
      </c>
    </row>
    <row r="7" spans="1:15" x14ac:dyDescent="0.25">
      <c r="A7">
        <v>30</v>
      </c>
      <c r="B7">
        <v>88.2</v>
      </c>
      <c r="N7" t="s">
        <v>7</v>
      </c>
      <c r="O7" s="1">
        <v>0.80030000000000001</v>
      </c>
    </row>
    <row r="8" spans="1:15" x14ac:dyDescent="0.25">
      <c r="A8">
        <v>35</v>
      </c>
      <c r="B8">
        <v>96.4</v>
      </c>
      <c r="O8" s="1">
        <v>49.14</v>
      </c>
    </row>
    <row r="9" spans="1:15" x14ac:dyDescent="0.25">
      <c r="A9">
        <v>40</v>
      </c>
      <c r="B9">
        <v>104.6</v>
      </c>
    </row>
    <row r="10" spans="1:15" x14ac:dyDescent="0.25">
      <c r="A10">
        <v>45</v>
      </c>
      <c r="B10">
        <v>112.8</v>
      </c>
      <c r="K10" t="s">
        <v>11</v>
      </c>
      <c r="L10" t="s">
        <v>9</v>
      </c>
    </row>
    <row r="11" spans="1:15" x14ac:dyDescent="0.25">
      <c r="A11">
        <v>50</v>
      </c>
      <c r="B11">
        <v>121</v>
      </c>
      <c r="L11" t="s">
        <v>10</v>
      </c>
    </row>
    <row r="19" spans="2:9" x14ac:dyDescent="0.25">
      <c r="B19" t="s">
        <v>2</v>
      </c>
      <c r="F19" t="s">
        <v>15</v>
      </c>
    </row>
    <row r="20" spans="2:9" x14ac:dyDescent="0.25">
      <c r="B20" t="s">
        <v>3</v>
      </c>
      <c r="C20" s="4">
        <v>25</v>
      </c>
      <c r="F20" s="5" t="s">
        <v>18</v>
      </c>
      <c r="G20" s="4">
        <v>20</v>
      </c>
      <c r="H20" t="s">
        <v>16</v>
      </c>
      <c r="I20">
        <f>VLOOKUP(G20,A2:B11,2,FALSE)</f>
        <v>72.400000000000006</v>
      </c>
    </row>
    <row r="21" spans="2:9" x14ac:dyDescent="0.25">
      <c r="B21" t="s">
        <v>14</v>
      </c>
      <c r="C21" s="2">
        <f>M4*(C20^4)+M5*(C20^3)+M6*(C20^2)+M7*C20+M8</f>
        <v>0</v>
      </c>
      <c r="E21" s="2"/>
      <c r="F21" s="5" t="s">
        <v>19</v>
      </c>
      <c r="G21" s="4">
        <v>25</v>
      </c>
      <c r="H21" t="s">
        <v>17</v>
      </c>
      <c r="I21">
        <f>VLOOKUP(G21,A2:B11,2,FALSE)</f>
        <v>80</v>
      </c>
    </row>
    <row r="22" spans="2:9" x14ac:dyDescent="0.25">
      <c r="B22" t="s">
        <v>12</v>
      </c>
      <c r="C22">
        <f>M10*C20+M11</f>
        <v>0</v>
      </c>
    </row>
    <row r="23" spans="2:9" x14ac:dyDescent="0.25">
      <c r="B23" s="3" t="s">
        <v>13</v>
      </c>
      <c r="C23" s="2">
        <f>O5*(C20^3)+O6*(C20^2)+O7*C20+O8</f>
        <v>80.022500000000008</v>
      </c>
      <c r="F23" s="6" t="s">
        <v>3</v>
      </c>
      <c r="G23" s="7">
        <f>Feuil1!D10</f>
        <v>27.3</v>
      </c>
    </row>
    <row r="24" spans="2:9" x14ac:dyDescent="0.25">
      <c r="F24" s="8" t="s">
        <v>12</v>
      </c>
      <c r="G24" s="9">
        <f>((I21-I20)/(G21-G20))*G23+(I20-((I21-I20)/(G21-G20))*G20)</f>
        <v>83.496000000000009</v>
      </c>
    </row>
  </sheetData>
  <dataValidations count="1">
    <dataValidation type="list" allowBlank="1" showInputMessage="1" showErrorMessage="1" sqref="G20:G21" xr:uid="{23CA67B1-17FB-42CD-80E3-4451C4682210}">
      <formula1>$A$2:$A$11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G24" sqref="G24"/>
    </sheetView>
  </sheetViews>
  <sheetFormatPr baseColWidth="10" defaultColWidth="9.140625" defaultRowHeight="15" x14ac:dyDescent="0.25"/>
  <cols>
    <col min="1" max="1" width="11.7109375" bestFit="1" customWidth="1"/>
    <col min="2" max="2" width="10.42578125" customWidth="1"/>
  </cols>
  <sheetData>
    <row r="1" spans="1:15" x14ac:dyDescent="0.25">
      <c r="A1" t="s">
        <v>1</v>
      </c>
      <c r="B1" t="s">
        <v>0</v>
      </c>
    </row>
    <row r="2" spans="1:15" x14ac:dyDescent="0.25">
      <c r="A2">
        <v>5</v>
      </c>
      <c r="B2">
        <v>8.2200000000000006</v>
      </c>
      <c r="O2" s="1"/>
    </row>
    <row r="3" spans="1:15" x14ac:dyDescent="0.25">
      <c r="A3">
        <v>10</v>
      </c>
      <c r="B3">
        <v>9.33</v>
      </c>
      <c r="K3" t="s">
        <v>8</v>
      </c>
      <c r="O3" s="1"/>
    </row>
    <row r="4" spans="1:15" x14ac:dyDescent="0.25">
      <c r="A4">
        <v>15</v>
      </c>
      <c r="B4">
        <v>10.48</v>
      </c>
      <c r="M4" s="1">
        <v>-7.9999999999999996E-7</v>
      </c>
      <c r="N4" t="s">
        <v>4</v>
      </c>
      <c r="O4" s="1"/>
    </row>
    <row r="5" spans="1:15" x14ac:dyDescent="0.25">
      <c r="A5">
        <v>20</v>
      </c>
      <c r="B5">
        <v>11.67</v>
      </c>
      <c r="M5" s="1">
        <v>8.0000000000000007E-5</v>
      </c>
      <c r="N5" t="s">
        <v>5</v>
      </c>
      <c r="O5" s="1">
        <v>-1.0000000000000001E-5</v>
      </c>
    </row>
    <row r="6" spans="1:15" x14ac:dyDescent="0.25">
      <c r="A6">
        <v>25</v>
      </c>
      <c r="B6">
        <v>12.88</v>
      </c>
      <c r="M6">
        <v>-1.6000000000000001E-3</v>
      </c>
      <c r="N6" t="s">
        <v>6</v>
      </c>
      <c r="O6" s="1">
        <v>1.6999999999999999E-3</v>
      </c>
    </row>
    <row r="7" spans="1:15" x14ac:dyDescent="0.25">
      <c r="A7">
        <v>30</v>
      </c>
      <c r="B7">
        <v>14.12</v>
      </c>
      <c r="M7">
        <v>0.2364</v>
      </c>
      <c r="N7" t="s">
        <v>7</v>
      </c>
      <c r="O7" s="1">
        <v>0.1918</v>
      </c>
    </row>
    <row r="8" spans="1:15" x14ac:dyDescent="0.25">
      <c r="A8">
        <v>35</v>
      </c>
      <c r="B8">
        <v>15.55</v>
      </c>
      <c r="M8">
        <v>7.0650000000000004</v>
      </c>
      <c r="O8" s="1">
        <v>7.2389999999999999</v>
      </c>
    </row>
    <row r="9" spans="1:15" x14ac:dyDescent="0.25">
      <c r="A9">
        <v>40</v>
      </c>
      <c r="B9">
        <v>16.88</v>
      </c>
    </row>
    <row r="10" spans="1:15" x14ac:dyDescent="0.25">
      <c r="A10">
        <v>45</v>
      </c>
      <c r="B10">
        <v>18.21</v>
      </c>
      <c r="K10" t="s">
        <v>11</v>
      </c>
      <c r="L10" t="s">
        <v>9</v>
      </c>
      <c r="M10">
        <v>0.25330000000000003</v>
      </c>
    </row>
    <row r="11" spans="1:15" x14ac:dyDescent="0.25">
      <c r="A11">
        <v>50</v>
      </c>
      <c r="B11">
        <v>19.55</v>
      </c>
      <c r="L11" t="s">
        <v>10</v>
      </c>
      <c r="M11">
        <v>6.7220000000000004</v>
      </c>
    </row>
    <row r="19" spans="2:9" x14ac:dyDescent="0.25">
      <c r="B19" t="s">
        <v>2</v>
      </c>
      <c r="F19" t="s">
        <v>15</v>
      </c>
    </row>
    <row r="20" spans="2:9" x14ac:dyDescent="0.25">
      <c r="B20" t="s">
        <v>3</v>
      </c>
      <c r="C20" s="4">
        <v>25</v>
      </c>
      <c r="F20" s="5" t="s">
        <v>18</v>
      </c>
      <c r="G20" s="4">
        <v>20</v>
      </c>
      <c r="H20" t="s">
        <v>16</v>
      </c>
      <c r="I20">
        <f>VLOOKUP(G20,A2:B11,2,FALSE)</f>
        <v>11.67</v>
      </c>
    </row>
    <row r="21" spans="2:9" x14ac:dyDescent="0.25">
      <c r="B21" t="s">
        <v>14</v>
      </c>
      <c r="C21" s="2">
        <f>M4*(C20^4)+M5*(C20^3)+M6*(C20^2)+M7*C20+M8</f>
        <v>12.912500000000001</v>
      </c>
      <c r="E21" s="2"/>
      <c r="F21" s="5" t="s">
        <v>19</v>
      </c>
      <c r="G21" s="4">
        <v>25</v>
      </c>
      <c r="H21" t="s">
        <v>17</v>
      </c>
      <c r="I21">
        <f>VLOOKUP(G21,A2:B11,2,FALSE)</f>
        <v>12.88</v>
      </c>
    </row>
    <row r="22" spans="2:9" x14ac:dyDescent="0.25">
      <c r="B22" t="s">
        <v>12</v>
      </c>
      <c r="C22">
        <f>M10*C20+M11</f>
        <v>13.054500000000001</v>
      </c>
    </row>
    <row r="23" spans="2:9" x14ac:dyDescent="0.25">
      <c r="B23" s="3" t="s">
        <v>13</v>
      </c>
      <c r="C23" s="2">
        <f>O5*(C20^3)+O6*(C20^2)+O7*C20+O8</f>
        <v>12.940249999999999</v>
      </c>
      <c r="F23" s="6" t="s">
        <v>3</v>
      </c>
      <c r="G23" s="7">
        <f>Feuil1!D10</f>
        <v>27.3</v>
      </c>
    </row>
    <row r="24" spans="2:9" x14ac:dyDescent="0.25">
      <c r="F24" s="8" t="s">
        <v>12</v>
      </c>
      <c r="G24" s="9">
        <f>((I21-I20)/(G21-G20))*G23+(I20-((I21-I20)/(G21-G20))*G20)</f>
        <v>13.436600000000002</v>
      </c>
    </row>
  </sheetData>
  <dataValidations disablePrompts="1" count="1">
    <dataValidation type="list" allowBlank="1" showInputMessage="1" showErrorMessage="1" sqref="G20:G21" xr:uid="{2988B86C-7EDF-4AA5-A7FE-37546F320650}">
      <formula1>$A$2:$A$11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80000</vt:lpstr>
      <vt:lpstr>12880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Courson</dc:creator>
  <cp:lastModifiedBy>Cedric</cp:lastModifiedBy>
  <dcterms:created xsi:type="dcterms:W3CDTF">2015-06-05T18:17:20Z</dcterms:created>
  <dcterms:modified xsi:type="dcterms:W3CDTF">2022-10-17T15:57:51Z</dcterms:modified>
</cp:coreProperties>
</file>