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FA0A56ED-69EC-4088-B9E8-7FABD2686B97}" xr6:coauthVersionLast="47" xr6:coauthVersionMax="47" xr10:uidLastSave="{00000000-0000-0000-0000-000000000000}"/>
  <bookViews>
    <workbookView xWindow="-28395" yWindow="-4005" windowWidth="25995" windowHeight="13080" tabRatio="623" firstSheet="1" activeTab="3" xr2:uid="{00000000-000D-0000-FFFF-FFFF00000000}"/>
  </bookViews>
  <sheets>
    <sheet name="Форма" sheetId="12" state="hidden" r:id="rId1"/>
    <sheet name="ВИК" sheetId="3" r:id="rId2"/>
    <sheet name="УЗТ (коркарта)" sheetId="4" r:id="rId3"/>
    <sheet name="Лист2" sheetId="14" r:id="rId4"/>
    <sheet name="УЗК" sheetId="5" r:id="rId5"/>
    <sheet name="ПВК" sheetId="7" r:id="rId6"/>
    <sheet name="НВ" sheetId="8" state="hidden" r:id="rId7"/>
    <sheet name="ММПМ" sheetId="13" state="hidden" r:id="rId8"/>
    <sheet name="Приборы ЛНК" sheetId="10" state="hidden" r:id="rId9"/>
    <sheet name="Специалисты" sheetId="11" state="hidden" r:id="rId10"/>
  </sheets>
  <externalReferences>
    <externalReference r:id="rId11"/>
  </externalReferences>
  <definedNames>
    <definedName name="_xlnm._FilterDatabase" localSheetId="6" hidden="1">НВ!$B$15:$P$16</definedName>
    <definedName name="_xlnm._FilterDatabase" localSheetId="2" hidden="1">'УЗТ (коркарта)'!$A$17:$O$244</definedName>
    <definedName name="действительноДО">[1]!Таблица5[Действительно до]</definedName>
    <definedName name="метод">[1]!Таблица6[[ Метод НК]]</definedName>
    <definedName name="Специалист">[1]!Таблица8[Специалист]</definedName>
    <definedName name="удостоверение">[1]!Таблица7[№ удост.]</definedName>
  </definedNames>
  <calcPr calcId="191029"/>
</workbook>
</file>

<file path=xl/calcChain.xml><?xml version="1.0" encoding="utf-8"?>
<calcChain xmlns="http://schemas.openxmlformats.org/spreadsheetml/2006/main">
  <c r="AA94" i="14" l="1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A58" i="14"/>
  <c r="AA59" i="14"/>
  <c r="AA60" i="14"/>
  <c r="AA61" i="14"/>
  <c r="AA62" i="14"/>
  <c r="AA63" i="14"/>
  <c r="AA64" i="14"/>
  <c r="AA65" i="14"/>
  <c r="AA66" i="14"/>
  <c r="AA67" i="14"/>
  <c r="AA68" i="14"/>
  <c r="AA69" i="14"/>
  <c r="AA70" i="14"/>
  <c r="AA71" i="14"/>
  <c r="AA72" i="14"/>
  <c r="AA73" i="14"/>
  <c r="AA74" i="14"/>
  <c r="AA75" i="14"/>
  <c r="AA76" i="14"/>
  <c r="AA77" i="14"/>
  <c r="AA78" i="14"/>
  <c r="AA79" i="14"/>
  <c r="AA80" i="14"/>
  <c r="AA81" i="14"/>
  <c r="AA82" i="14"/>
  <c r="AA83" i="14"/>
  <c r="AA84" i="14"/>
  <c r="AA85" i="14"/>
  <c r="AA86" i="14"/>
  <c r="AA87" i="14"/>
  <c r="AA88" i="14"/>
  <c r="AA89" i="14"/>
  <c r="AA90" i="14"/>
  <c r="AA91" i="14"/>
  <c r="AA92" i="14"/>
  <c r="AA93" i="14"/>
  <c r="AA95" i="14"/>
  <c r="AA96" i="14"/>
  <c r="AA97" i="14"/>
  <c r="AA98" i="14"/>
  <c r="AA99" i="14"/>
  <c r="AA100" i="14"/>
  <c r="AA101" i="14"/>
  <c r="AA102" i="14"/>
  <c r="AA103" i="14"/>
  <c r="AA104" i="14"/>
  <c r="AA105" i="14"/>
  <c r="AA106" i="14"/>
  <c r="AA107" i="14"/>
  <c r="AA108" i="14"/>
  <c r="AA109" i="14"/>
  <c r="AA110" i="14"/>
  <c r="AA111" i="14"/>
  <c r="AA112" i="14"/>
  <c r="AA113" i="14"/>
  <c r="AA114" i="14"/>
  <c r="AA115" i="14"/>
  <c r="AA116" i="14"/>
  <c r="AA117" i="14"/>
  <c r="AA118" i="14"/>
  <c r="AA119" i="14"/>
  <c r="AA120" i="14"/>
  <c r="AA121" i="14"/>
  <c r="AA122" i="14"/>
  <c r="AA123" i="14"/>
  <c r="AA124" i="14"/>
  <c r="AA125" i="14"/>
  <c r="AA126" i="14"/>
  <c r="AA127" i="14"/>
  <c r="AA128" i="14"/>
  <c r="AA129" i="14"/>
  <c r="AA130" i="14"/>
  <c r="AA131" i="14"/>
  <c r="AA132" i="14"/>
  <c r="AA133" i="14"/>
  <c r="AA134" i="14"/>
  <c r="AA135" i="14"/>
  <c r="AA136" i="14"/>
  <c r="AA137" i="14"/>
  <c r="AA138" i="14"/>
  <c r="AA139" i="14"/>
  <c r="AA140" i="14"/>
  <c r="AA141" i="14"/>
  <c r="AA142" i="14"/>
  <c r="AA143" i="14"/>
  <c r="AA144" i="14"/>
  <c r="AA145" i="14"/>
  <c r="AA146" i="14"/>
  <c r="AA147" i="14"/>
  <c r="AA148" i="14"/>
  <c r="AA149" i="14"/>
  <c r="AA150" i="14"/>
  <c r="AA151" i="14"/>
  <c r="AA152" i="14"/>
  <c r="AA153" i="14"/>
  <c r="AA154" i="14"/>
  <c r="AA155" i="14"/>
  <c r="Z4" i="14"/>
  <c r="Z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Z40" i="14"/>
  <c r="Z41" i="14"/>
  <c r="Z42" i="14"/>
  <c r="Z43" i="14"/>
  <c r="Z44" i="14"/>
  <c r="Z45" i="14"/>
  <c r="Z46" i="14"/>
  <c r="Z47" i="14"/>
  <c r="Z48" i="14"/>
  <c r="Z49" i="14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1" i="14"/>
  <c r="Z72" i="14"/>
  <c r="Z73" i="14"/>
  <c r="Z74" i="14"/>
  <c r="Z75" i="14"/>
  <c r="Z76" i="14"/>
  <c r="Z77" i="14"/>
  <c r="Z78" i="14"/>
  <c r="Z79" i="14"/>
  <c r="Z80" i="14"/>
  <c r="Z81" i="14"/>
  <c r="Z82" i="14"/>
  <c r="Z83" i="14"/>
  <c r="Z84" i="14"/>
  <c r="Z85" i="14"/>
  <c r="Z86" i="14"/>
  <c r="Z87" i="14"/>
  <c r="Z88" i="14"/>
  <c r="Z89" i="14"/>
  <c r="Z90" i="14"/>
  <c r="Z91" i="14"/>
  <c r="Z92" i="14"/>
  <c r="Z93" i="14"/>
  <c r="Z94" i="14"/>
  <c r="Z95" i="14"/>
  <c r="Z96" i="14"/>
  <c r="Z97" i="14"/>
  <c r="Z98" i="14"/>
  <c r="Z99" i="14"/>
  <c r="Z100" i="14"/>
  <c r="Z101" i="14"/>
  <c r="Z102" i="14"/>
  <c r="Z103" i="14"/>
  <c r="Z104" i="14"/>
  <c r="Z105" i="14"/>
  <c r="Z106" i="14"/>
  <c r="Z107" i="14"/>
  <c r="Z108" i="14"/>
  <c r="Z109" i="14"/>
  <c r="Z110" i="14"/>
  <c r="Z111" i="14"/>
  <c r="Z112" i="14"/>
  <c r="Z113" i="14"/>
  <c r="Z114" i="14"/>
  <c r="Z115" i="14"/>
  <c r="Z116" i="14"/>
  <c r="Z117" i="14"/>
  <c r="Z118" i="14"/>
  <c r="Z119" i="14"/>
  <c r="Z120" i="14"/>
  <c r="Z121" i="14"/>
  <c r="Z122" i="14"/>
  <c r="Z123" i="14"/>
  <c r="Z124" i="14"/>
  <c r="Z125" i="14"/>
  <c r="Z126" i="14"/>
  <c r="Z127" i="14"/>
  <c r="Z128" i="14"/>
  <c r="Z129" i="14"/>
  <c r="Z130" i="14"/>
  <c r="Z131" i="14"/>
  <c r="Z132" i="14"/>
  <c r="Z133" i="14"/>
  <c r="Z134" i="14"/>
  <c r="Z135" i="14"/>
  <c r="Z136" i="14"/>
  <c r="Z137" i="14"/>
  <c r="Z138" i="14"/>
  <c r="Z139" i="14"/>
  <c r="Z140" i="14"/>
  <c r="Z141" i="14"/>
  <c r="Z142" i="14"/>
  <c r="Z143" i="14"/>
  <c r="Z144" i="14"/>
  <c r="Z145" i="14"/>
  <c r="Z146" i="14"/>
  <c r="Z147" i="14"/>
  <c r="Z148" i="14"/>
  <c r="Z149" i="14"/>
  <c r="Z150" i="14"/>
  <c r="Z151" i="14"/>
  <c r="Z152" i="14"/>
  <c r="Z153" i="14"/>
  <c r="Z154" i="14"/>
  <c r="Z155" i="14"/>
  <c r="Z156" i="14"/>
  <c r="Z157" i="14"/>
  <c r="Z158" i="14"/>
  <c r="Z159" i="14"/>
  <c r="AA156" i="14"/>
  <c r="AA157" i="14"/>
  <c r="AA158" i="14"/>
  <c r="AA159" i="14"/>
  <c r="AA3" i="14"/>
  <c r="Z3" i="1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18" i="4"/>
  <c r="K29" i="7"/>
  <c r="M5" i="4"/>
  <c r="M255" i="4"/>
  <c r="I259" i="4"/>
  <c r="A2" i="13" l="1"/>
  <c r="A2" i="5"/>
  <c r="A2" i="7"/>
  <c r="A2" i="4"/>
  <c r="H2" i="3"/>
  <c r="I27" i="12" l="1"/>
  <c r="M23" i="12"/>
  <c r="W63" i="13" l="1"/>
  <c r="A63" i="13"/>
  <c r="F8" i="13"/>
  <c r="X49" i="12" l="1"/>
  <c r="B49" i="12"/>
  <c r="F7" i="13"/>
  <c r="T6" i="13"/>
  <c r="F6" i="13"/>
  <c r="T5" i="13"/>
  <c r="F5" i="13"/>
  <c r="B2" i="8"/>
  <c r="W24" i="7"/>
  <c r="W25" i="7"/>
  <c r="W23" i="7"/>
  <c r="T6" i="7"/>
  <c r="T5" i="7"/>
  <c r="F8" i="7"/>
  <c r="F7" i="7"/>
  <c r="F6" i="7"/>
  <c r="F5" i="7"/>
  <c r="K25" i="5"/>
  <c r="T6" i="5"/>
  <c r="T5" i="5"/>
  <c r="F8" i="5"/>
  <c r="F7" i="5"/>
  <c r="F6" i="5"/>
  <c r="F5" i="5"/>
  <c r="F9" i="4" l="1"/>
  <c r="F8" i="4"/>
  <c r="F6" i="4"/>
  <c r="H36" i="3"/>
  <c r="H24" i="3"/>
  <c r="H20" i="3"/>
  <c r="H21" i="3"/>
  <c r="N32" i="3"/>
  <c r="E11" i="3"/>
  <c r="E10" i="3"/>
  <c r="E9" i="3"/>
  <c r="E7" i="3"/>
  <c r="E5" i="3"/>
  <c r="N5" i="3"/>
  <c r="E10" i="8" l="1"/>
  <c r="F9" i="8"/>
  <c r="E9" i="8"/>
  <c r="E8" i="8"/>
  <c r="M5" i="8"/>
  <c r="E6" i="8"/>
  <c r="E5" i="8"/>
  <c r="F5" i="4"/>
  <c r="E290" i="8"/>
  <c r="M286" i="8" l="1"/>
  <c r="B292" i="8" l="1"/>
  <c r="W31" i="7"/>
  <c r="A31" i="7"/>
</calcChain>
</file>

<file path=xl/sharedStrings.xml><?xml version="1.0" encoding="utf-8"?>
<sst xmlns="http://schemas.openxmlformats.org/spreadsheetml/2006/main" count="3846" uniqueCount="519">
  <si>
    <t>ООО «ОРГЭНЕРГОНЕФТЬ»</t>
  </si>
  <si>
    <t>Предприятие владелец</t>
  </si>
  <si>
    <t>АО «КНПЗ»</t>
  </si>
  <si>
    <t>-</t>
  </si>
  <si>
    <t>Технологическая установка (участок)</t>
  </si>
  <si>
    <t>Номер трубопровода / Рег. №</t>
  </si>
  <si>
    <t>визуально-измерительного контроля трубопровода</t>
  </si>
  <si>
    <t>Наименование организации проводившей контроль</t>
  </si>
  <si>
    <t>Дата проведения контроля</t>
  </si>
  <si>
    <t>Наименование трубопровода</t>
  </si>
  <si>
    <t>Сведения о проведении контроля:</t>
  </si>
  <si>
    <t>При визуально-измерительном контроле наружной поверхности выявлено:</t>
  </si>
  <si>
    <t>Наружный осмотр, внутренний осмотр в доступных местах</t>
  </si>
  <si>
    <t xml:space="preserve"> поверхностных дефектов в виде деформации (гофры, вмятины, вздутия), трещин, отслоений, коррозионных повреждений на поверхности основного металла трубопровода не выявлено       </t>
  </si>
  <si>
    <t>Состояние основного металла конструктивных элементов трубопровода</t>
  </si>
  <si>
    <t>удовлетворительное</t>
  </si>
  <si>
    <t>Состояние сварных соединений</t>
  </si>
  <si>
    <t>на поверхности сварных соединений трещин, свищей, пор, подрезов, коррозионных повреждений и других недопустимых дефектов не выявлено</t>
  </si>
  <si>
    <t>Состояние антикоррозионного покрытия</t>
  </si>
  <si>
    <t>Состояние теплоизоляции</t>
  </si>
  <si>
    <t>Состояние опорных конструкций и фундаментов</t>
  </si>
  <si>
    <t>Состояние крепежных элементов</t>
  </si>
  <si>
    <t>Состояние запорно-регулирующей арматуры</t>
  </si>
  <si>
    <t>Обнаруженные дефекты</t>
  </si>
  <si>
    <t>отсутствуют</t>
  </si>
  <si>
    <t>Выводы:</t>
  </si>
  <si>
    <t>Дефектов не выявлено, техническое состояние трубопровода удовлетворительное</t>
  </si>
  <si>
    <t>Данные о приборах:</t>
  </si>
  <si>
    <t>Наименование прибора</t>
  </si>
  <si>
    <t>Серийный №</t>
  </si>
  <si>
    <t>Срок действия свидетельства о поверке</t>
  </si>
  <si>
    <t>Комплект визуального и измерительного контроля</t>
  </si>
  <si>
    <t>Контроль выполнил(и):</t>
  </si>
  <si>
    <t>Квалификация исполнителя</t>
  </si>
  <si>
    <t>№ квалификационного удостоверения исполнителя / срок действия</t>
  </si>
  <si>
    <t>Подпись исполнителя</t>
  </si>
  <si>
    <t>Ф.И.О. исполнителя</t>
  </si>
  <si>
    <t>Специалист НК II уровня квалификации</t>
  </si>
  <si>
    <t>Предприятие-владелец</t>
  </si>
  <si>
    <t>Сведения о проведении контроля</t>
  </si>
  <si>
    <t xml:space="preserve">Контроль проведён в соответствии с требованиями Федеральных норм и правил в области промышленной безопасности «Основные требования к проведению неразрушающего контроля технических устройств, зданий и сооружений на опасных производственных объектах», ГОСТ Р 55614-2013 "Контроль неразрушающий. Толщиномеры ультразвуковые. Общие технические требования", ГОСТ Р ИСО 16809-2015 "Контроль неразрушающий. Контроль ультразвуковой. Измерение толщины".  </t>
  </si>
  <si>
    <t>Результаты контроля:</t>
  </si>
  <si>
    <t>№ п/п</t>
  </si>
  <si>
    <t>№ точки по схеме</t>
  </si>
  <si>
    <t>№ сечения</t>
  </si>
  <si>
    <t>Наименование элемента</t>
  </si>
  <si>
    <t>Материал</t>
  </si>
  <si>
    <t>Год ввода элемента</t>
  </si>
  <si>
    <t>Диаметр и толщина стенки, мм</t>
  </si>
  <si>
    <t>Отбр. толщ., мм</t>
  </si>
  <si>
    <t>Минимальный замер элемента, мм</t>
  </si>
  <si>
    <t>Минимальный замер по сечению, 
мм</t>
  </si>
  <si>
    <t>Результаты замеров, мм</t>
  </si>
  <si>
    <t>1</t>
  </si>
  <si>
    <t>08Х18Н10Т</t>
  </si>
  <si>
    <t>Труба</t>
  </si>
  <si>
    <t>12Х18Н10Т</t>
  </si>
  <si>
    <r>
      <t xml:space="preserve">Примечание: </t>
    </r>
    <r>
      <rPr>
        <sz val="12"/>
        <rFont val="Times New Roman"/>
        <family val="1"/>
        <charset val="204"/>
      </rPr>
      <t>Расположение зон контроля толщин стенок элементов трубопровода приведено на схеме контроля.</t>
    </r>
  </si>
  <si>
    <r>
      <t xml:space="preserve">Вывод: </t>
    </r>
    <r>
      <rPr>
        <sz val="12"/>
        <rFont val="Times New Roman"/>
        <family val="1"/>
        <charset val="204"/>
      </rPr>
      <t>Значения фактической толщины стенок превышают отбраковочные значения.</t>
    </r>
  </si>
  <si>
    <t>Заводской №</t>
  </si>
  <si>
    <t>ультразвукового контроля конструктивных элементов трубопровода</t>
  </si>
  <si>
    <t>Зона контроля на схеме</t>
  </si>
  <si>
    <t>Толщина стыкуемых элементов, мм</t>
  </si>
  <si>
    <t>Материальное исполнение</t>
  </si>
  <si>
    <t>°Угол ввода ультразвукового луча, º</t>
  </si>
  <si>
    <t>Рабочая частота, МГц</t>
  </si>
  <si>
    <t>Предельная чувствительность, мм²</t>
  </si>
  <si>
    <t>Результаты контроля (Характеристика выявленных дефектов, мм)</t>
  </si>
  <si>
    <t>Оценка качества</t>
  </si>
  <si>
    <t>Примечания</t>
  </si>
  <si>
    <t>Дефектов не обнаружено</t>
  </si>
  <si>
    <t>годен</t>
  </si>
  <si>
    <r>
      <rPr>
        <b/>
        <sz val="12"/>
        <color indexed="8"/>
        <rFont val="Times New Roman"/>
        <family val="1"/>
        <charset val="204"/>
      </rPr>
      <t>Примечание:</t>
    </r>
    <r>
      <rPr>
        <sz val="12"/>
        <color indexed="8"/>
        <rFont val="Times New Roman"/>
        <family val="1"/>
        <charset val="204"/>
      </rPr>
      <t xml:space="preserve">
Расположение зон ультразвукового контроля приведено на схеме контроля.</t>
    </r>
  </si>
  <si>
    <t>Заводской номер прибора</t>
  </si>
  <si>
    <t>Уровень квалификации исполнителя</t>
  </si>
  <si>
    <t xml:space="preserve">Подпись </t>
  </si>
  <si>
    <t>Результаты контроля</t>
  </si>
  <si>
    <t>РК1</t>
  </si>
  <si>
    <t>РК2</t>
  </si>
  <si>
    <t>Выводы</t>
  </si>
  <si>
    <t>капиллярного контроля конструктивных элементов трубопровода</t>
  </si>
  <si>
    <t>Контроль проведен в соответствии с требованиями ГОСТ 18442-80 "Контроль неразрушающий. Капиллярные методы. Общие требования", РДИ 38.18.019-95 "Инструкция по капиллярному контролю деталей технологического оборудования, сварных соединений и наплавок", РД 13-06-2006 "Методические рекомендации о порядке проведения капиллярного контроля технических устройств и сооружений, применяемых и эксплуатируемых на опасных производственных объектах" на участках, определенных по результатам визуально-измерительного контроля и анализа технической документации.</t>
  </si>
  <si>
    <t>Тип контролируемой поверхности</t>
  </si>
  <si>
    <t>Угловое сварное соединение</t>
  </si>
  <si>
    <r>
      <rPr>
        <b/>
        <sz val="12"/>
        <color indexed="8"/>
        <rFont val="Times New Roman"/>
        <family val="1"/>
        <charset val="204"/>
      </rPr>
      <t>Примечание:</t>
    </r>
    <r>
      <rPr>
        <sz val="12"/>
        <color indexed="8"/>
        <rFont val="Times New Roman"/>
        <family val="1"/>
        <charset val="204"/>
      </rPr>
      <t xml:space="preserve">
Расположение зон капиллярного контроля приведено на схеме контроля.
</t>
    </r>
  </si>
  <si>
    <t>Расположение зон капиллярного контроля приведено на схеме контроля.</t>
  </si>
  <si>
    <t>Дефектов в зонах контроля не обнаружено.</t>
  </si>
  <si>
    <t>Данные о приборах / преобразователях:</t>
  </si>
  <si>
    <t>Наименование прибора (оборудования)</t>
  </si>
  <si>
    <t>Срок годности материалов по сертификату</t>
  </si>
  <si>
    <t>замеров твердости конструктивных элементов трубопровода</t>
  </si>
  <si>
    <t>Оценка механических свойств металла проводилась в соответствии с  ГОСТ 22761-77, ГОСТ 32569-2013 .Замеры механических свойств металла проводились на наружной поверхности, в местах неразрушающего контроля сварных соединений. На каждом из контролируемых участков проводилось от 5 до 10 замеров. В таблице 1 приведены их средние значения.</t>
  </si>
  <si>
    <t>Таблица 1 (Результаты замеров).</t>
  </si>
  <si>
    <t>№ зоны замера*</t>
  </si>
  <si>
    <t>Нормативная документация на механические свойства материала</t>
  </si>
  <si>
    <t>Фактическая твердость НВ</t>
  </si>
  <si>
    <t>Нормативная твердость НВ</t>
  </si>
  <si>
    <t>ТВ1</t>
  </si>
  <si>
    <t>ОМ</t>
  </si>
  <si>
    <t>ГОСТ 5632</t>
  </si>
  <si>
    <t>150÷180</t>
  </si>
  <si>
    <t>ЗТВ</t>
  </si>
  <si>
    <t>≤200</t>
  </si>
  <si>
    <t>СШ</t>
  </si>
  <si>
    <t>ТВ2</t>
  </si>
  <si>
    <t>ТВ3</t>
  </si>
  <si>
    <t>ТВ4</t>
  </si>
  <si>
    <t>ТВ5</t>
  </si>
  <si>
    <t>ТВ6</t>
  </si>
  <si>
    <t>ТВ7</t>
  </si>
  <si>
    <t>ТВ8</t>
  </si>
  <si>
    <t>ТВ9</t>
  </si>
  <si>
    <t>ТВ10</t>
  </si>
  <si>
    <t>ТВ11</t>
  </si>
  <si>
    <t>ТВ12</t>
  </si>
  <si>
    <t>ГОСТ 1050</t>
  </si>
  <si>
    <t>120÷160</t>
  </si>
  <si>
    <t>≤180</t>
  </si>
  <si>
    <t>ТВ13</t>
  </si>
  <si>
    <t>ТВ14</t>
  </si>
  <si>
    <t>ТВ15</t>
  </si>
  <si>
    <t>ТВ16</t>
  </si>
  <si>
    <t>ТВ17</t>
  </si>
  <si>
    <t>ТВ18</t>
  </si>
  <si>
    <t>ТВ19</t>
  </si>
  <si>
    <t>ТВ20</t>
  </si>
  <si>
    <r>
      <rPr>
        <sz val="12"/>
        <rFont val="Times New Roman"/>
        <family val="1"/>
        <charset val="204"/>
      </rPr>
      <t>* - замер твердости проводится в зонах контроля сварных соединений методом ультразвуковой дефектоскопии и цветной дефектоскопии</t>
    </r>
    <r>
      <rPr>
        <b/>
        <sz val="12"/>
        <rFont val="Times New Roman"/>
        <family val="1"/>
        <charset val="204"/>
      </rPr>
      <t xml:space="preserve">
ПРИМЕЧАНИЕ: ОМ - Основной металл; ЗТВ - Зона термического влияния; СШ - Сварной шов. </t>
    </r>
  </si>
  <si>
    <t>Выводы и рекомендации:</t>
  </si>
  <si>
    <t xml:space="preserve">Фактические значения твердости основного металла, зон термического влияния и металла сварных соединений на всех обследованных участках трубопровода находятся в пределах норм, предусмотренных НТД, с учетом погрешности, характерной для измерения твердости.
</t>
  </si>
  <si>
    <t>Заводской номер</t>
  </si>
  <si>
    <t>Специалист УК II уровня квалификации</t>
  </si>
  <si>
    <t>Серийный номер</t>
  </si>
  <si>
    <t>Поверен до</t>
  </si>
  <si>
    <t>УЗТ</t>
  </si>
  <si>
    <t>ВИК</t>
  </si>
  <si>
    <t>500</t>
  </si>
  <si>
    <t>Специалист</t>
  </si>
  <si>
    <t>АЭ</t>
  </si>
  <si>
    <t>ПВК</t>
  </si>
  <si>
    <t>УК</t>
  </si>
  <si>
    <t>№ удост./Действительно до</t>
  </si>
  <si>
    <t>УЗК</t>
  </si>
  <si>
    <t>НВ</t>
  </si>
  <si>
    <t>Беседин А.С.</t>
  </si>
  <si>
    <t>Генеральный директор</t>
  </si>
  <si>
    <t>Волгин Д.С.</t>
  </si>
  <si>
    <t>Номер ЗЭПБ (001-2023-009/ххх)</t>
  </si>
  <si>
    <t>Номер трубопровода</t>
  </si>
  <si>
    <t>Визуально-измерительный контроль проводился в соответствии с Федеральные нормы и правила в области промышленной безопасности «Правила безопасной эксплуатации технологических трубопроводов», ГОСТ Р ИСО 17637-2014, ГОСТ 16037-80, ГОСТ 32569-2013 «Трубопроводы технологические стальные. Требования к устройству и эксплуатации на взрывопожароопасных и химически опасных производствах».</t>
  </si>
  <si>
    <t>Комплект для визуально-измерительного контроля</t>
  </si>
  <si>
    <t>Толщиномер ультразвуковой А1208</t>
  </si>
  <si>
    <t>Дефектоскопы ультразвуковые А1214 EXPERT</t>
  </si>
  <si>
    <t>до 09.11.2023</t>
  </si>
  <si>
    <t>до 20.04.2023</t>
  </si>
  <si>
    <t>до 05.2025</t>
  </si>
  <si>
    <t>Пенетрант PL200100991</t>
  </si>
  <si>
    <t>Очиститель PL210100925</t>
  </si>
  <si>
    <t>до 03.2025</t>
  </si>
  <si>
    <t>Проявитель PL210200818-1</t>
  </si>
  <si>
    <t>до 06.2025</t>
  </si>
  <si>
    <t>Контрольный образец для капиллярной дефектоскопии</t>
  </si>
  <si>
    <t>до 09.11.2024</t>
  </si>
  <si>
    <t>Твердомер электронный малогабаритный переносной ТЭМП-4</t>
  </si>
  <si>
    <t>Системы акустико-эмиссионные DiSP мод. DISP 16</t>
  </si>
  <si>
    <t>292236421232</t>
  </si>
  <si>
    <t>Прибор магнитометрический для определения концентрации напряжений «ИКН» (мод. ИКН-1М-4)</t>
  </si>
  <si>
    <t>ММПМ</t>
  </si>
  <si>
    <t>М-4-277</t>
  </si>
  <si>
    <t>до 14.07.2023</t>
  </si>
  <si>
    <t>1.Наименование прибора</t>
  </si>
  <si>
    <t>2.Серийный номер</t>
  </si>
  <si>
    <t>3.Поверен до</t>
  </si>
  <si>
    <t>052</t>
  </si>
  <si>
    <t>Наличие антикоррозинного покрытия</t>
  </si>
  <si>
    <t>Наличие теплоизоляционного покрытия</t>
  </si>
  <si>
    <t>Наличие арматуры</t>
  </si>
  <si>
    <t>+</t>
  </si>
  <si>
    <t>Баринов А.Е.</t>
  </si>
  <si>
    <t>уд. №0013-7876-2023 до 01.2026</t>
  </si>
  <si>
    <t>Зубенко А.В.</t>
  </si>
  <si>
    <t>уд. №0039-21977 до 09.2024</t>
  </si>
  <si>
    <t>уд. №0013-7971-2023 до 02.2026</t>
  </si>
  <si>
    <t>ТВ</t>
  </si>
  <si>
    <t>уд. №НОАП-0055-1281 до 01.2025</t>
  </si>
  <si>
    <t>уд. №0045-04-4646 до 11.2023</t>
  </si>
  <si>
    <t>уд. №0048-4264 до 08.2025</t>
  </si>
  <si>
    <t>Клюшников А.Ю.</t>
  </si>
  <si>
    <t>уд. №НОАП-0055-1526 до 05.2025</t>
  </si>
  <si>
    <t>Плешаков А.В.</t>
  </si>
  <si>
    <t>уд. №0013-8066-2023 до 03.2026</t>
  </si>
  <si>
    <t>Семёнов М.В.</t>
  </si>
  <si>
    <t>уд. №0013-7877-2023 до 01.2026</t>
  </si>
  <si>
    <t>Струсевич Д.А.</t>
  </si>
  <si>
    <t>уд. №0057-3397 до 03.2026</t>
  </si>
  <si>
    <t>Фирстов А.А.</t>
  </si>
  <si>
    <t>уд. №0013-8067-2023 до 03.2026</t>
  </si>
  <si>
    <t>Хлебодаров С.А.</t>
  </si>
  <si>
    <t>уд. №0013-7992-2023 до 02.2026</t>
  </si>
  <si>
    <t>уд. №0039-20612 до 05.2024</t>
  </si>
  <si>
    <t>20</t>
  </si>
  <si>
    <t>2</t>
  </si>
  <si>
    <t>3</t>
  </si>
  <si>
    <t>4</t>
  </si>
  <si>
    <t>5</t>
  </si>
  <si>
    <t>6</t>
  </si>
  <si>
    <t>8</t>
  </si>
  <si>
    <t>18</t>
  </si>
  <si>
    <t>19</t>
  </si>
  <si>
    <t>24</t>
  </si>
  <si>
    <t>25</t>
  </si>
  <si>
    <t>26</t>
  </si>
  <si>
    <t>28</t>
  </si>
  <si>
    <t>Толщиномер ультразвуковой А 1208</t>
  </si>
  <si>
    <t>Аэрозольный комплект Sherwin</t>
  </si>
  <si>
    <t>Для вставки в УЗТ</t>
  </si>
  <si>
    <t>по результатам контроля методом магнитной памяти металла</t>
  </si>
  <si>
    <t>Контроль проведен в соответствии с требованиями ГОСТ Р ИСО 24497-2-2009, ГОСТ 16037-80.</t>
  </si>
  <si>
    <t>Диаметр</t>
  </si>
  <si>
    <t>Номинальная толщина</t>
  </si>
  <si>
    <r>
      <t>Предельное значение К</t>
    </r>
    <r>
      <rPr>
        <b/>
        <sz val="8"/>
        <color theme="1"/>
        <rFont val="Times New Roman"/>
        <family val="1"/>
        <charset val="204"/>
      </rPr>
      <t>ин</t>
    </r>
    <r>
      <rPr>
        <b/>
        <sz val="11"/>
        <color theme="1"/>
        <rFont val="Times New Roman"/>
        <family val="1"/>
        <charset val="204"/>
      </rPr>
      <t>, А/м</t>
    </r>
  </si>
  <si>
    <t>Значение Кин, А/м</t>
  </si>
  <si>
    <t>Экстремальные значения поля Нр</t>
  </si>
  <si>
    <t>Нр мин, А/м</t>
  </si>
  <si>
    <t>Нр макс, А/м</t>
  </si>
  <si>
    <t>М1</t>
  </si>
  <si>
    <t>М2</t>
  </si>
  <si>
    <t>М3</t>
  </si>
  <si>
    <t>М4</t>
  </si>
  <si>
    <t>М5</t>
  </si>
  <si>
    <t>М6</t>
  </si>
  <si>
    <t>М7</t>
  </si>
  <si>
    <t>М8</t>
  </si>
  <si>
    <t>М9</t>
  </si>
  <si>
    <t>М10</t>
  </si>
  <si>
    <t>М11</t>
  </si>
  <si>
    <t>Для вставки в ММПМ</t>
  </si>
  <si>
    <t>М12</t>
  </si>
  <si>
    <t>М13</t>
  </si>
  <si>
    <t>М14</t>
  </si>
  <si>
    <t>М15</t>
  </si>
  <si>
    <t>М16</t>
  </si>
  <si>
    <t>М17</t>
  </si>
  <si>
    <t>М18</t>
  </si>
  <si>
    <t>М19</t>
  </si>
  <si>
    <t>М20</t>
  </si>
  <si>
    <t>М21</t>
  </si>
  <si>
    <t>М22</t>
  </si>
  <si>
    <t>М23</t>
  </si>
  <si>
    <t>М24</t>
  </si>
  <si>
    <t>М25</t>
  </si>
  <si>
    <t>М26</t>
  </si>
  <si>
    <t>М27</t>
  </si>
  <si>
    <t>М28</t>
  </si>
  <si>
    <t>М29</t>
  </si>
  <si>
    <t>М30</t>
  </si>
  <si>
    <t>М31</t>
  </si>
  <si>
    <t>М32</t>
  </si>
  <si>
    <t>М33</t>
  </si>
  <si>
    <r>
      <t>Контроль проведен в соответствии с требованиями Федеральные нормы и правила в области промышленной безопасности «Правила безопасной эксплуатации технологических трубопроводов», ГОСТ Р 55724-2013 "Контроль неразрушающий. Соединения сварные. Методы ультразвуковые",</t>
    </r>
    <r>
      <rPr>
        <sz val="11"/>
        <rFont val="Times New Roman"/>
        <family val="1"/>
        <charset val="204"/>
      </rPr>
      <t xml:space="preserve"> СТО 00220256-029-2018 </t>
    </r>
  </si>
  <si>
    <t>7</t>
  </si>
  <si>
    <t>Фланец</t>
  </si>
  <si>
    <t>Труба вр1</t>
  </si>
  <si>
    <t>Труба вр2</t>
  </si>
  <si>
    <t>21</t>
  </si>
  <si>
    <t>22</t>
  </si>
  <si>
    <t>23</t>
  </si>
  <si>
    <t>30</t>
  </si>
  <si>
    <t>32</t>
  </si>
  <si>
    <t>35</t>
  </si>
  <si>
    <t>36</t>
  </si>
  <si>
    <t>37</t>
  </si>
  <si>
    <t>38</t>
  </si>
  <si>
    <t>39</t>
  </si>
  <si>
    <t>40</t>
  </si>
  <si>
    <t>41</t>
  </si>
  <si>
    <t>42</t>
  </si>
  <si>
    <t>52</t>
  </si>
  <si>
    <t>53</t>
  </si>
  <si>
    <t>54</t>
  </si>
  <si>
    <t>55</t>
  </si>
  <si>
    <t>Отвод</t>
  </si>
  <si>
    <t>Задвижка</t>
  </si>
  <si>
    <t>29</t>
  </si>
  <si>
    <t>59</t>
  </si>
  <si>
    <t>60</t>
  </si>
  <si>
    <t>61</t>
  </si>
  <si>
    <t>62</t>
  </si>
  <si>
    <t>63</t>
  </si>
  <si>
    <t>64</t>
  </si>
  <si>
    <t>43</t>
  </si>
  <si>
    <t>44</t>
  </si>
  <si>
    <t>45</t>
  </si>
  <si>
    <t>46</t>
  </si>
  <si>
    <t>50</t>
  </si>
  <si>
    <t>51</t>
  </si>
  <si>
    <t>10</t>
  </si>
  <si>
    <t>11</t>
  </si>
  <si>
    <t>12</t>
  </si>
  <si>
    <t>13</t>
  </si>
  <si>
    <t>14</t>
  </si>
  <si>
    <t>15</t>
  </si>
  <si>
    <t>16</t>
  </si>
  <si>
    <t>17</t>
  </si>
  <si>
    <t>27</t>
  </si>
  <si>
    <t>9</t>
  </si>
  <si>
    <t>56</t>
  </si>
  <si>
    <t>57</t>
  </si>
  <si>
    <t>58</t>
  </si>
  <si>
    <t>65</t>
  </si>
  <si>
    <t>66</t>
  </si>
  <si>
    <t>67</t>
  </si>
  <si>
    <t>68</t>
  </si>
  <si>
    <t>УЗК1</t>
  </si>
  <si>
    <t>ПВК1</t>
  </si>
  <si>
    <t>Переход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</si>
  <si>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</si>
  <si>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</si>
  <si>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</si>
  <si>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</si>
  <si>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</si>
  <si>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</si>
  <si>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</si>
  <si>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</si>
  <si>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</si>
  <si>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</si>
  <si>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до 03.04.2024</t>
  </si>
  <si>
    <t>31</t>
  </si>
  <si>
    <t>Тройник</t>
  </si>
  <si>
    <t>47</t>
  </si>
  <si>
    <t>25Л</t>
  </si>
  <si>
    <t>48</t>
  </si>
  <si>
    <t>49</t>
  </si>
  <si>
    <t>102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</si>
  <si>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</si>
  <si>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</si>
  <si>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</si>
  <si>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</si>
  <si>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</si>
  <si>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</si>
  <si>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</si>
  <si>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</si>
  <si>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</si>
  <si>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</si>
  <si>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</si>
  <si>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</si>
  <si>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</si>
  <si>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</si>
  <si>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</si>
  <si>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</si>
  <si>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</si>
  <si>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</si>
  <si>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</si>
  <si>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</si>
  <si>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</si>
  <si>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1868</t>
  </si>
  <si>
    <t>Вакуумный газойль из 401-Е01 на прием насосов 401-N02A/B Линии 1404,1405</t>
  </si>
  <si>
    <t>20Л</t>
  </si>
  <si>
    <t>Гиб</t>
  </si>
  <si>
    <t>Фильтр рукав</t>
  </si>
  <si>
    <t>Фильтр (крышка верхняя)</t>
  </si>
  <si>
    <t>Фильтр корпус</t>
  </si>
  <si>
    <t>Фильтр (заглушка нижняя)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</si>
  <si>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</si>
  <si>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</si>
  <si>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</si>
  <si>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</si>
  <si>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</si>
  <si>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</si>
  <si>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</si>
  <si>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</si>
  <si>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</si>
  <si>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</si>
  <si>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</si>
  <si>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273/273</t>
  </si>
  <si>
    <t>273/219</t>
  </si>
  <si>
    <t>273/159</t>
  </si>
  <si>
    <t>159/57</t>
  </si>
  <si>
    <t>Ремонт 2023</t>
  </si>
  <si>
    <r>
      <rPr>
        <b/>
        <sz val="12"/>
        <color indexed="8"/>
        <rFont val="Times New Roman"/>
        <family val="1"/>
        <charset val="204"/>
      </rPr>
      <t>Вывод:</t>
    </r>
    <r>
      <rPr>
        <sz val="12"/>
        <color indexed="8"/>
        <rFont val="Times New Roman"/>
        <family val="1"/>
        <charset val="204"/>
      </rPr>
      <t xml:space="preserve">
Контрольные сварные соединения удовлетворяет требованиям СТО 00220256-029-2018.</t>
    </r>
  </si>
  <si>
    <t>85</t>
  </si>
  <si>
    <t>86</t>
  </si>
  <si>
    <t>87</t>
  </si>
  <si>
    <t>88</t>
  </si>
  <si>
    <t>118</t>
  </si>
  <si>
    <t>119</t>
  </si>
  <si>
    <t>120</t>
  </si>
  <si>
    <t>121</t>
  </si>
  <si>
    <t>Цех №4, установка каталитического крекинга FCC</t>
  </si>
  <si>
    <t>FCC</t>
  </si>
  <si>
    <t xml:space="preserve"> </t>
  </si>
  <si>
    <t>7,0/6,0</t>
  </si>
  <si>
    <t>Фланец Ду200</t>
  </si>
  <si>
    <t>Задвижка Ду200</t>
  </si>
  <si>
    <t>Фланец Ду250</t>
  </si>
  <si>
    <t>Задвижка Ду250</t>
  </si>
  <si>
    <t>7,0/4,5</t>
  </si>
  <si>
    <t>4,5/3,0</t>
  </si>
  <si>
    <t>159/108</t>
  </si>
  <si>
    <t>4,5/5</t>
  </si>
  <si>
    <t>Фланец Ду100</t>
  </si>
  <si>
    <t>Задвижка Ду100</t>
  </si>
  <si>
    <t>Фланец Ду150</t>
  </si>
  <si>
    <t>1.1.</t>
  </si>
  <si>
    <t>2.1.</t>
  </si>
  <si>
    <t>3.1.</t>
  </si>
  <si>
    <t>4.1.</t>
  </si>
  <si>
    <t>5.1.</t>
  </si>
  <si>
    <t>6.1.</t>
  </si>
  <si>
    <t>7.1.</t>
  </si>
  <si>
    <t>8.1.</t>
  </si>
  <si>
    <t>9.1.</t>
  </si>
  <si>
    <t>10.1.</t>
  </si>
  <si>
    <t>11.1.</t>
  </si>
  <si>
    <t>12.1.</t>
  </si>
  <si>
    <t>13.1.</t>
  </si>
  <si>
    <t>14.1.</t>
  </si>
  <si>
    <t>15.1.</t>
  </si>
  <si>
    <t>16.1.</t>
  </si>
  <si>
    <t>17.1.</t>
  </si>
  <si>
    <t>18.1.</t>
  </si>
  <si>
    <t>19.1.</t>
  </si>
  <si>
    <t>20.1.</t>
  </si>
  <si>
    <t>21.1.</t>
  </si>
  <si>
    <t>22.1.</t>
  </si>
  <si>
    <t>23.1.</t>
  </si>
  <si>
    <t>24.1.</t>
  </si>
  <si>
    <t>25.1.</t>
  </si>
  <si>
    <t>26.1.</t>
  </si>
  <si>
    <t>27.1.</t>
  </si>
  <si>
    <t>28.1.</t>
  </si>
  <si>
    <t>29.1.</t>
  </si>
  <si>
    <t>30.1.</t>
  </si>
  <si>
    <t>31.1.</t>
  </si>
  <si>
    <t>32.1.</t>
  </si>
  <si>
    <t>35.1.</t>
  </si>
  <si>
    <t>36.1.</t>
  </si>
  <si>
    <t>37.1.</t>
  </si>
  <si>
    <t>38.1.</t>
  </si>
  <si>
    <t>39.1.</t>
  </si>
  <si>
    <t>40.1.</t>
  </si>
  <si>
    <t>41.1.</t>
  </si>
  <si>
    <t>42.1.</t>
  </si>
  <si>
    <t>43.1.</t>
  </si>
  <si>
    <t>44.1.</t>
  </si>
  <si>
    <t>45.1.</t>
  </si>
  <si>
    <t>46.1.</t>
  </si>
  <si>
    <t>47.1.</t>
  </si>
  <si>
    <t>48.1.</t>
  </si>
  <si>
    <t>49.1.</t>
  </si>
  <si>
    <t>50.1.</t>
  </si>
  <si>
    <t>51.1.</t>
  </si>
  <si>
    <t>52.1.</t>
  </si>
  <si>
    <t>53.1.</t>
  </si>
  <si>
    <t>54.1.</t>
  </si>
  <si>
    <t>55.1.</t>
  </si>
  <si>
    <t>56.1.</t>
  </si>
  <si>
    <t>57.1.</t>
  </si>
  <si>
    <t>58.1.</t>
  </si>
  <si>
    <t>59.1.</t>
  </si>
  <si>
    <t>60.1.</t>
  </si>
  <si>
    <t>61.1.</t>
  </si>
  <si>
    <t>62.1.</t>
  </si>
  <si>
    <t>63.1.</t>
  </si>
  <si>
    <t>64.1.</t>
  </si>
  <si>
    <t>65.1.</t>
  </si>
  <si>
    <t>66.1.</t>
  </si>
  <si>
    <t>67.1.</t>
  </si>
  <si>
    <t>68.1.</t>
  </si>
  <si>
    <t>85.1.</t>
  </si>
  <si>
    <t>86.1.</t>
  </si>
  <si>
    <t>87.1.</t>
  </si>
  <si>
    <t>88.1.</t>
  </si>
  <si>
    <t>92.1.</t>
  </si>
  <si>
    <t>93.1.</t>
  </si>
  <si>
    <t>94.1.</t>
  </si>
  <si>
    <t>95.1.</t>
  </si>
  <si>
    <t>96.1.</t>
  </si>
  <si>
    <t>97.1.</t>
  </si>
  <si>
    <t>98.1.</t>
  </si>
  <si>
    <t>99.1.</t>
  </si>
  <si>
    <t>100.1.</t>
  </si>
  <si>
    <t>101.1.</t>
  </si>
  <si>
    <t>102.1.</t>
  </si>
  <si>
    <t>118.1.</t>
  </si>
  <si>
    <t>119.1.</t>
  </si>
  <si>
    <t>120.1.</t>
  </si>
  <si>
    <t>121.1.</t>
  </si>
  <si>
    <t>125.1.</t>
  </si>
  <si>
    <t>126.1.</t>
  </si>
  <si>
    <t>127.1.</t>
  </si>
  <si>
    <t>128.1.</t>
  </si>
  <si>
    <t>129.1.</t>
  </si>
  <si>
    <t>130.1.</t>
  </si>
  <si>
    <t>131.1.</t>
  </si>
  <si>
    <t>132.1.</t>
  </si>
  <si>
    <t>133.1.</t>
  </si>
  <si>
    <t>134.1.</t>
  </si>
  <si>
    <t>135.1.</t>
  </si>
  <si>
    <t>136.1.</t>
  </si>
  <si>
    <t>137.1.</t>
  </si>
  <si>
    <t>138.1.</t>
  </si>
  <si>
    <t>139.1.</t>
  </si>
  <si>
    <t>140.1.</t>
  </si>
  <si>
    <t>141.1.</t>
  </si>
  <si>
    <t>142.1.</t>
  </si>
  <si>
    <t>143.1.</t>
  </si>
  <si>
    <t>144.1.</t>
  </si>
  <si>
    <t>145.1.</t>
  </si>
  <si>
    <t>146.1.</t>
  </si>
  <si>
    <t>147.1.</t>
  </si>
  <si>
    <t>148.1.</t>
  </si>
  <si>
    <t>149.1.</t>
  </si>
  <si>
    <t>150.1.</t>
  </si>
  <si>
    <t>151.1.</t>
  </si>
  <si>
    <t>152.1.</t>
  </si>
  <si>
    <t>153.1.</t>
  </si>
  <si>
    <t>154.1.</t>
  </si>
  <si>
    <t>155.1.</t>
  </si>
  <si>
    <t>156.1.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</si>
</sst>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C19]dd\ mmmm\ yyyy\ \г\.;@"/>
    <numFmt numFmtId="166" formatCode="_-* #,##0.00&quot;р.&quot;_-;\-* #,##0.00&quot;р.&quot;_-;_-* &quot;-&quot;??&quot;р.&quot;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8"/>
      <color theme="1"/>
      <name val="Times New Roman"/>
      <family val="1"/>
      <charset val="204"/>
    </font>
    <font>
      <sz val="8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9"/>
      <color rgb="FF00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5" fillId="2" borderId="0" applyNumberFormat="0" applyBorder="0" applyAlignment="0" applyProtection="0"/>
    <xf numFmtId="0" fontId="3" fillId="3" borderId="0" applyNumberFormat="0" applyBorder="0" applyAlignment="0" applyProtection="0"/>
    <xf numFmtId="165" fontId="4" fillId="0" borderId="0"/>
    <xf numFmtId="166" fontId="20" fillId="0" borderId="0" applyFont="0" applyFill="0" applyBorder="0" applyAlignment="0" applyProtection="0"/>
    <xf numFmtId="0" fontId="4" fillId="0" borderId="0"/>
    <xf numFmtId="0" fontId="3" fillId="0" borderId="0"/>
  </cellStyleXfs>
  <cellXfs count="335">
    <xf numFmtId="0" fontId="0" fillId="0" borderId="0" xfId="0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14" fontId="10" fillId="0" borderId="0" xfId="0" applyNumberFormat="1" applyFont="1" applyAlignment="1">
      <alignment horizontal="center" vertical="center" wrapText="1"/>
    </xf>
    <xf numFmtId="0" fontId="10" fillId="0" borderId="8" xfId="0" applyFont="1" applyBorder="1" applyAlignment="1">
      <alignment wrapText="1"/>
    </xf>
    <xf numFmtId="0" fontId="10" fillId="0" borderId="8" xfId="0" applyFont="1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1" fillId="0" borderId="0" xfId="0" applyFont="1"/>
    <xf numFmtId="0" fontId="13" fillId="0" borderId="0" xfId="0" applyFont="1"/>
    <xf numFmtId="49" fontId="11" fillId="0" borderId="1" xfId="0" applyNumberFormat="1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0" fontId="16" fillId="0" borderId="0" xfId="0" applyFont="1"/>
    <xf numFmtId="49" fontId="11" fillId="0" borderId="0" xfId="0" applyNumberFormat="1" applyFont="1" applyAlignment="1">
      <alignment wrapText="1"/>
    </xf>
    <xf numFmtId="0" fontId="11" fillId="5" borderId="0" xfId="0" applyFont="1" applyFill="1" applyAlignment="1">
      <alignment vertical="center" wrapText="1"/>
    </xf>
    <xf numFmtId="0" fontId="11" fillId="0" borderId="0" xfId="0" applyFont="1" applyAlignment="1">
      <alignment horizontal="left" wrapText="1"/>
    </xf>
    <xf numFmtId="0" fontId="16" fillId="0" borderId="0" xfId="0" applyFont="1" applyAlignment="1">
      <alignment horizontal="left" wrapText="1"/>
    </xf>
    <xf numFmtId="0" fontId="15" fillId="4" borderId="1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49" fontId="6" fillId="5" borderId="0" xfId="0" applyNumberFormat="1" applyFont="1" applyFill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21" fillId="0" borderId="0" xfId="0" applyFont="1"/>
    <xf numFmtId="0" fontId="6" fillId="0" borderId="14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2" borderId="0" xfId="1" applyAlignment="1">
      <alignment horizontal="center" vertical="center"/>
    </xf>
    <xf numFmtId="0" fontId="3" fillId="6" borderId="0" xfId="2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14" fontId="0" fillId="6" borderId="0" xfId="0" applyNumberFormat="1" applyFill="1" applyAlignment="1">
      <alignment horizontal="center" vertical="center"/>
    </xf>
    <xf numFmtId="0" fontId="2" fillId="6" borderId="0" xfId="2" applyFont="1" applyFill="1" applyAlignment="1">
      <alignment horizontal="center" vertical="center"/>
    </xf>
    <xf numFmtId="0" fontId="5" fillId="2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6" borderId="0" xfId="0" applyNumberFormat="1" applyFill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0" xfId="0" applyFill="1" applyAlignment="1">
      <alignment horizontal="left" vertical="center"/>
    </xf>
    <xf numFmtId="164" fontId="11" fillId="0" borderId="0" xfId="0" applyNumberFormat="1" applyFont="1"/>
    <xf numFmtId="164" fontId="7" fillId="0" borderId="10" xfId="0" applyNumberFormat="1" applyFont="1" applyBorder="1" applyAlignment="1">
      <alignment horizontal="left" vertical="center" wrapText="1"/>
    </xf>
    <xf numFmtId="164" fontId="6" fillId="0" borderId="0" xfId="0" applyNumberFormat="1" applyFont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13" fillId="0" borderId="0" xfId="0" applyNumberFormat="1" applyFont="1"/>
    <xf numFmtId="164" fontId="11" fillId="0" borderId="8" xfId="0" applyNumberFormat="1" applyFont="1" applyBorder="1" applyAlignment="1">
      <alignment vertical="center" wrapText="1"/>
    </xf>
    <xf numFmtId="164" fontId="11" fillId="0" borderId="0" xfId="0" applyNumberFormat="1" applyFont="1" applyAlignment="1">
      <alignment vertical="center" wrapText="1"/>
    </xf>
    <xf numFmtId="164" fontId="6" fillId="0" borderId="10" xfId="0" applyNumberFormat="1" applyFont="1" applyBorder="1" applyAlignment="1">
      <alignment horizontal="left" vertical="center"/>
    </xf>
    <xf numFmtId="1" fontId="13" fillId="0" borderId="1" xfId="0" applyNumberFormat="1" applyFont="1" applyBorder="1" applyAlignment="1">
      <alignment horizontal="center" vertical="center" wrapText="1"/>
    </xf>
    <xf numFmtId="0" fontId="1" fillId="6" borderId="0" xfId="2" applyFont="1" applyFill="1" applyAlignment="1">
      <alignment horizontal="center" vertical="center"/>
    </xf>
    <xf numFmtId="49" fontId="24" fillId="0" borderId="1" xfId="3" applyNumberFormat="1" applyFont="1" applyBorder="1" applyAlignment="1">
      <alignment horizontal="center" vertical="center" wrapText="1"/>
    </xf>
    <xf numFmtId="164" fontId="24" fillId="0" borderId="1" xfId="3" applyNumberFormat="1" applyFont="1" applyBorder="1" applyAlignment="1">
      <alignment horizontal="center" vertical="center" wrapText="1"/>
    </xf>
    <xf numFmtId="164" fontId="24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9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49" fontId="15" fillId="4" borderId="9" xfId="0" applyNumberFormat="1" applyFont="1" applyFill="1" applyBorder="1" applyAlignment="1">
      <alignment horizontal="center" vertical="center" wrapText="1"/>
    </xf>
    <xf numFmtId="49" fontId="15" fillId="4" borderId="10" xfId="0" applyNumberFormat="1" applyFont="1" applyFill="1" applyBorder="1" applyAlignment="1">
      <alignment horizontal="center" vertical="center" wrapText="1"/>
    </xf>
    <xf numFmtId="49" fontId="15" fillId="4" borderId="11" xfId="0" applyNumberFormat="1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left" wrapText="1"/>
    </xf>
    <xf numFmtId="0" fontId="11" fillId="0" borderId="10" xfId="0" applyFont="1" applyBorder="1" applyAlignment="1">
      <alignment horizontal="left" wrapText="1"/>
    </xf>
    <xf numFmtId="0" fontId="11" fillId="0" borderId="11" xfId="0" applyFont="1" applyBorder="1" applyAlignment="1">
      <alignment horizontal="left" wrapText="1"/>
    </xf>
    <xf numFmtId="0" fontId="14" fillId="0" borderId="9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14" fillId="0" borderId="11" xfId="0" applyFont="1" applyBorder="1" applyAlignment="1">
      <alignment wrapText="1"/>
    </xf>
    <xf numFmtId="0" fontId="6" fillId="5" borderId="1" xfId="0" applyFont="1" applyFill="1" applyBorder="1" applyAlignment="1">
      <alignment horizontal="left" vertical="center" wrapText="1"/>
    </xf>
    <xf numFmtId="49" fontId="14" fillId="0" borderId="6" xfId="0" applyNumberFormat="1" applyFont="1" applyBorder="1" applyAlignment="1">
      <alignment horizont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14" fontId="11" fillId="5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9" xfId="6" applyFont="1" applyFill="1" applyBorder="1" applyAlignment="1">
      <alignment horizontal="center" vertical="center" wrapText="1"/>
    </xf>
    <xf numFmtId="0" fontId="6" fillId="5" borderId="10" xfId="6" applyFont="1" applyFill="1" applyBorder="1" applyAlignment="1">
      <alignment horizontal="center" vertical="center" wrapText="1"/>
    </xf>
    <xf numFmtId="0" fontId="6" fillId="5" borderId="11" xfId="6" applyFont="1" applyFill="1" applyBorder="1" applyAlignment="1">
      <alignment horizontal="center" vertical="center" wrapText="1"/>
    </xf>
    <xf numFmtId="0" fontId="6" fillId="5" borderId="1" xfId="6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9" fillId="4" borderId="9" xfId="0" applyFont="1" applyFill="1" applyBorder="1" applyAlignment="1">
      <alignment horizontal="left" vertical="top" wrapText="1"/>
    </xf>
    <xf numFmtId="0" fontId="9" fillId="4" borderId="10" xfId="0" applyFont="1" applyFill="1" applyBorder="1" applyAlignment="1">
      <alignment horizontal="left" vertical="top" wrapText="1"/>
    </xf>
    <xf numFmtId="0" fontId="9" fillId="4" borderId="11" xfId="0" applyFont="1" applyFill="1" applyBorder="1" applyAlignment="1">
      <alignment horizontal="left" vertical="top" wrapText="1"/>
    </xf>
    <xf numFmtId="0" fontId="7" fillId="0" borderId="6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9" fillId="4" borderId="9" xfId="0" applyFont="1" applyFill="1" applyBorder="1" applyAlignment="1">
      <alignment horizontal="left" vertical="center" wrapText="1"/>
    </xf>
    <xf numFmtId="0" fontId="9" fillId="4" borderId="10" xfId="0" applyFont="1" applyFill="1" applyBorder="1" applyAlignment="1">
      <alignment horizontal="left" vertical="center" wrapText="1"/>
    </xf>
    <xf numFmtId="0" fontId="9" fillId="4" borderId="1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1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0" fillId="0" borderId="0" xfId="0" applyNumberFormat="1" applyFont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4" borderId="2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horizontal="left" vertical="center" wrapText="1"/>
    </xf>
    <xf numFmtId="0" fontId="9" fillId="4" borderId="5" xfId="0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horizontal="left" vertical="center" wrapText="1"/>
    </xf>
    <xf numFmtId="0" fontId="9" fillId="4" borderId="7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14" fillId="0" borderId="0" xfId="0" applyFont="1" applyAlignment="1">
      <alignment horizontal="center" vertical="center"/>
    </xf>
    <xf numFmtId="164" fontId="15" fillId="0" borderId="12" xfId="0" applyNumberFormat="1" applyFont="1" applyBorder="1" applyAlignment="1">
      <alignment horizontal="center" vertical="center" wrapText="1"/>
    </xf>
    <xf numFmtId="164" fontId="11" fillId="0" borderId="12" xfId="0" applyNumberFormat="1" applyFont="1" applyBorder="1" applyAlignment="1">
      <alignment horizontal="center" vertical="center" wrapText="1"/>
    </xf>
    <xf numFmtId="164" fontId="11" fillId="0" borderId="13" xfId="0" applyNumberFormat="1" applyFont="1" applyBorder="1" applyAlignment="1">
      <alignment horizontal="center" vertical="center" wrapText="1"/>
    </xf>
    <xf numFmtId="14" fontId="13" fillId="0" borderId="12" xfId="0" applyNumberFormat="1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/>
    </xf>
    <xf numFmtId="164" fontId="6" fillId="0" borderId="9" xfId="0" applyNumberFormat="1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164" fontId="6" fillId="0" borderId="11" xfId="0" applyNumberFormat="1" applyFont="1" applyBorder="1" applyAlignment="1">
      <alignment horizontal="center" vertical="center" wrapText="1"/>
    </xf>
    <xf numFmtId="164" fontId="9" fillId="4" borderId="9" xfId="0" applyNumberFormat="1" applyFont="1" applyFill="1" applyBorder="1" applyAlignment="1">
      <alignment horizontal="center" vertical="center" wrapText="1"/>
    </xf>
    <xf numFmtId="164" fontId="9" fillId="4" borderId="10" xfId="0" applyNumberFormat="1" applyFont="1" applyFill="1" applyBorder="1" applyAlignment="1">
      <alignment horizontal="center" vertical="center" wrapText="1"/>
    </xf>
    <xf numFmtId="164" fontId="9" fillId="4" borderId="11" xfId="0" applyNumberFormat="1" applyFont="1" applyFill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 wrapText="1"/>
    </xf>
    <xf numFmtId="164" fontId="11" fillId="0" borderId="3" xfId="0" applyNumberFormat="1" applyFont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 wrapText="1"/>
    </xf>
    <xf numFmtId="164" fontId="11" fillId="0" borderId="5" xfId="0" applyNumberFormat="1" applyFont="1" applyBorder="1" applyAlignment="1">
      <alignment horizontal="center" vertical="center" wrapText="1"/>
    </xf>
    <xf numFmtId="164" fontId="11" fillId="0" borderId="6" xfId="0" applyNumberFormat="1" applyFont="1" applyBorder="1" applyAlignment="1">
      <alignment horizontal="center" vertical="center" wrapText="1"/>
    </xf>
    <xf numFmtId="164" fontId="11" fillId="0" borderId="7" xfId="0" applyNumberFormat="1" applyFont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1" fontId="11" fillId="0" borderId="9" xfId="0" applyNumberFormat="1" applyFont="1" applyBorder="1" applyAlignment="1">
      <alignment horizontal="center" vertical="center" wrapText="1"/>
    </xf>
    <xf numFmtId="1" fontId="11" fillId="0" borderId="10" xfId="0" applyNumberFormat="1" applyFont="1" applyBorder="1" applyAlignment="1">
      <alignment horizontal="center" vertical="center" wrapText="1"/>
    </xf>
    <xf numFmtId="1" fontId="11" fillId="0" borderId="11" xfId="0" applyNumberFormat="1" applyFont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 wrapText="1"/>
    </xf>
    <xf numFmtId="0" fontId="19" fillId="5" borderId="1" xfId="0" applyFont="1" applyFill="1" applyBorder="1" applyAlignment="1">
      <alignment horizontal="left" vertical="center" wrapText="1"/>
    </xf>
    <xf numFmtId="49" fontId="14" fillId="0" borderId="1" xfId="0" applyNumberFormat="1" applyFont="1" applyBorder="1" applyAlignment="1">
      <alignment horizontal="center" wrapText="1"/>
    </xf>
    <xf numFmtId="0" fontId="11" fillId="5" borderId="12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64" fontId="11" fillId="5" borderId="9" xfId="0" applyNumberFormat="1" applyFont="1" applyFill="1" applyBorder="1" applyAlignment="1">
      <alignment horizontal="center" vertical="center" wrapText="1"/>
    </xf>
    <xf numFmtId="164" fontId="11" fillId="5" borderId="11" xfId="0" applyNumberFormat="1" applyFont="1" applyFill="1" applyBorder="1" applyAlignment="1">
      <alignment horizontal="center" vertical="center" wrapText="1"/>
    </xf>
    <xf numFmtId="49" fontId="11" fillId="5" borderId="2" xfId="0" applyNumberFormat="1" applyFont="1" applyFill="1" applyBorder="1" applyAlignment="1">
      <alignment horizontal="center" vertical="center" wrapText="1"/>
    </xf>
    <xf numFmtId="49" fontId="11" fillId="5" borderId="3" xfId="0" applyNumberFormat="1" applyFont="1" applyFill="1" applyBorder="1" applyAlignment="1">
      <alignment horizontal="center" vertical="center" wrapText="1"/>
    </xf>
    <xf numFmtId="49" fontId="11" fillId="5" borderId="4" xfId="0" applyNumberFormat="1" applyFont="1" applyFill="1" applyBorder="1" applyAlignment="1">
      <alignment horizontal="center" vertical="center" wrapText="1"/>
    </xf>
    <xf numFmtId="164" fontId="11" fillId="5" borderId="12" xfId="0" applyNumberFormat="1" applyFont="1" applyFill="1" applyBorder="1" applyAlignment="1">
      <alignment horizontal="center" vertical="center" wrapText="1"/>
    </xf>
    <xf numFmtId="1" fontId="11" fillId="5" borderId="12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left" vertical="center" wrapText="1"/>
    </xf>
    <xf numFmtId="0" fontId="13" fillId="5" borderId="9" xfId="0" applyFont="1" applyFill="1" applyBorder="1" applyAlignment="1">
      <alignment horizontal="left" vertical="center" wrapText="1"/>
    </xf>
    <xf numFmtId="0" fontId="13" fillId="5" borderId="10" xfId="0" applyFont="1" applyFill="1" applyBorder="1" applyAlignment="1">
      <alignment horizontal="left" vertical="center" wrapText="1"/>
    </xf>
    <xf numFmtId="0" fontId="13" fillId="5" borderId="11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/>
    </xf>
    <xf numFmtId="49" fontId="15" fillId="4" borderId="9" xfId="0" applyNumberFormat="1" applyFont="1" applyFill="1" applyBorder="1" applyAlignment="1">
      <alignment horizontal="left" vertical="center" wrapText="1"/>
    </xf>
    <xf numFmtId="49" fontId="15" fillId="4" borderId="10" xfId="0" applyNumberFormat="1" applyFont="1" applyFill="1" applyBorder="1" applyAlignment="1">
      <alignment horizontal="left" vertical="center" wrapText="1"/>
    </xf>
    <xf numFmtId="49" fontId="11" fillId="5" borderId="1" xfId="0" applyNumberFormat="1" applyFont="1" applyFill="1" applyBorder="1" applyAlignment="1">
      <alignment horizontal="center" vertical="center" wrapText="1"/>
    </xf>
    <xf numFmtId="49" fontId="15" fillId="4" borderId="2" xfId="0" applyNumberFormat="1" applyFont="1" applyFill="1" applyBorder="1" applyAlignment="1">
      <alignment horizontal="left" vertical="center" wrapText="1"/>
    </xf>
    <xf numFmtId="49" fontId="15" fillId="4" borderId="3" xfId="0" applyNumberFormat="1" applyFont="1" applyFill="1" applyBorder="1" applyAlignment="1">
      <alignment horizontal="left"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49" fontId="14" fillId="0" borderId="0" xfId="0" applyNumberFormat="1" applyFont="1" applyAlignment="1">
      <alignment horizontal="left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2" fontId="6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6" fillId="5" borderId="9" xfId="0" applyFont="1" applyFill="1" applyBorder="1" applyAlignment="1">
      <alignment horizontal="left" vertical="center" wrapText="1"/>
    </xf>
    <xf numFmtId="0" fontId="6" fillId="5" borderId="10" xfId="0" applyFont="1" applyFill="1" applyBorder="1" applyAlignment="1">
      <alignment horizontal="left" vertical="center" wrapText="1"/>
    </xf>
    <xf numFmtId="0" fontId="6" fillId="5" borderId="11" xfId="0" applyFont="1" applyFill="1" applyBorder="1" applyAlignment="1">
      <alignment horizontal="left" vertical="center" wrapText="1"/>
    </xf>
    <xf numFmtId="14" fontId="11" fillId="5" borderId="9" xfId="0" applyNumberFormat="1" applyFont="1" applyFill="1" applyBorder="1" applyAlignment="1">
      <alignment horizontal="center" vertical="center" wrapText="1"/>
    </xf>
    <xf numFmtId="14" fontId="11" fillId="5" borderId="10" xfId="0" applyNumberFormat="1" applyFont="1" applyFill="1" applyBorder="1" applyAlignment="1">
      <alignment horizontal="center" vertical="center" wrapText="1"/>
    </xf>
    <xf numFmtId="14" fontId="11" fillId="5" borderId="1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 applyProtection="1">
      <alignment horizontal="center" vertical="center" wrapText="1"/>
      <protection locked="0"/>
    </xf>
    <xf numFmtId="164" fontId="11" fillId="0" borderId="1" xfId="0" applyNumberFormat="1" applyFont="1" applyBorder="1" applyAlignment="1" applyProtection="1">
      <alignment horizontal="center" vertical="center" wrapText="1"/>
      <protection locked="0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49" fontId="15" fillId="4" borderId="2" xfId="0" applyNumberFormat="1" applyFont="1" applyFill="1" applyBorder="1" applyAlignment="1">
      <alignment horizontal="center" vertical="center" wrapText="1"/>
    </xf>
    <xf numFmtId="49" fontId="15" fillId="4" borderId="3" xfId="0" applyNumberFormat="1" applyFont="1" applyFill="1" applyBorder="1" applyAlignment="1">
      <alignment horizontal="center" vertical="center" wrapText="1"/>
    </xf>
    <xf numFmtId="49" fontId="15" fillId="4" borderId="4" xfId="0" applyNumberFormat="1" applyFont="1" applyFill="1" applyBorder="1" applyAlignment="1">
      <alignment horizontal="center" vertical="center" wrapText="1"/>
    </xf>
    <xf numFmtId="49" fontId="15" fillId="4" borderId="5" xfId="0" applyNumberFormat="1" applyFont="1" applyFill="1" applyBorder="1" applyAlignment="1">
      <alignment horizontal="center" vertical="center" wrapText="1"/>
    </xf>
    <xf numFmtId="49" fontId="15" fillId="4" borderId="6" xfId="0" applyNumberFormat="1" applyFont="1" applyFill="1" applyBorder="1" applyAlignment="1">
      <alignment horizontal="center" vertical="center" wrapText="1"/>
    </xf>
    <xf numFmtId="49" fontId="15" fillId="4" borderId="7" xfId="0" applyNumberFormat="1" applyFont="1" applyFill="1" applyBorder="1" applyAlignment="1">
      <alignment horizontal="center" vertical="center" wrapText="1"/>
    </xf>
    <xf numFmtId="49" fontId="9" fillId="4" borderId="2" xfId="0" applyNumberFormat="1" applyFont="1" applyFill="1" applyBorder="1" applyAlignment="1">
      <alignment horizontal="center" vertical="center" wrapText="1"/>
    </xf>
    <xf numFmtId="49" fontId="9" fillId="4" borderId="3" xfId="0" applyNumberFormat="1" applyFont="1" applyFill="1" applyBorder="1" applyAlignment="1">
      <alignment horizontal="center" vertical="center" wrapText="1"/>
    </xf>
    <xf numFmtId="49" fontId="9" fillId="4" borderId="4" xfId="0" applyNumberFormat="1" applyFont="1" applyFill="1" applyBorder="1" applyAlignment="1">
      <alignment horizontal="center" vertical="center" wrapText="1"/>
    </xf>
    <xf numFmtId="49" fontId="9" fillId="4" borderId="5" xfId="0" applyNumberFormat="1" applyFont="1" applyFill="1" applyBorder="1" applyAlignment="1">
      <alignment horizontal="center" vertical="center" wrapText="1"/>
    </xf>
    <xf numFmtId="49" fontId="9" fillId="4" borderId="6" xfId="0" applyNumberFormat="1" applyFont="1" applyFill="1" applyBorder="1" applyAlignment="1">
      <alignment horizontal="center" vertical="center" wrapText="1"/>
    </xf>
    <xf numFmtId="49" fontId="9" fillId="4" borderId="7" xfId="0" applyNumberFormat="1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5" fillId="0" borderId="16" xfId="0" applyFont="1" applyBorder="1" applyAlignment="1">
      <alignment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17" xfId="0" applyFont="1" applyBorder="1" applyAlignment="1">
      <alignment vertical="center" wrapText="1"/>
    </xf>
    <xf numFmtId="0" fontId="25" fillId="0" borderId="17" xfId="0" applyFont="1" applyBorder="1" applyAlignment="1">
      <alignment horizontal="center" vertical="center" wrapText="1"/>
    </xf>
    <xf numFmtId="14" fontId="0" fillId="0" borderId="0" xfId="0" applyNumberFormat="1"/>
    <xf numFmtId="0" fontId="11" fillId="0" borderId="1" xfId="0" applyFont="1" applyBorder="1" applyAlignment="1">
      <alignment horizontal="center" wrapText="1"/>
    </xf>
    <xf numFmtId="2" fontId="0" fillId="0" borderId="0" xfId="0" applyNumberFormat="1"/>
    <xf numFmtId="0" fontId="11" fillId="0" borderId="1" xfId="0" applyNumberFormat="1" applyFont="1" applyBorder="1" applyAlignment="1">
      <alignment horizontal="center" wrapText="1"/>
    </xf>
  </cellXfs>
  <cellStyles count="7">
    <cellStyle name="40% — акцент2" xfId="2" builtinId="35"/>
    <cellStyle name="Акцент2" xfId="1" builtinId="33"/>
    <cellStyle name="Денежный 2" xfId="4" xr:uid="{00000000-0005-0000-0000-000002000000}"/>
    <cellStyle name="Обычный" xfId="0" builtinId="0"/>
    <cellStyle name="Обычный 2" xfId="3" xr:uid="{00000000-0005-0000-0000-000004000000}"/>
    <cellStyle name="Обычный 2 2" xfId="5" xr:uid="{00000000-0005-0000-0000-000005000000}"/>
    <cellStyle name="Обычный 6" xfId="6" xr:uid="{00000000-0005-0000-0000-000006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gihay/Desktop/&#1086;&#1090;%20&#1051;&#1080;&#1090;&#1074;&#1080;&#1085;&#1086;&#1074;&#1072;/&#1058;&#1077;&#1093;.%20&#1086;&#1090;&#1095;&#1077;&#1090;%20&#1056;-101%20&#8212;%20&#1082;&#1086;&#1087;&#1080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ФД"/>
      <sheetName val="ВИК"/>
      <sheetName val="УЗТ"/>
      <sheetName val="ТВ"/>
      <sheetName val="УЗК"/>
      <sheetName val="ПВК"/>
      <sheetName val="Лист1"/>
      <sheetName val="Приборы"/>
      <sheetName val="Твердость"/>
      <sheetName val="Ультразвук"/>
      <sheetName val="ПВК1"/>
      <sheetName val="Тех. отчет Р-101 — копи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9"/>
  <sheetViews>
    <sheetView zoomScaleNormal="100" workbookViewId="0">
      <selection activeCell="E6" sqref="E6"/>
    </sheetView>
  </sheetViews>
  <sheetFormatPr defaultRowHeight="15" x14ac:dyDescent="0.25"/>
  <cols>
    <col min="2" max="2" width="46.7109375" customWidth="1"/>
    <col min="3" max="3" width="40.5703125" style="44" bestFit="1" customWidth="1"/>
  </cols>
  <sheetData>
    <row r="2" spans="2:15" x14ac:dyDescent="0.25">
      <c r="B2" s="57" t="s">
        <v>146</v>
      </c>
      <c r="C2" s="63" t="s">
        <v>354</v>
      </c>
    </row>
    <row r="3" spans="2:15" x14ac:dyDescent="0.25">
      <c r="B3" s="51" t="s">
        <v>7</v>
      </c>
      <c r="C3" s="56" t="s">
        <v>0</v>
      </c>
    </row>
    <row r="4" spans="2:15" x14ac:dyDescent="0.25">
      <c r="B4" s="51" t="s">
        <v>8</v>
      </c>
      <c r="C4" s="64">
        <v>45091</v>
      </c>
    </row>
    <row r="5" spans="2:15" x14ac:dyDescent="0.25">
      <c r="B5" s="51" t="s">
        <v>5</v>
      </c>
      <c r="C5" s="65">
        <v>2</v>
      </c>
    </row>
    <row r="6" spans="2:15" ht="30" x14ac:dyDescent="0.25">
      <c r="B6" s="51" t="s">
        <v>9</v>
      </c>
      <c r="C6" s="66" t="s">
        <v>355</v>
      </c>
    </row>
    <row r="7" spans="2:15" ht="30" x14ac:dyDescent="0.25">
      <c r="B7" s="51" t="s">
        <v>4</v>
      </c>
      <c r="C7" s="66" t="s">
        <v>387</v>
      </c>
    </row>
    <row r="8" spans="2:15" x14ac:dyDescent="0.25">
      <c r="B8" s="51" t="s">
        <v>38</v>
      </c>
      <c r="C8" s="56" t="s">
        <v>2</v>
      </c>
    </row>
    <row r="9" spans="2:15" x14ac:dyDescent="0.25">
      <c r="B9" s="51" t="s">
        <v>173</v>
      </c>
      <c r="C9" s="65" t="s">
        <v>176</v>
      </c>
    </row>
    <row r="10" spans="2:15" x14ac:dyDescent="0.25">
      <c r="B10" s="51" t="s">
        <v>174</v>
      </c>
      <c r="C10" s="65" t="s">
        <v>176</v>
      </c>
    </row>
    <row r="11" spans="2:15" x14ac:dyDescent="0.25">
      <c r="B11" s="51" t="s">
        <v>175</v>
      </c>
      <c r="C11" s="65" t="s">
        <v>176</v>
      </c>
    </row>
    <row r="14" spans="2:15" x14ac:dyDescent="0.25">
      <c r="B14" s="67" t="s">
        <v>214</v>
      </c>
    </row>
    <row r="15" spans="2:15" ht="14.45" customHeight="1" x14ac:dyDescent="0.25">
      <c r="B15" s="88" t="s">
        <v>57</v>
      </c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</row>
    <row r="16" spans="2:15" ht="14.45" customHeight="1" x14ac:dyDescent="0.25"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</row>
    <row r="17" spans="2:15" ht="15.75" x14ac:dyDescent="0.25">
      <c r="B17" s="53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</row>
    <row r="18" spans="2:15" ht="14.45" customHeight="1" x14ac:dyDescent="0.25">
      <c r="B18" s="88" t="s">
        <v>58</v>
      </c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</row>
    <row r="19" spans="2:15" ht="14.45" customHeight="1" x14ac:dyDescent="0.25"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</row>
    <row r="20" spans="2:15" ht="15.75" x14ac:dyDescent="0.25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2:15" ht="15.75" x14ac:dyDescent="0.25">
      <c r="B21" s="89" t="s">
        <v>27</v>
      </c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</row>
    <row r="22" spans="2:15" ht="14.45" customHeight="1" x14ac:dyDescent="0.25">
      <c r="B22" s="90" t="s">
        <v>28</v>
      </c>
      <c r="C22" s="91"/>
      <c r="D22" s="91"/>
      <c r="E22" s="91"/>
      <c r="F22" s="91"/>
      <c r="G22" s="91"/>
      <c r="H22" s="92"/>
      <c r="I22" s="90" t="s">
        <v>59</v>
      </c>
      <c r="J22" s="91"/>
      <c r="K22" s="91"/>
      <c r="L22" s="92"/>
      <c r="M22" s="93" t="s">
        <v>30</v>
      </c>
      <c r="N22" s="93"/>
      <c r="O22" s="93"/>
    </row>
    <row r="23" spans="2:15" ht="15.75" x14ac:dyDescent="0.25">
      <c r="B23" s="94" t="s">
        <v>212</v>
      </c>
      <c r="C23" s="95"/>
      <c r="D23" s="95"/>
      <c r="E23" s="95"/>
      <c r="F23" s="95"/>
      <c r="G23" s="95"/>
      <c r="H23" s="96"/>
      <c r="I23" s="97">
        <v>4162669</v>
      </c>
      <c r="J23" s="98"/>
      <c r="K23" s="98"/>
      <c r="L23" s="99"/>
      <c r="M23" s="100" t="str">
        <f>VLOOKUP(I23,'Приборы ЛНК'!$C$4:$D$16,2,FALSE)</f>
        <v>до 03.04.2024</v>
      </c>
      <c r="N23" s="100"/>
      <c r="O23" s="100"/>
    </row>
    <row r="24" spans="2:15" ht="15.75" x14ac:dyDescent="0.25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</row>
    <row r="25" spans="2:15" ht="15.75" x14ac:dyDescent="0.25">
      <c r="B25" s="89" t="s">
        <v>32</v>
      </c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</row>
    <row r="26" spans="2:15" ht="14.45" customHeight="1" x14ac:dyDescent="0.25">
      <c r="B26" s="90" t="s">
        <v>33</v>
      </c>
      <c r="C26" s="91"/>
      <c r="D26" s="91"/>
      <c r="E26" s="91"/>
      <c r="F26" s="91"/>
      <c r="G26" s="91"/>
      <c r="H26" s="92"/>
      <c r="I26" s="90" t="s">
        <v>34</v>
      </c>
      <c r="J26" s="91"/>
      <c r="K26" s="92"/>
      <c r="L26" s="90" t="s">
        <v>35</v>
      </c>
      <c r="M26" s="92"/>
      <c r="N26" s="93" t="s">
        <v>36</v>
      </c>
      <c r="O26" s="93"/>
    </row>
    <row r="27" spans="2:15" ht="30" customHeight="1" x14ac:dyDescent="0.25">
      <c r="B27" s="94" t="s">
        <v>37</v>
      </c>
      <c r="C27" s="95"/>
      <c r="D27" s="95"/>
      <c r="E27" s="95"/>
      <c r="F27" s="95"/>
      <c r="G27" s="95"/>
      <c r="H27" s="96"/>
      <c r="I27" s="94" t="str">
        <f>VLOOKUP(N27,Специалисты!$E$4:$F$9,2,FALSE)</f>
        <v>уд. №0013-8066-2023 до 03.2026</v>
      </c>
      <c r="J27" s="95"/>
      <c r="K27" s="96"/>
      <c r="L27" s="94"/>
      <c r="M27" s="96"/>
      <c r="N27" s="100" t="s">
        <v>188</v>
      </c>
      <c r="O27" s="100"/>
    </row>
    <row r="28" spans="2:15" ht="15.7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ht="15.75" x14ac:dyDescent="0.25">
      <c r="B29" s="105" t="s">
        <v>144</v>
      </c>
      <c r="C29" s="106"/>
      <c r="D29" s="106"/>
      <c r="E29" s="106"/>
      <c r="F29" s="106"/>
      <c r="G29" s="106"/>
      <c r="H29" s="106"/>
      <c r="I29" s="55"/>
      <c r="J29" s="55"/>
      <c r="K29" s="55"/>
      <c r="L29" s="105"/>
      <c r="M29" s="107"/>
      <c r="N29" s="108" t="s">
        <v>145</v>
      </c>
      <c r="O29" s="108"/>
    </row>
    <row r="35" spans="2:27" x14ac:dyDescent="0.25">
      <c r="B35" s="67" t="s">
        <v>235</v>
      </c>
    </row>
    <row r="36" spans="2:27" ht="15.75" x14ac:dyDescent="0.25">
      <c r="B36" s="109" t="s">
        <v>84</v>
      </c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1"/>
    </row>
    <row r="37" spans="2:27" ht="15.75" x14ac:dyDescent="0.25">
      <c r="B37" s="109" t="s">
        <v>85</v>
      </c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1"/>
    </row>
    <row r="38" spans="2:27" ht="15.75" x14ac:dyDescent="0.25">
      <c r="B38" s="112" t="s">
        <v>79</v>
      </c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4"/>
    </row>
    <row r="39" spans="2:27" ht="15.75" x14ac:dyDescent="0.25">
      <c r="B39" s="115" t="s">
        <v>86</v>
      </c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</row>
    <row r="40" spans="2:27" ht="15.75" x14ac:dyDescent="0.25"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spans="2:27" ht="15.75" x14ac:dyDescent="0.25">
      <c r="B41" s="116" t="s">
        <v>27</v>
      </c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</row>
    <row r="42" spans="2:27" x14ac:dyDescent="0.25">
      <c r="B42" s="101" t="s">
        <v>28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2" t="s">
        <v>73</v>
      </c>
      <c r="Q42" s="103"/>
      <c r="R42" s="103"/>
      <c r="S42" s="103"/>
      <c r="T42" s="103"/>
      <c r="U42" s="103"/>
      <c r="V42" s="103"/>
      <c r="W42" s="104"/>
      <c r="X42" s="101" t="s">
        <v>30</v>
      </c>
      <c r="Y42" s="101"/>
      <c r="Z42" s="101"/>
      <c r="AA42" s="101"/>
    </row>
    <row r="43" spans="2:27" ht="15.75" x14ac:dyDescent="0.25">
      <c r="B43" s="117" t="s">
        <v>165</v>
      </c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8" t="s">
        <v>167</v>
      </c>
      <c r="Q43" s="119"/>
      <c r="R43" s="119"/>
      <c r="S43" s="119"/>
      <c r="T43" s="119"/>
      <c r="U43" s="119"/>
      <c r="V43" s="119"/>
      <c r="W43" s="120"/>
      <c r="X43" s="121" t="s">
        <v>168</v>
      </c>
      <c r="Y43" s="121"/>
      <c r="Z43" s="121"/>
      <c r="AA43" s="121"/>
    </row>
    <row r="44" spans="2:27" ht="15.75" x14ac:dyDescent="0.25">
      <c r="B44" s="29"/>
      <c r="C44" s="29"/>
      <c r="D44" s="29"/>
      <c r="E44" s="29"/>
      <c r="F44" s="29"/>
      <c r="G44" s="29"/>
      <c r="H44" s="29"/>
      <c r="I44" s="29"/>
      <c r="J44" s="29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2:27" ht="15.75" x14ac:dyDescent="0.25">
      <c r="B45" s="116" t="s">
        <v>32</v>
      </c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</row>
    <row r="46" spans="2:27" x14ac:dyDescent="0.25">
      <c r="B46" s="101" t="s">
        <v>74</v>
      </c>
      <c r="C46" s="101"/>
      <c r="D46" s="101"/>
      <c r="E46" s="101"/>
      <c r="F46" s="101"/>
      <c r="G46" s="101"/>
      <c r="H46" s="101"/>
      <c r="I46" s="101"/>
      <c r="J46" s="101"/>
      <c r="K46" s="101"/>
      <c r="L46" s="102" t="s">
        <v>34</v>
      </c>
      <c r="M46" s="103"/>
      <c r="N46" s="103"/>
      <c r="O46" s="103"/>
      <c r="P46" s="103"/>
      <c r="Q46" s="103"/>
      <c r="R46" s="103"/>
      <c r="S46" s="104"/>
      <c r="T46" s="101" t="s">
        <v>75</v>
      </c>
      <c r="U46" s="101"/>
      <c r="V46" s="101"/>
      <c r="W46" s="101"/>
      <c r="X46" s="101" t="s">
        <v>36</v>
      </c>
      <c r="Y46" s="101"/>
      <c r="Z46" s="101"/>
      <c r="AA46" s="101"/>
    </row>
    <row r="47" spans="2:27" ht="15.75" x14ac:dyDescent="0.25">
      <c r="B47" s="122" t="s">
        <v>37</v>
      </c>
      <c r="C47" s="122"/>
      <c r="D47" s="122"/>
      <c r="E47" s="122"/>
      <c r="F47" s="122"/>
      <c r="G47" s="122"/>
      <c r="H47" s="122"/>
      <c r="I47" s="122"/>
      <c r="J47" s="122"/>
      <c r="K47" s="122"/>
      <c r="L47" s="123" t="s">
        <v>185</v>
      </c>
      <c r="M47" s="124"/>
      <c r="N47" s="124"/>
      <c r="O47" s="124"/>
      <c r="P47" s="124"/>
      <c r="Q47" s="124"/>
      <c r="R47" s="124"/>
      <c r="S47" s="125"/>
      <c r="T47" s="126"/>
      <c r="U47" s="126"/>
      <c r="V47" s="126"/>
      <c r="W47" s="126"/>
      <c r="X47" s="100" t="s">
        <v>186</v>
      </c>
      <c r="Y47" s="100"/>
      <c r="Z47" s="100"/>
      <c r="AA47" s="100"/>
    </row>
    <row r="48" spans="2:27" ht="15.75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2:27" ht="15.75" x14ac:dyDescent="0.25">
      <c r="B49" s="127" t="str">
        <f>ВИК!$A$38</f>
        <v>Генеральный директор</v>
      </c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8"/>
      <c r="U49" s="128"/>
      <c r="V49" s="128"/>
      <c r="W49" s="128"/>
      <c r="X49" s="128" t="str">
        <f>ВИК!$N$38</f>
        <v>Волгин Д.С.</v>
      </c>
      <c r="Y49" s="128"/>
      <c r="Z49" s="128"/>
      <c r="AA49" s="128"/>
    </row>
  </sheetData>
  <mergeCells count="44">
    <mergeCell ref="B47:K47"/>
    <mergeCell ref="L47:S47"/>
    <mergeCell ref="T47:W47"/>
    <mergeCell ref="X47:AA47"/>
    <mergeCell ref="B49:S49"/>
    <mergeCell ref="T49:W49"/>
    <mergeCell ref="X49:AA49"/>
    <mergeCell ref="B43:O43"/>
    <mergeCell ref="P43:W43"/>
    <mergeCell ref="X43:AA43"/>
    <mergeCell ref="B45:AA45"/>
    <mergeCell ref="B46:K46"/>
    <mergeCell ref="L46:S46"/>
    <mergeCell ref="T46:W46"/>
    <mergeCell ref="X46:AA46"/>
    <mergeCell ref="B42:O42"/>
    <mergeCell ref="P42:W42"/>
    <mergeCell ref="X42:AA42"/>
    <mergeCell ref="B27:H27"/>
    <mergeCell ref="I27:K27"/>
    <mergeCell ref="L27:M27"/>
    <mergeCell ref="N27:O27"/>
    <mergeCell ref="B29:H29"/>
    <mergeCell ref="L29:M29"/>
    <mergeCell ref="N29:O29"/>
    <mergeCell ref="B36:AA36"/>
    <mergeCell ref="B37:AA37"/>
    <mergeCell ref="B38:AA38"/>
    <mergeCell ref="B39:AA39"/>
    <mergeCell ref="B41:AA41"/>
    <mergeCell ref="B23:H23"/>
    <mergeCell ref="I23:L23"/>
    <mergeCell ref="M23:O23"/>
    <mergeCell ref="B25:O25"/>
    <mergeCell ref="B26:H26"/>
    <mergeCell ref="I26:K26"/>
    <mergeCell ref="L26:M26"/>
    <mergeCell ref="N26:O26"/>
    <mergeCell ref="B15:O16"/>
    <mergeCell ref="B18:O19"/>
    <mergeCell ref="B21:O21"/>
    <mergeCell ref="B22:H22"/>
    <mergeCell ref="I22:L22"/>
    <mergeCell ref="M22:O22"/>
  </mergeCells>
  <dataValidations count="1">
    <dataValidation type="list" allowBlank="1" showInputMessage="1" showErrorMessage="1" sqref="K44:M44" xr:uid="{E4238D6B-C594-427E-8737-E76E290019D7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B7D4AFE-B6F7-40F8-9F4C-C08480D95594}">
          <x14:formula1>
            <xm:f>Специалисты!$E$4:$E$9</xm:f>
          </x14:formula1>
          <xm:sqref>N27:O27</xm:sqref>
        </x14:dataValidation>
        <x14:dataValidation type="list" allowBlank="1" showInputMessage="1" showErrorMessage="1" xr:uid="{99683C75-78FB-41D2-A86C-1C2CE4A5C57D}">
          <x14:formula1>
            <xm:f>'Приборы ЛНК'!$C$4:$C$7</xm:f>
          </x14:formula1>
          <xm:sqref>I23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51"/>
  <sheetViews>
    <sheetView zoomScale="85" zoomScaleNormal="85" workbookViewId="0">
      <selection activeCell="H17" sqref="H17"/>
    </sheetView>
  </sheetViews>
  <sheetFormatPr defaultRowHeight="15" x14ac:dyDescent="0.25"/>
  <cols>
    <col min="1" max="1" width="2.28515625" customWidth="1"/>
    <col min="2" max="2" width="21.5703125" bestFit="1" customWidth="1"/>
    <col min="3" max="3" width="31.42578125" bestFit="1" customWidth="1"/>
    <col min="4" max="4" width="9.140625" customWidth="1"/>
    <col min="5" max="5" width="21.5703125" bestFit="1" customWidth="1"/>
    <col min="6" max="6" width="31.42578125" bestFit="1" customWidth="1"/>
    <col min="8" max="8" width="21.5703125" bestFit="1" customWidth="1"/>
    <col min="9" max="9" width="31.42578125" bestFit="1" customWidth="1"/>
    <col min="11" max="11" width="16.28515625" bestFit="1" customWidth="1"/>
    <col min="12" max="12" width="32.28515625" bestFit="1" customWidth="1"/>
  </cols>
  <sheetData>
    <row r="2" spans="2:12" x14ac:dyDescent="0.25">
      <c r="B2" s="326" t="s">
        <v>134</v>
      </c>
      <c r="C2" s="326"/>
      <c r="E2" s="326" t="s">
        <v>139</v>
      </c>
      <c r="F2" s="326"/>
      <c r="H2" s="326" t="s">
        <v>138</v>
      </c>
      <c r="I2" s="326"/>
      <c r="K2" s="326" t="s">
        <v>137</v>
      </c>
      <c r="L2" s="326"/>
    </row>
    <row r="3" spans="2:12" x14ac:dyDescent="0.25">
      <c r="B3" s="45" t="s">
        <v>136</v>
      </c>
      <c r="C3" s="45" t="s">
        <v>140</v>
      </c>
      <c r="E3" s="45" t="s">
        <v>136</v>
      </c>
      <c r="F3" s="45" t="s">
        <v>140</v>
      </c>
      <c r="H3" s="45" t="s">
        <v>136</v>
      </c>
      <c r="I3" s="45" t="s">
        <v>140</v>
      </c>
      <c r="K3" s="45" t="s">
        <v>136</v>
      </c>
      <c r="L3" s="45" t="s">
        <v>140</v>
      </c>
    </row>
    <row r="4" spans="2:12" x14ac:dyDescent="0.25">
      <c r="B4" s="47" t="s">
        <v>177</v>
      </c>
      <c r="C4" s="48" t="s">
        <v>178</v>
      </c>
      <c r="E4" s="49" t="s">
        <v>177</v>
      </c>
      <c r="F4" s="48" t="s">
        <v>178</v>
      </c>
      <c r="H4" s="49" t="s">
        <v>188</v>
      </c>
      <c r="I4" s="48" t="s">
        <v>189</v>
      </c>
      <c r="K4" s="49" t="s">
        <v>179</v>
      </c>
      <c r="L4" s="48" t="s">
        <v>180</v>
      </c>
    </row>
    <row r="5" spans="2:12" x14ac:dyDescent="0.25">
      <c r="B5" t="s">
        <v>179</v>
      </c>
      <c r="C5" s="44" t="s">
        <v>181</v>
      </c>
      <c r="E5" s="50" t="s">
        <v>186</v>
      </c>
      <c r="F5" s="44" t="s">
        <v>184</v>
      </c>
      <c r="H5" s="50" t="s">
        <v>196</v>
      </c>
      <c r="I5" s="44" t="s">
        <v>198</v>
      </c>
      <c r="K5" s="50"/>
      <c r="L5" s="44"/>
    </row>
    <row r="6" spans="2:12" x14ac:dyDescent="0.25">
      <c r="B6" s="47" t="s">
        <v>186</v>
      </c>
      <c r="C6" s="48" t="s">
        <v>184</v>
      </c>
      <c r="E6" s="49" t="s">
        <v>188</v>
      </c>
      <c r="F6" s="48" t="s">
        <v>189</v>
      </c>
      <c r="H6" s="47" t="s">
        <v>194</v>
      </c>
      <c r="I6" s="48" t="s">
        <v>195</v>
      </c>
      <c r="K6" s="49"/>
      <c r="L6" s="48"/>
    </row>
    <row r="7" spans="2:12" x14ac:dyDescent="0.25">
      <c r="B7" t="s">
        <v>188</v>
      </c>
      <c r="C7" s="44" t="s">
        <v>189</v>
      </c>
      <c r="E7" s="50" t="s">
        <v>190</v>
      </c>
      <c r="F7" s="44" t="s">
        <v>191</v>
      </c>
      <c r="H7" s="50"/>
      <c r="I7" s="44"/>
      <c r="K7" s="50"/>
      <c r="L7" s="44"/>
    </row>
    <row r="8" spans="2:12" x14ac:dyDescent="0.25">
      <c r="B8" s="47" t="s">
        <v>190</v>
      </c>
      <c r="C8" s="48" t="s">
        <v>191</v>
      </c>
      <c r="E8" s="49" t="s">
        <v>194</v>
      </c>
      <c r="F8" s="48" t="s">
        <v>195</v>
      </c>
      <c r="H8" s="49"/>
      <c r="I8" s="48"/>
      <c r="K8" s="47"/>
      <c r="L8" s="47"/>
    </row>
    <row r="9" spans="2:12" x14ac:dyDescent="0.25">
      <c r="B9" t="s">
        <v>192</v>
      </c>
      <c r="C9" s="44" t="s">
        <v>193</v>
      </c>
      <c r="E9" s="50" t="s">
        <v>196</v>
      </c>
      <c r="F9" s="44" t="s">
        <v>198</v>
      </c>
      <c r="H9" s="50"/>
      <c r="I9" s="44"/>
    </row>
    <row r="10" spans="2:12" x14ac:dyDescent="0.25">
      <c r="B10" s="47" t="s">
        <v>194</v>
      </c>
      <c r="C10" s="48" t="s">
        <v>195</v>
      </c>
      <c r="E10" s="49"/>
      <c r="F10" s="48"/>
      <c r="H10" s="49"/>
      <c r="I10" s="48"/>
      <c r="K10" s="47"/>
      <c r="L10" s="47"/>
    </row>
    <row r="11" spans="2:12" x14ac:dyDescent="0.25">
      <c r="B11" t="s">
        <v>196</v>
      </c>
      <c r="C11" s="44" t="s">
        <v>197</v>
      </c>
      <c r="E11" s="50"/>
      <c r="F11" s="44"/>
      <c r="H11" s="50"/>
      <c r="I11" s="44"/>
    </row>
    <row r="12" spans="2:12" x14ac:dyDescent="0.25">
      <c r="B12" s="47"/>
      <c r="C12" s="48"/>
      <c r="E12" s="49"/>
      <c r="F12" s="48"/>
      <c r="H12" s="49"/>
      <c r="I12" s="48"/>
      <c r="K12" s="47"/>
      <c r="L12" s="47"/>
    </row>
    <row r="13" spans="2:12" x14ac:dyDescent="0.25">
      <c r="C13" s="44"/>
      <c r="E13" s="50"/>
      <c r="F13" s="44"/>
      <c r="H13" s="50"/>
      <c r="I13" s="44"/>
    </row>
    <row r="14" spans="2:12" x14ac:dyDescent="0.25">
      <c r="B14" s="47"/>
      <c r="C14" s="48"/>
      <c r="E14" s="49"/>
      <c r="F14" s="48"/>
      <c r="H14" s="49"/>
      <c r="I14" s="48"/>
      <c r="K14" s="47"/>
      <c r="L14" s="47"/>
    </row>
    <row r="15" spans="2:12" x14ac:dyDescent="0.25">
      <c r="C15" s="44"/>
      <c r="E15" s="50"/>
      <c r="F15" s="44"/>
      <c r="H15" s="50"/>
      <c r="I15" s="44"/>
    </row>
    <row r="17" spans="11:12" x14ac:dyDescent="0.25">
      <c r="K17" s="326" t="s">
        <v>166</v>
      </c>
      <c r="L17" s="326"/>
    </row>
    <row r="18" spans="11:12" x14ac:dyDescent="0.25">
      <c r="K18" s="45" t="s">
        <v>136</v>
      </c>
      <c r="L18" s="45" t="s">
        <v>140</v>
      </c>
    </row>
    <row r="19" spans="11:12" x14ac:dyDescent="0.25">
      <c r="K19" s="49" t="s">
        <v>186</v>
      </c>
      <c r="L19" s="48" t="s">
        <v>185</v>
      </c>
    </row>
    <row r="20" spans="11:12" x14ac:dyDescent="0.25">
      <c r="K20" s="50"/>
      <c r="L20" s="44"/>
    </row>
    <row r="21" spans="11:12" x14ac:dyDescent="0.25">
      <c r="K21" s="49"/>
      <c r="L21" s="48"/>
    </row>
    <row r="22" spans="11:12" x14ac:dyDescent="0.25">
      <c r="K22" s="50"/>
      <c r="L22" s="44"/>
    </row>
    <row r="23" spans="11:12" x14ac:dyDescent="0.25">
      <c r="K23" s="49"/>
      <c r="L23" s="48"/>
    </row>
    <row r="24" spans="11:12" x14ac:dyDescent="0.25">
      <c r="K24" s="50"/>
      <c r="L24" s="44"/>
    </row>
    <row r="25" spans="11:12" x14ac:dyDescent="0.25">
      <c r="K25" s="49"/>
      <c r="L25" s="48"/>
    </row>
    <row r="26" spans="11:12" x14ac:dyDescent="0.25">
      <c r="K26" s="50"/>
      <c r="L26" s="44"/>
    </row>
    <row r="27" spans="11:12" x14ac:dyDescent="0.25">
      <c r="K27" s="47"/>
      <c r="L27" s="47"/>
    </row>
    <row r="29" spans="11:12" x14ac:dyDescent="0.25">
      <c r="K29" s="47"/>
      <c r="L29" s="47"/>
    </row>
    <row r="31" spans="11:12" x14ac:dyDescent="0.25">
      <c r="K31" s="47"/>
      <c r="L31" s="47"/>
    </row>
    <row r="33" spans="11:12" x14ac:dyDescent="0.25">
      <c r="K33" s="47"/>
      <c r="L33" s="47"/>
    </row>
    <row r="35" spans="11:12" x14ac:dyDescent="0.25">
      <c r="K35" s="326" t="s">
        <v>182</v>
      </c>
      <c r="L35" s="326"/>
    </row>
    <row r="36" spans="11:12" x14ac:dyDescent="0.25">
      <c r="K36" s="45" t="s">
        <v>136</v>
      </c>
      <c r="L36" s="45" t="s">
        <v>140</v>
      </c>
    </row>
    <row r="37" spans="11:12" x14ac:dyDescent="0.25">
      <c r="K37" s="49" t="s">
        <v>179</v>
      </c>
      <c r="L37" s="48" t="s">
        <v>183</v>
      </c>
    </row>
    <row r="38" spans="11:12" x14ac:dyDescent="0.25">
      <c r="K38" s="50" t="s">
        <v>186</v>
      </c>
      <c r="L38" s="44" t="s">
        <v>187</v>
      </c>
    </row>
    <row r="39" spans="11:12" x14ac:dyDescent="0.25">
      <c r="K39" s="49"/>
      <c r="L39" s="48"/>
    </row>
    <row r="40" spans="11:12" x14ac:dyDescent="0.25">
      <c r="K40" s="50"/>
      <c r="L40" s="44"/>
    </row>
    <row r="41" spans="11:12" x14ac:dyDescent="0.25">
      <c r="K41" s="49"/>
      <c r="L41" s="48"/>
    </row>
    <row r="42" spans="11:12" x14ac:dyDescent="0.25">
      <c r="K42" s="50"/>
      <c r="L42" s="44"/>
    </row>
    <row r="43" spans="11:12" x14ac:dyDescent="0.25">
      <c r="K43" s="49"/>
      <c r="L43" s="48"/>
    </row>
    <row r="44" spans="11:12" x14ac:dyDescent="0.25">
      <c r="K44" s="50"/>
      <c r="L44" s="44"/>
    </row>
    <row r="45" spans="11:12" x14ac:dyDescent="0.25">
      <c r="K45" s="47"/>
      <c r="L45" s="47"/>
    </row>
    <row r="47" spans="11:12" x14ac:dyDescent="0.25">
      <c r="K47" s="47"/>
      <c r="L47" s="47"/>
    </row>
    <row r="49" spans="11:12" x14ac:dyDescent="0.25">
      <c r="K49" s="47"/>
      <c r="L49" s="47"/>
    </row>
    <row r="51" spans="11:12" x14ac:dyDescent="0.25">
      <c r="K51" s="47"/>
      <c r="L51" s="47"/>
    </row>
  </sheetData>
  <mergeCells count="6">
    <mergeCell ref="K35:L35"/>
    <mergeCell ref="B2:C2"/>
    <mergeCell ref="E2:F2"/>
    <mergeCell ref="H2:I2"/>
    <mergeCell ref="K2:L2"/>
    <mergeCell ref="K17:L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8"/>
  <sheetViews>
    <sheetView view="pageLayout" topLeftCell="A22" zoomScaleNormal="100" zoomScaleSheetLayoutView="100" workbookViewId="0">
      <selection activeCell="A2" sqref="A2"/>
    </sheetView>
  </sheetViews>
  <sheetFormatPr defaultRowHeight="15.75" x14ac:dyDescent="0.25"/>
  <cols>
    <col min="1" max="1" width="12" style="3" customWidth="1"/>
    <col min="2" max="4" width="9.140625" style="3" customWidth="1"/>
    <col min="5" max="5" width="9.140625" style="3"/>
    <col min="6" max="6" width="3.140625" style="3" customWidth="1"/>
    <col min="7" max="7" width="9.140625" style="3"/>
    <col min="8" max="8" width="13" style="3" customWidth="1"/>
    <col min="9" max="13" width="9.140625" style="3"/>
    <col min="14" max="14" width="8.28515625" style="3" customWidth="1"/>
    <col min="15" max="16" width="9.140625" style="3"/>
    <col min="17" max="17" width="12.28515625" style="3" customWidth="1"/>
    <col min="18" max="254" width="9.140625" style="3"/>
    <col min="255" max="255" width="12" style="3" customWidth="1"/>
    <col min="256" max="258" width="9.140625" style="3" customWidth="1"/>
    <col min="259" max="259" width="9.140625" style="3"/>
    <col min="260" max="260" width="3.140625" style="3" customWidth="1"/>
    <col min="261" max="261" width="9.140625" style="3"/>
    <col min="262" max="262" width="13" style="3" customWidth="1"/>
    <col min="263" max="267" width="9.140625" style="3"/>
    <col min="268" max="268" width="8.28515625" style="3" customWidth="1"/>
    <col min="269" max="270" width="9.140625" style="3"/>
    <col min="271" max="271" width="12.28515625" style="3" customWidth="1"/>
    <col min="272" max="510" width="9.140625" style="3"/>
    <col min="511" max="511" width="12" style="3" customWidth="1"/>
    <col min="512" max="514" width="9.140625" style="3" customWidth="1"/>
    <col min="515" max="515" width="9.140625" style="3"/>
    <col min="516" max="516" width="3.140625" style="3" customWidth="1"/>
    <col min="517" max="517" width="9.140625" style="3"/>
    <col min="518" max="518" width="13" style="3" customWidth="1"/>
    <col min="519" max="523" width="9.140625" style="3"/>
    <col min="524" max="524" width="8.28515625" style="3" customWidth="1"/>
    <col min="525" max="526" width="9.140625" style="3"/>
    <col min="527" max="527" width="12.28515625" style="3" customWidth="1"/>
    <col min="528" max="766" width="9.140625" style="3"/>
    <col min="767" max="767" width="12" style="3" customWidth="1"/>
    <col min="768" max="770" width="9.140625" style="3" customWidth="1"/>
    <col min="771" max="771" width="9.140625" style="3"/>
    <col min="772" max="772" width="3.140625" style="3" customWidth="1"/>
    <col min="773" max="773" width="9.140625" style="3"/>
    <col min="774" max="774" width="13" style="3" customWidth="1"/>
    <col min="775" max="779" width="9.140625" style="3"/>
    <col min="780" max="780" width="8.28515625" style="3" customWidth="1"/>
    <col min="781" max="782" width="9.140625" style="3"/>
    <col min="783" max="783" width="12.28515625" style="3" customWidth="1"/>
    <col min="784" max="1022" width="9.140625" style="3"/>
    <col min="1023" max="1023" width="12" style="3" customWidth="1"/>
    <col min="1024" max="1026" width="9.140625" style="3" customWidth="1"/>
    <col min="1027" max="1027" width="9.140625" style="3"/>
    <col min="1028" max="1028" width="3.140625" style="3" customWidth="1"/>
    <col min="1029" max="1029" width="9.140625" style="3"/>
    <col min="1030" max="1030" width="13" style="3" customWidth="1"/>
    <col min="1031" max="1035" width="9.140625" style="3"/>
    <col min="1036" max="1036" width="8.28515625" style="3" customWidth="1"/>
    <col min="1037" max="1038" width="9.140625" style="3"/>
    <col min="1039" max="1039" width="12.28515625" style="3" customWidth="1"/>
    <col min="1040" max="1278" width="9.140625" style="3"/>
    <col min="1279" max="1279" width="12" style="3" customWidth="1"/>
    <col min="1280" max="1282" width="9.140625" style="3" customWidth="1"/>
    <col min="1283" max="1283" width="9.140625" style="3"/>
    <col min="1284" max="1284" width="3.140625" style="3" customWidth="1"/>
    <col min="1285" max="1285" width="9.140625" style="3"/>
    <col min="1286" max="1286" width="13" style="3" customWidth="1"/>
    <col min="1287" max="1291" width="9.140625" style="3"/>
    <col min="1292" max="1292" width="8.28515625" style="3" customWidth="1"/>
    <col min="1293" max="1294" width="9.140625" style="3"/>
    <col min="1295" max="1295" width="12.28515625" style="3" customWidth="1"/>
    <col min="1296" max="1534" width="9.140625" style="3"/>
    <col min="1535" max="1535" width="12" style="3" customWidth="1"/>
    <col min="1536" max="1538" width="9.140625" style="3" customWidth="1"/>
    <col min="1539" max="1539" width="9.140625" style="3"/>
    <col min="1540" max="1540" width="3.140625" style="3" customWidth="1"/>
    <col min="1541" max="1541" width="9.140625" style="3"/>
    <col min="1542" max="1542" width="13" style="3" customWidth="1"/>
    <col min="1543" max="1547" width="9.140625" style="3"/>
    <col min="1548" max="1548" width="8.28515625" style="3" customWidth="1"/>
    <col min="1549" max="1550" width="9.140625" style="3"/>
    <col min="1551" max="1551" width="12.28515625" style="3" customWidth="1"/>
    <col min="1552" max="1790" width="9.140625" style="3"/>
    <col min="1791" max="1791" width="12" style="3" customWidth="1"/>
    <col min="1792" max="1794" width="9.140625" style="3" customWidth="1"/>
    <col min="1795" max="1795" width="9.140625" style="3"/>
    <col min="1796" max="1796" width="3.140625" style="3" customWidth="1"/>
    <col min="1797" max="1797" width="9.140625" style="3"/>
    <col min="1798" max="1798" width="13" style="3" customWidth="1"/>
    <col min="1799" max="1803" width="9.140625" style="3"/>
    <col min="1804" max="1804" width="8.28515625" style="3" customWidth="1"/>
    <col min="1805" max="1806" width="9.140625" style="3"/>
    <col min="1807" max="1807" width="12.28515625" style="3" customWidth="1"/>
    <col min="1808" max="2046" width="9.140625" style="3"/>
    <col min="2047" max="2047" width="12" style="3" customWidth="1"/>
    <col min="2048" max="2050" width="9.140625" style="3" customWidth="1"/>
    <col min="2051" max="2051" width="9.140625" style="3"/>
    <col min="2052" max="2052" width="3.140625" style="3" customWidth="1"/>
    <col min="2053" max="2053" width="9.140625" style="3"/>
    <col min="2054" max="2054" width="13" style="3" customWidth="1"/>
    <col min="2055" max="2059" width="9.140625" style="3"/>
    <col min="2060" max="2060" width="8.28515625" style="3" customWidth="1"/>
    <col min="2061" max="2062" width="9.140625" style="3"/>
    <col min="2063" max="2063" width="12.28515625" style="3" customWidth="1"/>
    <col min="2064" max="2302" width="9.140625" style="3"/>
    <col min="2303" max="2303" width="12" style="3" customWidth="1"/>
    <col min="2304" max="2306" width="9.140625" style="3" customWidth="1"/>
    <col min="2307" max="2307" width="9.140625" style="3"/>
    <col min="2308" max="2308" width="3.140625" style="3" customWidth="1"/>
    <col min="2309" max="2309" width="9.140625" style="3"/>
    <col min="2310" max="2310" width="13" style="3" customWidth="1"/>
    <col min="2311" max="2315" width="9.140625" style="3"/>
    <col min="2316" max="2316" width="8.28515625" style="3" customWidth="1"/>
    <col min="2317" max="2318" width="9.140625" style="3"/>
    <col min="2319" max="2319" width="12.28515625" style="3" customWidth="1"/>
    <col min="2320" max="2558" width="9.140625" style="3"/>
    <col min="2559" max="2559" width="12" style="3" customWidth="1"/>
    <col min="2560" max="2562" width="9.140625" style="3" customWidth="1"/>
    <col min="2563" max="2563" width="9.140625" style="3"/>
    <col min="2564" max="2564" width="3.140625" style="3" customWidth="1"/>
    <col min="2565" max="2565" width="9.140625" style="3"/>
    <col min="2566" max="2566" width="13" style="3" customWidth="1"/>
    <col min="2567" max="2571" width="9.140625" style="3"/>
    <col min="2572" max="2572" width="8.28515625" style="3" customWidth="1"/>
    <col min="2573" max="2574" width="9.140625" style="3"/>
    <col min="2575" max="2575" width="12.28515625" style="3" customWidth="1"/>
    <col min="2576" max="2814" width="9.140625" style="3"/>
    <col min="2815" max="2815" width="12" style="3" customWidth="1"/>
    <col min="2816" max="2818" width="9.140625" style="3" customWidth="1"/>
    <col min="2819" max="2819" width="9.140625" style="3"/>
    <col min="2820" max="2820" width="3.140625" style="3" customWidth="1"/>
    <col min="2821" max="2821" width="9.140625" style="3"/>
    <col min="2822" max="2822" width="13" style="3" customWidth="1"/>
    <col min="2823" max="2827" width="9.140625" style="3"/>
    <col min="2828" max="2828" width="8.28515625" style="3" customWidth="1"/>
    <col min="2829" max="2830" width="9.140625" style="3"/>
    <col min="2831" max="2831" width="12.28515625" style="3" customWidth="1"/>
    <col min="2832" max="3070" width="9.140625" style="3"/>
    <col min="3071" max="3071" width="12" style="3" customWidth="1"/>
    <col min="3072" max="3074" width="9.140625" style="3" customWidth="1"/>
    <col min="3075" max="3075" width="9.140625" style="3"/>
    <col min="3076" max="3076" width="3.140625" style="3" customWidth="1"/>
    <col min="3077" max="3077" width="9.140625" style="3"/>
    <col min="3078" max="3078" width="13" style="3" customWidth="1"/>
    <col min="3079" max="3083" width="9.140625" style="3"/>
    <col min="3084" max="3084" width="8.28515625" style="3" customWidth="1"/>
    <col min="3085" max="3086" width="9.140625" style="3"/>
    <col min="3087" max="3087" width="12.28515625" style="3" customWidth="1"/>
    <col min="3088" max="3326" width="9.140625" style="3"/>
    <col min="3327" max="3327" width="12" style="3" customWidth="1"/>
    <col min="3328" max="3330" width="9.140625" style="3" customWidth="1"/>
    <col min="3331" max="3331" width="9.140625" style="3"/>
    <col min="3332" max="3332" width="3.140625" style="3" customWidth="1"/>
    <col min="3333" max="3333" width="9.140625" style="3"/>
    <col min="3334" max="3334" width="13" style="3" customWidth="1"/>
    <col min="3335" max="3339" width="9.140625" style="3"/>
    <col min="3340" max="3340" width="8.28515625" style="3" customWidth="1"/>
    <col min="3341" max="3342" width="9.140625" style="3"/>
    <col min="3343" max="3343" width="12.28515625" style="3" customWidth="1"/>
    <col min="3344" max="3582" width="9.140625" style="3"/>
    <col min="3583" max="3583" width="12" style="3" customWidth="1"/>
    <col min="3584" max="3586" width="9.140625" style="3" customWidth="1"/>
    <col min="3587" max="3587" width="9.140625" style="3"/>
    <col min="3588" max="3588" width="3.140625" style="3" customWidth="1"/>
    <col min="3589" max="3589" width="9.140625" style="3"/>
    <col min="3590" max="3590" width="13" style="3" customWidth="1"/>
    <col min="3591" max="3595" width="9.140625" style="3"/>
    <col min="3596" max="3596" width="8.28515625" style="3" customWidth="1"/>
    <col min="3597" max="3598" width="9.140625" style="3"/>
    <col min="3599" max="3599" width="12.28515625" style="3" customWidth="1"/>
    <col min="3600" max="3838" width="9.140625" style="3"/>
    <col min="3839" max="3839" width="12" style="3" customWidth="1"/>
    <col min="3840" max="3842" width="9.140625" style="3" customWidth="1"/>
    <col min="3843" max="3843" width="9.140625" style="3"/>
    <col min="3844" max="3844" width="3.140625" style="3" customWidth="1"/>
    <col min="3845" max="3845" width="9.140625" style="3"/>
    <col min="3846" max="3846" width="13" style="3" customWidth="1"/>
    <col min="3847" max="3851" width="9.140625" style="3"/>
    <col min="3852" max="3852" width="8.28515625" style="3" customWidth="1"/>
    <col min="3853" max="3854" width="9.140625" style="3"/>
    <col min="3855" max="3855" width="12.28515625" style="3" customWidth="1"/>
    <col min="3856" max="4094" width="9.140625" style="3"/>
    <col min="4095" max="4095" width="12" style="3" customWidth="1"/>
    <col min="4096" max="4098" width="9.140625" style="3" customWidth="1"/>
    <col min="4099" max="4099" width="9.140625" style="3"/>
    <col min="4100" max="4100" width="3.140625" style="3" customWidth="1"/>
    <col min="4101" max="4101" width="9.140625" style="3"/>
    <col min="4102" max="4102" width="13" style="3" customWidth="1"/>
    <col min="4103" max="4107" width="9.140625" style="3"/>
    <col min="4108" max="4108" width="8.28515625" style="3" customWidth="1"/>
    <col min="4109" max="4110" width="9.140625" style="3"/>
    <col min="4111" max="4111" width="12.28515625" style="3" customWidth="1"/>
    <col min="4112" max="4350" width="9.140625" style="3"/>
    <col min="4351" max="4351" width="12" style="3" customWidth="1"/>
    <col min="4352" max="4354" width="9.140625" style="3" customWidth="1"/>
    <col min="4355" max="4355" width="9.140625" style="3"/>
    <col min="4356" max="4356" width="3.140625" style="3" customWidth="1"/>
    <col min="4357" max="4357" width="9.140625" style="3"/>
    <col min="4358" max="4358" width="13" style="3" customWidth="1"/>
    <col min="4359" max="4363" width="9.140625" style="3"/>
    <col min="4364" max="4364" width="8.28515625" style="3" customWidth="1"/>
    <col min="4365" max="4366" width="9.140625" style="3"/>
    <col min="4367" max="4367" width="12.28515625" style="3" customWidth="1"/>
    <col min="4368" max="4606" width="9.140625" style="3"/>
    <col min="4607" max="4607" width="12" style="3" customWidth="1"/>
    <col min="4608" max="4610" width="9.140625" style="3" customWidth="1"/>
    <col min="4611" max="4611" width="9.140625" style="3"/>
    <col min="4612" max="4612" width="3.140625" style="3" customWidth="1"/>
    <col min="4613" max="4613" width="9.140625" style="3"/>
    <col min="4614" max="4614" width="13" style="3" customWidth="1"/>
    <col min="4615" max="4619" width="9.140625" style="3"/>
    <col min="4620" max="4620" width="8.28515625" style="3" customWidth="1"/>
    <col min="4621" max="4622" width="9.140625" style="3"/>
    <col min="4623" max="4623" width="12.28515625" style="3" customWidth="1"/>
    <col min="4624" max="4862" width="9.140625" style="3"/>
    <col min="4863" max="4863" width="12" style="3" customWidth="1"/>
    <col min="4864" max="4866" width="9.140625" style="3" customWidth="1"/>
    <col min="4867" max="4867" width="9.140625" style="3"/>
    <col min="4868" max="4868" width="3.140625" style="3" customWidth="1"/>
    <col min="4869" max="4869" width="9.140625" style="3"/>
    <col min="4870" max="4870" width="13" style="3" customWidth="1"/>
    <col min="4871" max="4875" width="9.140625" style="3"/>
    <col min="4876" max="4876" width="8.28515625" style="3" customWidth="1"/>
    <col min="4877" max="4878" width="9.140625" style="3"/>
    <col min="4879" max="4879" width="12.28515625" style="3" customWidth="1"/>
    <col min="4880" max="5118" width="9.140625" style="3"/>
    <col min="5119" max="5119" width="12" style="3" customWidth="1"/>
    <col min="5120" max="5122" width="9.140625" style="3" customWidth="1"/>
    <col min="5123" max="5123" width="9.140625" style="3"/>
    <col min="5124" max="5124" width="3.140625" style="3" customWidth="1"/>
    <col min="5125" max="5125" width="9.140625" style="3"/>
    <col min="5126" max="5126" width="13" style="3" customWidth="1"/>
    <col min="5127" max="5131" width="9.140625" style="3"/>
    <col min="5132" max="5132" width="8.28515625" style="3" customWidth="1"/>
    <col min="5133" max="5134" width="9.140625" style="3"/>
    <col min="5135" max="5135" width="12.28515625" style="3" customWidth="1"/>
    <col min="5136" max="5374" width="9.140625" style="3"/>
    <col min="5375" max="5375" width="12" style="3" customWidth="1"/>
    <col min="5376" max="5378" width="9.140625" style="3" customWidth="1"/>
    <col min="5379" max="5379" width="9.140625" style="3"/>
    <col min="5380" max="5380" width="3.140625" style="3" customWidth="1"/>
    <col min="5381" max="5381" width="9.140625" style="3"/>
    <col min="5382" max="5382" width="13" style="3" customWidth="1"/>
    <col min="5383" max="5387" width="9.140625" style="3"/>
    <col min="5388" max="5388" width="8.28515625" style="3" customWidth="1"/>
    <col min="5389" max="5390" width="9.140625" style="3"/>
    <col min="5391" max="5391" width="12.28515625" style="3" customWidth="1"/>
    <col min="5392" max="5630" width="9.140625" style="3"/>
    <col min="5631" max="5631" width="12" style="3" customWidth="1"/>
    <col min="5632" max="5634" width="9.140625" style="3" customWidth="1"/>
    <col min="5635" max="5635" width="9.140625" style="3"/>
    <col min="5636" max="5636" width="3.140625" style="3" customWidth="1"/>
    <col min="5637" max="5637" width="9.140625" style="3"/>
    <col min="5638" max="5638" width="13" style="3" customWidth="1"/>
    <col min="5639" max="5643" width="9.140625" style="3"/>
    <col min="5644" max="5644" width="8.28515625" style="3" customWidth="1"/>
    <col min="5645" max="5646" width="9.140625" style="3"/>
    <col min="5647" max="5647" width="12.28515625" style="3" customWidth="1"/>
    <col min="5648" max="5886" width="9.140625" style="3"/>
    <col min="5887" max="5887" width="12" style="3" customWidth="1"/>
    <col min="5888" max="5890" width="9.140625" style="3" customWidth="1"/>
    <col min="5891" max="5891" width="9.140625" style="3"/>
    <col min="5892" max="5892" width="3.140625" style="3" customWidth="1"/>
    <col min="5893" max="5893" width="9.140625" style="3"/>
    <col min="5894" max="5894" width="13" style="3" customWidth="1"/>
    <col min="5895" max="5899" width="9.140625" style="3"/>
    <col min="5900" max="5900" width="8.28515625" style="3" customWidth="1"/>
    <col min="5901" max="5902" width="9.140625" style="3"/>
    <col min="5903" max="5903" width="12.28515625" style="3" customWidth="1"/>
    <col min="5904" max="6142" width="9.140625" style="3"/>
    <col min="6143" max="6143" width="12" style="3" customWidth="1"/>
    <col min="6144" max="6146" width="9.140625" style="3" customWidth="1"/>
    <col min="6147" max="6147" width="9.140625" style="3"/>
    <col min="6148" max="6148" width="3.140625" style="3" customWidth="1"/>
    <col min="6149" max="6149" width="9.140625" style="3"/>
    <col min="6150" max="6150" width="13" style="3" customWidth="1"/>
    <col min="6151" max="6155" width="9.140625" style="3"/>
    <col min="6156" max="6156" width="8.28515625" style="3" customWidth="1"/>
    <col min="6157" max="6158" width="9.140625" style="3"/>
    <col min="6159" max="6159" width="12.28515625" style="3" customWidth="1"/>
    <col min="6160" max="6398" width="9.140625" style="3"/>
    <col min="6399" max="6399" width="12" style="3" customWidth="1"/>
    <col min="6400" max="6402" width="9.140625" style="3" customWidth="1"/>
    <col min="6403" max="6403" width="9.140625" style="3"/>
    <col min="6404" max="6404" width="3.140625" style="3" customWidth="1"/>
    <col min="6405" max="6405" width="9.140625" style="3"/>
    <col min="6406" max="6406" width="13" style="3" customWidth="1"/>
    <col min="6407" max="6411" width="9.140625" style="3"/>
    <col min="6412" max="6412" width="8.28515625" style="3" customWidth="1"/>
    <col min="6413" max="6414" width="9.140625" style="3"/>
    <col min="6415" max="6415" width="12.28515625" style="3" customWidth="1"/>
    <col min="6416" max="6654" width="9.140625" style="3"/>
    <col min="6655" max="6655" width="12" style="3" customWidth="1"/>
    <col min="6656" max="6658" width="9.140625" style="3" customWidth="1"/>
    <col min="6659" max="6659" width="9.140625" style="3"/>
    <col min="6660" max="6660" width="3.140625" style="3" customWidth="1"/>
    <col min="6661" max="6661" width="9.140625" style="3"/>
    <col min="6662" max="6662" width="13" style="3" customWidth="1"/>
    <col min="6663" max="6667" width="9.140625" style="3"/>
    <col min="6668" max="6668" width="8.28515625" style="3" customWidth="1"/>
    <col min="6669" max="6670" width="9.140625" style="3"/>
    <col min="6671" max="6671" width="12.28515625" style="3" customWidth="1"/>
    <col min="6672" max="6910" width="9.140625" style="3"/>
    <col min="6911" max="6911" width="12" style="3" customWidth="1"/>
    <col min="6912" max="6914" width="9.140625" style="3" customWidth="1"/>
    <col min="6915" max="6915" width="9.140625" style="3"/>
    <col min="6916" max="6916" width="3.140625" style="3" customWidth="1"/>
    <col min="6917" max="6917" width="9.140625" style="3"/>
    <col min="6918" max="6918" width="13" style="3" customWidth="1"/>
    <col min="6919" max="6923" width="9.140625" style="3"/>
    <col min="6924" max="6924" width="8.28515625" style="3" customWidth="1"/>
    <col min="6925" max="6926" width="9.140625" style="3"/>
    <col min="6927" max="6927" width="12.28515625" style="3" customWidth="1"/>
    <col min="6928" max="7166" width="9.140625" style="3"/>
    <col min="7167" max="7167" width="12" style="3" customWidth="1"/>
    <col min="7168" max="7170" width="9.140625" style="3" customWidth="1"/>
    <col min="7171" max="7171" width="9.140625" style="3"/>
    <col min="7172" max="7172" width="3.140625" style="3" customWidth="1"/>
    <col min="7173" max="7173" width="9.140625" style="3"/>
    <col min="7174" max="7174" width="13" style="3" customWidth="1"/>
    <col min="7175" max="7179" width="9.140625" style="3"/>
    <col min="7180" max="7180" width="8.28515625" style="3" customWidth="1"/>
    <col min="7181" max="7182" width="9.140625" style="3"/>
    <col min="7183" max="7183" width="12.28515625" style="3" customWidth="1"/>
    <col min="7184" max="7422" width="9.140625" style="3"/>
    <col min="7423" max="7423" width="12" style="3" customWidth="1"/>
    <col min="7424" max="7426" width="9.140625" style="3" customWidth="1"/>
    <col min="7427" max="7427" width="9.140625" style="3"/>
    <col min="7428" max="7428" width="3.140625" style="3" customWidth="1"/>
    <col min="7429" max="7429" width="9.140625" style="3"/>
    <col min="7430" max="7430" width="13" style="3" customWidth="1"/>
    <col min="7431" max="7435" width="9.140625" style="3"/>
    <col min="7436" max="7436" width="8.28515625" style="3" customWidth="1"/>
    <col min="7437" max="7438" width="9.140625" style="3"/>
    <col min="7439" max="7439" width="12.28515625" style="3" customWidth="1"/>
    <col min="7440" max="7678" width="9.140625" style="3"/>
    <col min="7679" max="7679" width="12" style="3" customWidth="1"/>
    <col min="7680" max="7682" width="9.140625" style="3" customWidth="1"/>
    <col min="7683" max="7683" width="9.140625" style="3"/>
    <col min="7684" max="7684" width="3.140625" style="3" customWidth="1"/>
    <col min="7685" max="7685" width="9.140625" style="3"/>
    <col min="7686" max="7686" width="13" style="3" customWidth="1"/>
    <col min="7687" max="7691" width="9.140625" style="3"/>
    <col min="7692" max="7692" width="8.28515625" style="3" customWidth="1"/>
    <col min="7693" max="7694" width="9.140625" style="3"/>
    <col min="7695" max="7695" width="12.28515625" style="3" customWidth="1"/>
    <col min="7696" max="7934" width="9.140625" style="3"/>
    <col min="7935" max="7935" width="12" style="3" customWidth="1"/>
    <col min="7936" max="7938" width="9.140625" style="3" customWidth="1"/>
    <col min="7939" max="7939" width="9.140625" style="3"/>
    <col min="7940" max="7940" width="3.140625" style="3" customWidth="1"/>
    <col min="7941" max="7941" width="9.140625" style="3"/>
    <col min="7942" max="7942" width="13" style="3" customWidth="1"/>
    <col min="7943" max="7947" width="9.140625" style="3"/>
    <col min="7948" max="7948" width="8.28515625" style="3" customWidth="1"/>
    <col min="7949" max="7950" width="9.140625" style="3"/>
    <col min="7951" max="7951" width="12.28515625" style="3" customWidth="1"/>
    <col min="7952" max="8190" width="9.140625" style="3"/>
    <col min="8191" max="8191" width="12" style="3" customWidth="1"/>
    <col min="8192" max="8194" width="9.140625" style="3" customWidth="1"/>
    <col min="8195" max="8195" width="9.140625" style="3"/>
    <col min="8196" max="8196" width="3.140625" style="3" customWidth="1"/>
    <col min="8197" max="8197" width="9.140625" style="3"/>
    <col min="8198" max="8198" width="13" style="3" customWidth="1"/>
    <col min="8199" max="8203" width="9.140625" style="3"/>
    <col min="8204" max="8204" width="8.28515625" style="3" customWidth="1"/>
    <col min="8205" max="8206" width="9.140625" style="3"/>
    <col min="8207" max="8207" width="12.28515625" style="3" customWidth="1"/>
    <col min="8208" max="8446" width="9.140625" style="3"/>
    <col min="8447" max="8447" width="12" style="3" customWidth="1"/>
    <col min="8448" max="8450" width="9.140625" style="3" customWidth="1"/>
    <col min="8451" max="8451" width="9.140625" style="3"/>
    <col min="8452" max="8452" width="3.140625" style="3" customWidth="1"/>
    <col min="8453" max="8453" width="9.140625" style="3"/>
    <col min="8454" max="8454" width="13" style="3" customWidth="1"/>
    <col min="8455" max="8459" width="9.140625" style="3"/>
    <col min="8460" max="8460" width="8.28515625" style="3" customWidth="1"/>
    <col min="8461" max="8462" width="9.140625" style="3"/>
    <col min="8463" max="8463" width="12.28515625" style="3" customWidth="1"/>
    <col min="8464" max="8702" width="9.140625" style="3"/>
    <col min="8703" max="8703" width="12" style="3" customWidth="1"/>
    <col min="8704" max="8706" width="9.140625" style="3" customWidth="1"/>
    <col min="8707" max="8707" width="9.140625" style="3"/>
    <col min="8708" max="8708" width="3.140625" style="3" customWidth="1"/>
    <col min="8709" max="8709" width="9.140625" style="3"/>
    <col min="8710" max="8710" width="13" style="3" customWidth="1"/>
    <col min="8711" max="8715" width="9.140625" style="3"/>
    <col min="8716" max="8716" width="8.28515625" style="3" customWidth="1"/>
    <col min="8717" max="8718" width="9.140625" style="3"/>
    <col min="8719" max="8719" width="12.28515625" style="3" customWidth="1"/>
    <col min="8720" max="8958" width="9.140625" style="3"/>
    <col min="8959" max="8959" width="12" style="3" customWidth="1"/>
    <col min="8960" max="8962" width="9.140625" style="3" customWidth="1"/>
    <col min="8963" max="8963" width="9.140625" style="3"/>
    <col min="8964" max="8964" width="3.140625" style="3" customWidth="1"/>
    <col min="8965" max="8965" width="9.140625" style="3"/>
    <col min="8966" max="8966" width="13" style="3" customWidth="1"/>
    <col min="8967" max="8971" width="9.140625" style="3"/>
    <col min="8972" max="8972" width="8.28515625" style="3" customWidth="1"/>
    <col min="8973" max="8974" width="9.140625" style="3"/>
    <col min="8975" max="8975" width="12.28515625" style="3" customWidth="1"/>
    <col min="8976" max="9214" width="9.140625" style="3"/>
    <col min="9215" max="9215" width="12" style="3" customWidth="1"/>
    <col min="9216" max="9218" width="9.140625" style="3" customWidth="1"/>
    <col min="9219" max="9219" width="9.140625" style="3"/>
    <col min="9220" max="9220" width="3.140625" style="3" customWidth="1"/>
    <col min="9221" max="9221" width="9.140625" style="3"/>
    <col min="9222" max="9222" width="13" style="3" customWidth="1"/>
    <col min="9223" max="9227" width="9.140625" style="3"/>
    <col min="9228" max="9228" width="8.28515625" style="3" customWidth="1"/>
    <col min="9229" max="9230" width="9.140625" style="3"/>
    <col min="9231" max="9231" width="12.28515625" style="3" customWidth="1"/>
    <col min="9232" max="9470" width="9.140625" style="3"/>
    <col min="9471" max="9471" width="12" style="3" customWidth="1"/>
    <col min="9472" max="9474" width="9.140625" style="3" customWidth="1"/>
    <col min="9475" max="9475" width="9.140625" style="3"/>
    <col min="9476" max="9476" width="3.140625" style="3" customWidth="1"/>
    <col min="9477" max="9477" width="9.140625" style="3"/>
    <col min="9478" max="9478" width="13" style="3" customWidth="1"/>
    <col min="9479" max="9483" width="9.140625" style="3"/>
    <col min="9484" max="9484" width="8.28515625" style="3" customWidth="1"/>
    <col min="9485" max="9486" width="9.140625" style="3"/>
    <col min="9487" max="9487" width="12.28515625" style="3" customWidth="1"/>
    <col min="9488" max="9726" width="9.140625" style="3"/>
    <col min="9727" max="9727" width="12" style="3" customWidth="1"/>
    <col min="9728" max="9730" width="9.140625" style="3" customWidth="1"/>
    <col min="9731" max="9731" width="9.140625" style="3"/>
    <col min="9732" max="9732" width="3.140625" style="3" customWidth="1"/>
    <col min="9733" max="9733" width="9.140625" style="3"/>
    <col min="9734" max="9734" width="13" style="3" customWidth="1"/>
    <col min="9735" max="9739" width="9.140625" style="3"/>
    <col min="9740" max="9740" width="8.28515625" style="3" customWidth="1"/>
    <col min="9741" max="9742" width="9.140625" style="3"/>
    <col min="9743" max="9743" width="12.28515625" style="3" customWidth="1"/>
    <col min="9744" max="9982" width="9.140625" style="3"/>
    <col min="9983" max="9983" width="12" style="3" customWidth="1"/>
    <col min="9984" max="9986" width="9.140625" style="3" customWidth="1"/>
    <col min="9987" max="9987" width="9.140625" style="3"/>
    <col min="9988" max="9988" width="3.140625" style="3" customWidth="1"/>
    <col min="9989" max="9989" width="9.140625" style="3"/>
    <col min="9990" max="9990" width="13" style="3" customWidth="1"/>
    <col min="9991" max="9995" width="9.140625" style="3"/>
    <col min="9996" max="9996" width="8.28515625" style="3" customWidth="1"/>
    <col min="9997" max="9998" width="9.140625" style="3"/>
    <col min="9999" max="9999" width="12.28515625" style="3" customWidth="1"/>
    <col min="10000" max="10238" width="9.140625" style="3"/>
    <col min="10239" max="10239" width="12" style="3" customWidth="1"/>
    <col min="10240" max="10242" width="9.140625" style="3" customWidth="1"/>
    <col min="10243" max="10243" width="9.140625" style="3"/>
    <col min="10244" max="10244" width="3.140625" style="3" customWidth="1"/>
    <col min="10245" max="10245" width="9.140625" style="3"/>
    <col min="10246" max="10246" width="13" style="3" customWidth="1"/>
    <col min="10247" max="10251" width="9.140625" style="3"/>
    <col min="10252" max="10252" width="8.28515625" style="3" customWidth="1"/>
    <col min="10253" max="10254" width="9.140625" style="3"/>
    <col min="10255" max="10255" width="12.28515625" style="3" customWidth="1"/>
    <col min="10256" max="10494" width="9.140625" style="3"/>
    <col min="10495" max="10495" width="12" style="3" customWidth="1"/>
    <col min="10496" max="10498" width="9.140625" style="3" customWidth="1"/>
    <col min="10499" max="10499" width="9.140625" style="3"/>
    <col min="10500" max="10500" width="3.140625" style="3" customWidth="1"/>
    <col min="10501" max="10501" width="9.140625" style="3"/>
    <col min="10502" max="10502" width="13" style="3" customWidth="1"/>
    <col min="10503" max="10507" width="9.140625" style="3"/>
    <col min="10508" max="10508" width="8.28515625" style="3" customWidth="1"/>
    <col min="10509" max="10510" width="9.140625" style="3"/>
    <col min="10511" max="10511" width="12.28515625" style="3" customWidth="1"/>
    <col min="10512" max="10750" width="9.140625" style="3"/>
    <col min="10751" max="10751" width="12" style="3" customWidth="1"/>
    <col min="10752" max="10754" width="9.140625" style="3" customWidth="1"/>
    <col min="10755" max="10755" width="9.140625" style="3"/>
    <col min="10756" max="10756" width="3.140625" style="3" customWidth="1"/>
    <col min="10757" max="10757" width="9.140625" style="3"/>
    <col min="10758" max="10758" width="13" style="3" customWidth="1"/>
    <col min="10759" max="10763" width="9.140625" style="3"/>
    <col min="10764" max="10764" width="8.28515625" style="3" customWidth="1"/>
    <col min="10765" max="10766" width="9.140625" style="3"/>
    <col min="10767" max="10767" width="12.28515625" style="3" customWidth="1"/>
    <col min="10768" max="11006" width="9.140625" style="3"/>
    <col min="11007" max="11007" width="12" style="3" customWidth="1"/>
    <col min="11008" max="11010" width="9.140625" style="3" customWidth="1"/>
    <col min="11011" max="11011" width="9.140625" style="3"/>
    <col min="11012" max="11012" width="3.140625" style="3" customWidth="1"/>
    <col min="11013" max="11013" width="9.140625" style="3"/>
    <col min="11014" max="11014" width="13" style="3" customWidth="1"/>
    <col min="11015" max="11019" width="9.140625" style="3"/>
    <col min="11020" max="11020" width="8.28515625" style="3" customWidth="1"/>
    <col min="11021" max="11022" width="9.140625" style="3"/>
    <col min="11023" max="11023" width="12.28515625" style="3" customWidth="1"/>
    <col min="11024" max="11262" width="9.140625" style="3"/>
    <col min="11263" max="11263" width="12" style="3" customWidth="1"/>
    <col min="11264" max="11266" width="9.140625" style="3" customWidth="1"/>
    <col min="11267" max="11267" width="9.140625" style="3"/>
    <col min="11268" max="11268" width="3.140625" style="3" customWidth="1"/>
    <col min="11269" max="11269" width="9.140625" style="3"/>
    <col min="11270" max="11270" width="13" style="3" customWidth="1"/>
    <col min="11271" max="11275" width="9.140625" style="3"/>
    <col min="11276" max="11276" width="8.28515625" style="3" customWidth="1"/>
    <col min="11277" max="11278" width="9.140625" style="3"/>
    <col min="11279" max="11279" width="12.28515625" style="3" customWidth="1"/>
    <col min="11280" max="11518" width="9.140625" style="3"/>
    <col min="11519" max="11519" width="12" style="3" customWidth="1"/>
    <col min="11520" max="11522" width="9.140625" style="3" customWidth="1"/>
    <col min="11523" max="11523" width="9.140625" style="3"/>
    <col min="11524" max="11524" width="3.140625" style="3" customWidth="1"/>
    <col min="11525" max="11525" width="9.140625" style="3"/>
    <col min="11526" max="11526" width="13" style="3" customWidth="1"/>
    <col min="11527" max="11531" width="9.140625" style="3"/>
    <col min="11532" max="11532" width="8.28515625" style="3" customWidth="1"/>
    <col min="11533" max="11534" width="9.140625" style="3"/>
    <col min="11535" max="11535" width="12.28515625" style="3" customWidth="1"/>
    <col min="11536" max="11774" width="9.140625" style="3"/>
    <col min="11775" max="11775" width="12" style="3" customWidth="1"/>
    <col min="11776" max="11778" width="9.140625" style="3" customWidth="1"/>
    <col min="11779" max="11779" width="9.140625" style="3"/>
    <col min="11780" max="11780" width="3.140625" style="3" customWidth="1"/>
    <col min="11781" max="11781" width="9.140625" style="3"/>
    <col min="11782" max="11782" width="13" style="3" customWidth="1"/>
    <col min="11783" max="11787" width="9.140625" style="3"/>
    <col min="11788" max="11788" width="8.28515625" style="3" customWidth="1"/>
    <col min="11789" max="11790" width="9.140625" style="3"/>
    <col min="11791" max="11791" width="12.28515625" style="3" customWidth="1"/>
    <col min="11792" max="12030" width="9.140625" style="3"/>
    <col min="12031" max="12031" width="12" style="3" customWidth="1"/>
    <col min="12032" max="12034" width="9.140625" style="3" customWidth="1"/>
    <col min="12035" max="12035" width="9.140625" style="3"/>
    <col min="12036" max="12036" width="3.140625" style="3" customWidth="1"/>
    <col min="12037" max="12037" width="9.140625" style="3"/>
    <col min="12038" max="12038" width="13" style="3" customWidth="1"/>
    <col min="12039" max="12043" width="9.140625" style="3"/>
    <col min="12044" max="12044" width="8.28515625" style="3" customWidth="1"/>
    <col min="12045" max="12046" width="9.140625" style="3"/>
    <col min="12047" max="12047" width="12.28515625" style="3" customWidth="1"/>
    <col min="12048" max="12286" width="9.140625" style="3"/>
    <col min="12287" max="12287" width="12" style="3" customWidth="1"/>
    <col min="12288" max="12290" width="9.140625" style="3" customWidth="1"/>
    <col min="12291" max="12291" width="9.140625" style="3"/>
    <col min="12292" max="12292" width="3.140625" style="3" customWidth="1"/>
    <col min="12293" max="12293" width="9.140625" style="3"/>
    <col min="12294" max="12294" width="13" style="3" customWidth="1"/>
    <col min="12295" max="12299" width="9.140625" style="3"/>
    <col min="12300" max="12300" width="8.28515625" style="3" customWidth="1"/>
    <col min="12301" max="12302" width="9.140625" style="3"/>
    <col min="12303" max="12303" width="12.28515625" style="3" customWidth="1"/>
    <col min="12304" max="12542" width="9.140625" style="3"/>
    <col min="12543" max="12543" width="12" style="3" customWidth="1"/>
    <col min="12544" max="12546" width="9.140625" style="3" customWidth="1"/>
    <col min="12547" max="12547" width="9.140625" style="3"/>
    <col min="12548" max="12548" width="3.140625" style="3" customWidth="1"/>
    <col min="12549" max="12549" width="9.140625" style="3"/>
    <col min="12550" max="12550" width="13" style="3" customWidth="1"/>
    <col min="12551" max="12555" width="9.140625" style="3"/>
    <col min="12556" max="12556" width="8.28515625" style="3" customWidth="1"/>
    <col min="12557" max="12558" width="9.140625" style="3"/>
    <col min="12559" max="12559" width="12.28515625" style="3" customWidth="1"/>
    <col min="12560" max="12798" width="9.140625" style="3"/>
    <col min="12799" max="12799" width="12" style="3" customWidth="1"/>
    <col min="12800" max="12802" width="9.140625" style="3" customWidth="1"/>
    <col min="12803" max="12803" width="9.140625" style="3"/>
    <col min="12804" max="12804" width="3.140625" style="3" customWidth="1"/>
    <col min="12805" max="12805" width="9.140625" style="3"/>
    <col min="12806" max="12806" width="13" style="3" customWidth="1"/>
    <col min="12807" max="12811" width="9.140625" style="3"/>
    <col min="12812" max="12812" width="8.28515625" style="3" customWidth="1"/>
    <col min="12813" max="12814" width="9.140625" style="3"/>
    <col min="12815" max="12815" width="12.28515625" style="3" customWidth="1"/>
    <col min="12816" max="13054" width="9.140625" style="3"/>
    <col min="13055" max="13055" width="12" style="3" customWidth="1"/>
    <col min="13056" max="13058" width="9.140625" style="3" customWidth="1"/>
    <col min="13059" max="13059" width="9.140625" style="3"/>
    <col min="13060" max="13060" width="3.140625" style="3" customWidth="1"/>
    <col min="13061" max="13061" width="9.140625" style="3"/>
    <col min="13062" max="13062" width="13" style="3" customWidth="1"/>
    <col min="13063" max="13067" width="9.140625" style="3"/>
    <col min="13068" max="13068" width="8.28515625" style="3" customWidth="1"/>
    <col min="13069" max="13070" width="9.140625" style="3"/>
    <col min="13071" max="13071" width="12.28515625" style="3" customWidth="1"/>
    <col min="13072" max="13310" width="9.140625" style="3"/>
    <col min="13311" max="13311" width="12" style="3" customWidth="1"/>
    <col min="13312" max="13314" width="9.140625" style="3" customWidth="1"/>
    <col min="13315" max="13315" width="9.140625" style="3"/>
    <col min="13316" max="13316" width="3.140625" style="3" customWidth="1"/>
    <col min="13317" max="13317" width="9.140625" style="3"/>
    <col min="13318" max="13318" width="13" style="3" customWidth="1"/>
    <col min="13319" max="13323" width="9.140625" style="3"/>
    <col min="13324" max="13324" width="8.28515625" style="3" customWidth="1"/>
    <col min="13325" max="13326" width="9.140625" style="3"/>
    <col min="13327" max="13327" width="12.28515625" style="3" customWidth="1"/>
    <col min="13328" max="13566" width="9.140625" style="3"/>
    <col min="13567" max="13567" width="12" style="3" customWidth="1"/>
    <col min="13568" max="13570" width="9.140625" style="3" customWidth="1"/>
    <col min="13571" max="13571" width="9.140625" style="3"/>
    <col min="13572" max="13572" width="3.140625" style="3" customWidth="1"/>
    <col min="13573" max="13573" width="9.140625" style="3"/>
    <col min="13574" max="13574" width="13" style="3" customWidth="1"/>
    <col min="13575" max="13579" width="9.140625" style="3"/>
    <col min="13580" max="13580" width="8.28515625" style="3" customWidth="1"/>
    <col min="13581" max="13582" width="9.140625" style="3"/>
    <col min="13583" max="13583" width="12.28515625" style="3" customWidth="1"/>
    <col min="13584" max="13822" width="9.140625" style="3"/>
    <col min="13823" max="13823" width="12" style="3" customWidth="1"/>
    <col min="13824" max="13826" width="9.140625" style="3" customWidth="1"/>
    <col min="13827" max="13827" width="9.140625" style="3"/>
    <col min="13828" max="13828" width="3.140625" style="3" customWidth="1"/>
    <col min="13829" max="13829" width="9.140625" style="3"/>
    <col min="13830" max="13830" width="13" style="3" customWidth="1"/>
    <col min="13831" max="13835" width="9.140625" style="3"/>
    <col min="13836" max="13836" width="8.28515625" style="3" customWidth="1"/>
    <col min="13837" max="13838" width="9.140625" style="3"/>
    <col min="13839" max="13839" width="12.28515625" style="3" customWidth="1"/>
    <col min="13840" max="14078" width="9.140625" style="3"/>
    <col min="14079" max="14079" width="12" style="3" customWidth="1"/>
    <col min="14080" max="14082" width="9.140625" style="3" customWidth="1"/>
    <col min="14083" max="14083" width="9.140625" style="3"/>
    <col min="14084" max="14084" width="3.140625" style="3" customWidth="1"/>
    <col min="14085" max="14085" width="9.140625" style="3"/>
    <col min="14086" max="14086" width="13" style="3" customWidth="1"/>
    <col min="14087" max="14091" width="9.140625" style="3"/>
    <col min="14092" max="14092" width="8.28515625" style="3" customWidth="1"/>
    <col min="14093" max="14094" width="9.140625" style="3"/>
    <col min="14095" max="14095" width="12.28515625" style="3" customWidth="1"/>
    <col min="14096" max="14334" width="9.140625" style="3"/>
    <col min="14335" max="14335" width="12" style="3" customWidth="1"/>
    <col min="14336" max="14338" width="9.140625" style="3" customWidth="1"/>
    <col min="14339" max="14339" width="9.140625" style="3"/>
    <col min="14340" max="14340" width="3.140625" style="3" customWidth="1"/>
    <col min="14341" max="14341" width="9.140625" style="3"/>
    <col min="14342" max="14342" width="13" style="3" customWidth="1"/>
    <col min="14343" max="14347" width="9.140625" style="3"/>
    <col min="14348" max="14348" width="8.28515625" style="3" customWidth="1"/>
    <col min="14349" max="14350" width="9.140625" style="3"/>
    <col min="14351" max="14351" width="12.28515625" style="3" customWidth="1"/>
    <col min="14352" max="14590" width="9.140625" style="3"/>
    <col min="14591" max="14591" width="12" style="3" customWidth="1"/>
    <col min="14592" max="14594" width="9.140625" style="3" customWidth="1"/>
    <col min="14595" max="14595" width="9.140625" style="3"/>
    <col min="14596" max="14596" width="3.140625" style="3" customWidth="1"/>
    <col min="14597" max="14597" width="9.140625" style="3"/>
    <col min="14598" max="14598" width="13" style="3" customWidth="1"/>
    <col min="14599" max="14603" width="9.140625" style="3"/>
    <col min="14604" max="14604" width="8.28515625" style="3" customWidth="1"/>
    <col min="14605" max="14606" width="9.140625" style="3"/>
    <col min="14607" max="14607" width="12.28515625" style="3" customWidth="1"/>
    <col min="14608" max="14846" width="9.140625" style="3"/>
    <col min="14847" max="14847" width="12" style="3" customWidth="1"/>
    <col min="14848" max="14850" width="9.140625" style="3" customWidth="1"/>
    <col min="14851" max="14851" width="9.140625" style="3"/>
    <col min="14852" max="14852" width="3.140625" style="3" customWidth="1"/>
    <col min="14853" max="14853" width="9.140625" style="3"/>
    <col min="14854" max="14854" width="13" style="3" customWidth="1"/>
    <col min="14855" max="14859" width="9.140625" style="3"/>
    <col min="14860" max="14860" width="8.28515625" style="3" customWidth="1"/>
    <col min="14861" max="14862" width="9.140625" style="3"/>
    <col min="14863" max="14863" width="12.28515625" style="3" customWidth="1"/>
    <col min="14864" max="15102" width="9.140625" style="3"/>
    <col min="15103" max="15103" width="12" style="3" customWidth="1"/>
    <col min="15104" max="15106" width="9.140625" style="3" customWidth="1"/>
    <col min="15107" max="15107" width="9.140625" style="3"/>
    <col min="15108" max="15108" width="3.140625" style="3" customWidth="1"/>
    <col min="15109" max="15109" width="9.140625" style="3"/>
    <col min="15110" max="15110" width="13" style="3" customWidth="1"/>
    <col min="15111" max="15115" width="9.140625" style="3"/>
    <col min="15116" max="15116" width="8.28515625" style="3" customWidth="1"/>
    <col min="15117" max="15118" width="9.140625" style="3"/>
    <col min="15119" max="15119" width="12.28515625" style="3" customWidth="1"/>
    <col min="15120" max="15358" width="9.140625" style="3"/>
    <col min="15359" max="15359" width="12" style="3" customWidth="1"/>
    <col min="15360" max="15362" width="9.140625" style="3" customWidth="1"/>
    <col min="15363" max="15363" width="9.140625" style="3"/>
    <col min="15364" max="15364" width="3.140625" style="3" customWidth="1"/>
    <col min="15365" max="15365" width="9.140625" style="3"/>
    <col min="15366" max="15366" width="13" style="3" customWidth="1"/>
    <col min="15367" max="15371" width="9.140625" style="3"/>
    <col min="15372" max="15372" width="8.28515625" style="3" customWidth="1"/>
    <col min="15373" max="15374" width="9.140625" style="3"/>
    <col min="15375" max="15375" width="12.28515625" style="3" customWidth="1"/>
    <col min="15376" max="15614" width="9.140625" style="3"/>
    <col min="15615" max="15615" width="12" style="3" customWidth="1"/>
    <col min="15616" max="15618" width="9.140625" style="3" customWidth="1"/>
    <col min="15619" max="15619" width="9.140625" style="3"/>
    <col min="15620" max="15620" width="3.140625" style="3" customWidth="1"/>
    <col min="15621" max="15621" width="9.140625" style="3"/>
    <col min="15622" max="15622" width="13" style="3" customWidth="1"/>
    <col min="15623" max="15627" width="9.140625" style="3"/>
    <col min="15628" max="15628" width="8.28515625" style="3" customWidth="1"/>
    <col min="15629" max="15630" width="9.140625" style="3"/>
    <col min="15631" max="15631" width="12.28515625" style="3" customWidth="1"/>
    <col min="15632" max="15870" width="9.140625" style="3"/>
    <col min="15871" max="15871" width="12" style="3" customWidth="1"/>
    <col min="15872" max="15874" width="9.140625" style="3" customWidth="1"/>
    <col min="15875" max="15875" width="9.140625" style="3"/>
    <col min="15876" max="15876" width="3.140625" style="3" customWidth="1"/>
    <col min="15877" max="15877" width="9.140625" style="3"/>
    <col min="15878" max="15878" width="13" style="3" customWidth="1"/>
    <col min="15879" max="15883" width="9.140625" style="3"/>
    <col min="15884" max="15884" width="8.28515625" style="3" customWidth="1"/>
    <col min="15885" max="15886" width="9.140625" style="3"/>
    <col min="15887" max="15887" width="12.28515625" style="3" customWidth="1"/>
    <col min="15888" max="16126" width="9.140625" style="3"/>
    <col min="16127" max="16127" width="12" style="3" customWidth="1"/>
    <col min="16128" max="16130" width="9.140625" style="3" customWidth="1"/>
    <col min="16131" max="16131" width="9.140625" style="3"/>
    <col min="16132" max="16132" width="3.140625" style="3" customWidth="1"/>
    <col min="16133" max="16133" width="9.140625" style="3"/>
    <col min="16134" max="16134" width="13" style="3" customWidth="1"/>
    <col min="16135" max="16139" width="9.140625" style="3"/>
    <col min="16140" max="16140" width="8.28515625" style="3" customWidth="1"/>
    <col min="16141" max="16142" width="9.140625" style="3"/>
    <col min="16143" max="16143" width="12.28515625" style="3" customWidth="1"/>
    <col min="16144" max="16382" width="9.140625" style="3"/>
    <col min="16383" max="16384" width="9.140625" style="3" customWidth="1"/>
  </cols>
  <sheetData>
    <row r="1" spans="1:17" x14ac:dyDescent="0.25">
      <c r="B1" s="6"/>
      <c r="C1" s="1"/>
      <c r="D1" s="1"/>
      <c r="E1" s="1"/>
      <c r="F1" s="1"/>
      <c r="G1" s="1"/>
      <c r="H1" s="1"/>
      <c r="I1" s="2"/>
      <c r="J1" s="2"/>
      <c r="K1" s="2"/>
      <c r="L1" s="2"/>
      <c r="M1" s="1"/>
      <c r="N1" s="1"/>
      <c r="O1" s="1"/>
      <c r="P1" s="1"/>
      <c r="Q1" s="1"/>
    </row>
    <row r="2" spans="1:17" ht="21" customHeight="1" x14ac:dyDescent="0.25">
      <c r="G2" s="6"/>
      <c r="H2" s="149" t="str">
        <f>CONCATENATE("Акт №","340/",Форма!$C$2,"/КНПЗ/23","-ВИК")</f>
        <v>Акт №340/1868/КНПЗ/23-ВИК</v>
      </c>
      <c r="I2" s="149"/>
      <c r="J2" s="149"/>
      <c r="K2" s="149"/>
      <c r="L2" s="149"/>
      <c r="M2" s="1"/>
      <c r="N2" s="1"/>
      <c r="O2" s="1"/>
      <c r="P2" s="1"/>
      <c r="Q2" s="1"/>
    </row>
    <row r="3" spans="1:17" ht="15.75" customHeight="1" x14ac:dyDescent="0.25">
      <c r="A3" s="7"/>
      <c r="B3" s="7"/>
      <c r="C3" s="7"/>
      <c r="D3" s="7"/>
      <c r="E3" s="7"/>
      <c r="F3" s="7"/>
      <c r="G3" s="149" t="s">
        <v>6</v>
      </c>
      <c r="H3" s="149"/>
      <c r="I3" s="149"/>
      <c r="J3" s="149"/>
      <c r="K3" s="149"/>
      <c r="L3" s="149"/>
      <c r="M3" s="149"/>
      <c r="N3" s="7"/>
      <c r="O3" s="7"/>
      <c r="P3" s="7"/>
      <c r="Q3" s="7"/>
    </row>
    <row r="4" spans="1:17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26.25" customHeight="1" x14ac:dyDescent="0.25">
      <c r="A5" s="143" t="s">
        <v>7</v>
      </c>
      <c r="B5" s="143"/>
      <c r="C5" s="143"/>
      <c r="D5" s="143"/>
      <c r="E5" s="122" t="str">
        <f>Форма!$C$3</f>
        <v>ООО «ОРГЭНЕРГОНЕФТЬ»</v>
      </c>
      <c r="F5" s="122"/>
      <c r="G5" s="122"/>
      <c r="H5" s="122"/>
      <c r="I5" s="8"/>
      <c r="J5" s="143" t="s">
        <v>8</v>
      </c>
      <c r="K5" s="143"/>
      <c r="L5" s="143"/>
      <c r="M5" s="143"/>
      <c r="N5" s="148">
        <f>Форма!$C$4</f>
        <v>45091</v>
      </c>
      <c r="O5" s="100"/>
      <c r="P5" s="100"/>
      <c r="Q5" s="100"/>
    </row>
    <row r="6" spans="1:17" x14ac:dyDescent="0.25">
      <c r="A6" s="9"/>
      <c r="B6" s="9"/>
      <c r="C6" s="10"/>
      <c r="D6" s="10"/>
      <c r="E6" s="1"/>
      <c r="F6" s="1"/>
      <c r="G6" s="1"/>
      <c r="H6" s="1"/>
      <c r="I6" s="11"/>
      <c r="J6" s="12"/>
      <c r="K6" s="12"/>
      <c r="L6" s="12"/>
      <c r="M6" s="12"/>
      <c r="N6" s="12"/>
      <c r="O6" s="12"/>
      <c r="P6" s="12"/>
      <c r="Q6" s="12"/>
    </row>
    <row r="7" spans="1:17" ht="15" customHeight="1" x14ac:dyDescent="0.25">
      <c r="A7" s="150" t="s">
        <v>1</v>
      </c>
      <c r="B7" s="151"/>
      <c r="C7" s="151"/>
      <c r="D7" s="152"/>
      <c r="E7" s="156" t="str">
        <f>Форма!$C$8</f>
        <v>АО «КНПЗ»</v>
      </c>
      <c r="F7" s="157"/>
      <c r="G7" s="157"/>
      <c r="H7" s="158"/>
      <c r="I7" s="13"/>
      <c r="J7" s="144"/>
      <c r="K7" s="144"/>
      <c r="L7" s="144"/>
      <c r="M7" s="144"/>
      <c r="N7" s="146"/>
      <c r="O7" s="146"/>
      <c r="P7" s="146"/>
      <c r="Q7" s="146"/>
    </row>
    <row r="8" spans="1:17" x14ac:dyDescent="0.25">
      <c r="A8" s="153"/>
      <c r="B8" s="154"/>
      <c r="C8" s="154"/>
      <c r="D8" s="155"/>
      <c r="E8" s="159"/>
      <c r="F8" s="160"/>
      <c r="G8" s="160"/>
      <c r="H8" s="161"/>
      <c r="I8" s="13"/>
      <c r="J8" s="144"/>
      <c r="K8" s="144"/>
      <c r="L8" s="144"/>
      <c r="M8" s="144"/>
      <c r="N8" s="146"/>
      <c r="O8" s="146"/>
      <c r="P8" s="146"/>
      <c r="Q8" s="146"/>
    </row>
    <row r="9" spans="1:17" ht="32.450000000000003" customHeight="1" x14ac:dyDescent="0.25">
      <c r="A9" s="143" t="s">
        <v>4</v>
      </c>
      <c r="B9" s="143"/>
      <c r="C9" s="143"/>
      <c r="D9" s="143"/>
      <c r="E9" s="100" t="str">
        <f>Форма!$C$7</f>
        <v>Цех №4, установка каталитического крекинга FCC</v>
      </c>
      <c r="F9" s="100"/>
      <c r="G9" s="100"/>
      <c r="H9" s="100"/>
      <c r="I9" s="13"/>
      <c r="J9" s="144"/>
      <c r="K9" s="144"/>
      <c r="L9" s="144"/>
      <c r="M9" s="144"/>
      <c r="N9" s="147"/>
      <c r="O9" s="147"/>
      <c r="P9" s="147"/>
      <c r="Q9" s="147"/>
    </row>
    <row r="10" spans="1:17" ht="34.5" customHeight="1" x14ac:dyDescent="0.25">
      <c r="A10" s="143" t="s">
        <v>147</v>
      </c>
      <c r="B10" s="143"/>
      <c r="C10" s="143"/>
      <c r="D10" s="143"/>
      <c r="E10" s="94">
        <f>Форма!$C$5</f>
        <v>2</v>
      </c>
      <c r="F10" s="95"/>
      <c r="G10" s="95"/>
      <c r="H10" s="96"/>
      <c r="I10" s="13"/>
      <c r="J10" s="144"/>
      <c r="K10" s="144"/>
      <c r="L10" s="144"/>
      <c r="M10" s="144"/>
      <c r="N10" s="145"/>
      <c r="O10" s="146"/>
      <c r="P10" s="146"/>
      <c r="Q10" s="146"/>
    </row>
    <row r="11" spans="1:17" ht="74.25" customHeight="1" x14ac:dyDescent="0.25">
      <c r="A11" s="143" t="s">
        <v>9</v>
      </c>
      <c r="B11" s="143"/>
      <c r="C11" s="143"/>
      <c r="D11" s="143"/>
      <c r="E11" s="100" t="str">
        <f>Форма!$C$6</f>
        <v>Вакуумный газойль из 401-Е01 на прием насосов 401-N02A/B Линии 1404,1405</v>
      </c>
      <c r="F11" s="100"/>
      <c r="G11" s="100"/>
      <c r="H11" s="100"/>
      <c r="I11" s="14"/>
      <c r="J11" s="144"/>
      <c r="K11" s="144"/>
      <c r="L11" s="144"/>
      <c r="M11" s="144"/>
      <c r="N11" s="146"/>
      <c r="O11" s="146"/>
      <c r="P11" s="146"/>
      <c r="Q11" s="146"/>
    </row>
    <row r="12" spans="1:17" x14ac:dyDescent="0.25">
      <c r="A12" s="7"/>
      <c r="B12" s="7"/>
      <c r="C12" s="7"/>
      <c r="D12" s="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 x14ac:dyDescent="0.25">
      <c r="A13" s="138" t="s">
        <v>10</v>
      </c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</row>
    <row r="14" spans="1:17" ht="50.25" customHeight="1" x14ac:dyDescent="0.25">
      <c r="A14" s="139" t="s">
        <v>148</v>
      </c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</row>
    <row r="15" spans="1:17" x14ac:dyDescent="0.25">
      <c r="A15" s="16"/>
      <c r="B15" s="16"/>
      <c r="C15" s="16"/>
      <c r="D15" s="16"/>
      <c r="E15" s="15"/>
      <c r="F15" s="15"/>
      <c r="G15" s="15"/>
      <c r="H15" s="15"/>
      <c r="I15" s="2"/>
      <c r="J15" s="2"/>
      <c r="K15" s="16"/>
      <c r="L15" s="16"/>
      <c r="M15" s="16"/>
      <c r="N15" s="16"/>
      <c r="O15" s="15"/>
      <c r="P15" s="15"/>
      <c r="Q15" s="15"/>
    </row>
    <row r="16" spans="1:17" x14ac:dyDescent="0.25">
      <c r="A16" s="138" t="s">
        <v>11</v>
      </c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</row>
    <row r="17" spans="1:17" ht="39.75" customHeight="1" x14ac:dyDescent="0.25">
      <c r="A17" s="140" t="s">
        <v>12</v>
      </c>
      <c r="B17" s="141"/>
      <c r="C17" s="141"/>
      <c r="D17" s="141"/>
      <c r="E17" s="141"/>
      <c r="F17" s="141"/>
      <c r="G17" s="142"/>
      <c r="H17" s="94" t="s">
        <v>13</v>
      </c>
      <c r="I17" s="95"/>
      <c r="J17" s="95"/>
      <c r="K17" s="95"/>
      <c r="L17" s="95"/>
      <c r="M17" s="95"/>
      <c r="N17" s="95"/>
      <c r="O17" s="95"/>
      <c r="P17" s="95"/>
      <c r="Q17" s="96"/>
    </row>
    <row r="18" spans="1:17" ht="36.75" customHeight="1" x14ac:dyDescent="0.25">
      <c r="A18" s="134" t="s">
        <v>14</v>
      </c>
      <c r="B18" s="135"/>
      <c r="C18" s="135"/>
      <c r="D18" s="135"/>
      <c r="E18" s="135"/>
      <c r="F18" s="135"/>
      <c r="G18" s="136"/>
      <c r="H18" s="94" t="s">
        <v>15</v>
      </c>
      <c r="I18" s="95"/>
      <c r="J18" s="95"/>
      <c r="K18" s="95"/>
      <c r="L18" s="95"/>
      <c r="M18" s="95"/>
      <c r="N18" s="95"/>
      <c r="O18" s="95"/>
      <c r="P18" s="95"/>
      <c r="Q18" s="96"/>
    </row>
    <row r="19" spans="1:17" ht="36" customHeight="1" x14ac:dyDescent="0.25">
      <c r="A19" s="140" t="s">
        <v>16</v>
      </c>
      <c r="B19" s="141"/>
      <c r="C19" s="141"/>
      <c r="D19" s="141"/>
      <c r="E19" s="141"/>
      <c r="F19" s="141"/>
      <c r="G19" s="142"/>
      <c r="H19" s="94" t="s">
        <v>17</v>
      </c>
      <c r="I19" s="95"/>
      <c r="J19" s="95"/>
      <c r="K19" s="95"/>
      <c r="L19" s="95"/>
      <c r="M19" s="95"/>
      <c r="N19" s="95"/>
      <c r="O19" s="95"/>
      <c r="P19" s="95"/>
      <c r="Q19" s="96"/>
    </row>
    <row r="20" spans="1:17" ht="15" customHeight="1" x14ac:dyDescent="0.25">
      <c r="A20" s="134" t="s">
        <v>18</v>
      </c>
      <c r="B20" s="135"/>
      <c r="C20" s="135"/>
      <c r="D20" s="135"/>
      <c r="E20" s="135"/>
      <c r="F20" s="135"/>
      <c r="G20" s="136"/>
      <c r="H20" s="94" t="str">
        <f>IF(Форма!$C$9="+","удовлетворительное","отсутствует")</f>
        <v>удовлетворительное</v>
      </c>
      <c r="I20" s="95"/>
      <c r="J20" s="95"/>
      <c r="K20" s="95"/>
      <c r="L20" s="95"/>
      <c r="M20" s="95"/>
      <c r="N20" s="95"/>
      <c r="O20" s="95"/>
      <c r="P20" s="95"/>
      <c r="Q20" s="96"/>
    </row>
    <row r="21" spans="1:17" ht="15" customHeight="1" x14ac:dyDescent="0.25">
      <c r="A21" s="134" t="s">
        <v>19</v>
      </c>
      <c r="B21" s="135"/>
      <c r="C21" s="135"/>
      <c r="D21" s="135"/>
      <c r="E21" s="135"/>
      <c r="F21" s="135"/>
      <c r="G21" s="136"/>
      <c r="H21" s="94" t="str">
        <f>IF(Форма!$C$10="+","удовлетворительное","отсутствует")</f>
        <v>удовлетворительное</v>
      </c>
      <c r="I21" s="95"/>
      <c r="J21" s="95"/>
      <c r="K21" s="95"/>
      <c r="L21" s="95"/>
      <c r="M21" s="95"/>
      <c r="N21" s="95"/>
      <c r="O21" s="95"/>
      <c r="P21" s="95"/>
      <c r="Q21" s="96"/>
    </row>
    <row r="22" spans="1:17" ht="18" customHeight="1" x14ac:dyDescent="0.25">
      <c r="A22" s="134" t="s">
        <v>20</v>
      </c>
      <c r="B22" s="135"/>
      <c r="C22" s="135"/>
      <c r="D22" s="135"/>
      <c r="E22" s="135"/>
      <c r="F22" s="135"/>
      <c r="G22" s="136"/>
      <c r="H22" s="94" t="s">
        <v>15</v>
      </c>
      <c r="I22" s="95"/>
      <c r="J22" s="95"/>
      <c r="K22" s="95"/>
      <c r="L22" s="95"/>
      <c r="M22" s="95"/>
      <c r="N22" s="95"/>
      <c r="O22" s="95"/>
      <c r="P22" s="95"/>
      <c r="Q22" s="96"/>
    </row>
    <row r="23" spans="1:17" ht="15" customHeight="1" x14ac:dyDescent="0.25">
      <c r="A23" s="134" t="s">
        <v>21</v>
      </c>
      <c r="B23" s="135"/>
      <c r="C23" s="135"/>
      <c r="D23" s="135"/>
      <c r="E23" s="135"/>
      <c r="F23" s="135"/>
      <c r="G23" s="136"/>
      <c r="H23" s="94" t="s">
        <v>15</v>
      </c>
      <c r="I23" s="95"/>
      <c r="J23" s="95"/>
      <c r="K23" s="95"/>
      <c r="L23" s="95"/>
      <c r="M23" s="95"/>
      <c r="N23" s="95"/>
      <c r="O23" s="95"/>
      <c r="P23" s="95"/>
      <c r="Q23" s="96"/>
    </row>
    <row r="24" spans="1:17" ht="15" customHeight="1" x14ac:dyDescent="0.25">
      <c r="A24" s="134" t="s">
        <v>22</v>
      </c>
      <c r="B24" s="135"/>
      <c r="C24" s="135"/>
      <c r="D24" s="135"/>
      <c r="E24" s="135"/>
      <c r="F24" s="135"/>
      <c r="G24" s="136"/>
      <c r="H24" s="94" t="str">
        <f>IF(Форма!$C$11="+","удовлетворительное","отсутствует")</f>
        <v>удовлетворительное</v>
      </c>
      <c r="I24" s="95"/>
      <c r="J24" s="95"/>
      <c r="K24" s="95"/>
      <c r="L24" s="95"/>
      <c r="M24" s="95"/>
      <c r="N24" s="95"/>
      <c r="O24" s="95"/>
      <c r="P24" s="95"/>
      <c r="Q24" s="96"/>
    </row>
    <row r="25" spans="1:17" ht="15" customHeight="1" x14ac:dyDescent="0.25">
      <c r="A25" s="134" t="s">
        <v>23</v>
      </c>
      <c r="B25" s="135"/>
      <c r="C25" s="135"/>
      <c r="D25" s="135"/>
      <c r="E25" s="135"/>
      <c r="F25" s="135"/>
      <c r="G25" s="136"/>
      <c r="H25" s="94" t="s">
        <v>24</v>
      </c>
      <c r="I25" s="95"/>
      <c r="J25" s="95"/>
      <c r="K25" s="95"/>
      <c r="L25" s="95"/>
      <c r="M25" s="95"/>
      <c r="N25" s="95"/>
      <c r="O25" s="95"/>
      <c r="P25" s="95"/>
      <c r="Q25" s="96"/>
    </row>
    <row r="26" spans="1:17" ht="13.5" customHeight="1" x14ac:dyDescent="0.25">
      <c r="A26" s="16"/>
      <c r="B26" s="16"/>
      <c r="C26" s="16"/>
      <c r="D26" s="16"/>
      <c r="E26" s="15"/>
      <c r="F26" s="15"/>
      <c r="G26" s="15"/>
      <c r="H26" s="15"/>
      <c r="I26" s="2"/>
      <c r="J26" s="2"/>
      <c r="K26" s="16"/>
      <c r="L26" s="16"/>
      <c r="M26" s="16"/>
      <c r="N26" s="16"/>
      <c r="O26" s="15"/>
      <c r="P26" s="15"/>
      <c r="Q26" s="15"/>
    </row>
    <row r="27" spans="1:17" x14ac:dyDescent="0.25">
      <c r="A27" s="137" t="s">
        <v>25</v>
      </c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</row>
    <row r="28" spans="1:17" ht="19.5" customHeight="1" x14ac:dyDescent="0.25">
      <c r="A28" s="133" t="s">
        <v>26</v>
      </c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</row>
    <row r="29" spans="1:17" ht="11.2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25">
      <c r="A30" s="89" t="s">
        <v>27</v>
      </c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</row>
    <row r="31" spans="1:17" ht="25.5" customHeight="1" x14ac:dyDescent="0.25">
      <c r="A31" s="90" t="s">
        <v>28</v>
      </c>
      <c r="B31" s="91"/>
      <c r="C31" s="91"/>
      <c r="D31" s="91"/>
      <c r="E31" s="91"/>
      <c r="F31" s="91"/>
      <c r="G31" s="92"/>
      <c r="H31" s="93" t="s">
        <v>29</v>
      </c>
      <c r="I31" s="93"/>
      <c r="J31" s="93"/>
      <c r="K31" s="93"/>
      <c r="L31" s="93"/>
      <c r="M31" s="93"/>
      <c r="N31" s="93" t="s">
        <v>30</v>
      </c>
      <c r="O31" s="93"/>
      <c r="P31" s="93"/>
      <c r="Q31" s="93"/>
    </row>
    <row r="32" spans="1:17" ht="30" customHeight="1" x14ac:dyDescent="0.25">
      <c r="A32" s="94" t="s">
        <v>31</v>
      </c>
      <c r="B32" s="95"/>
      <c r="C32" s="95"/>
      <c r="D32" s="95"/>
      <c r="E32" s="95"/>
      <c r="F32" s="95"/>
      <c r="G32" s="96"/>
      <c r="H32" s="131" t="s">
        <v>172</v>
      </c>
      <c r="I32" s="132"/>
      <c r="J32" s="132"/>
      <c r="K32" s="132"/>
      <c r="L32" s="132"/>
      <c r="M32" s="132"/>
      <c r="N32" s="100" t="str">
        <f>VLOOKUP($H$32,'Приборы ЛНК'!$C$20:$D$32,2,FALSE)</f>
        <v>до 09.11.2023</v>
      </c>
      <c r="O32" s="100"/>
      <c r="P32" s="100"/>
      <c r="Q32" s="100"/>
    </row>
    <row r="33" spans="1:17" ht="14.2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x14ac:dyDescent="0.25">
      <c r="A34" s="89" t="s">
        <v>32</v>
      </c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</row>
    <row r="35" spans="1:17" ht="43.5" customHeight="1" x14ac:dyDescent="0.25">
      <c r="A35" s="90" t="s">
        <v>33</v>
      </c>
      <c r="B35" s="91"/>
      <c r="C35" s="91"/>
      <c r="D35" s="91"/>
      <c r="E35" s="91"/>
      <c r="F35" s="91"/>
      <c r="G35" s="92"/>
      <c r="H35" s="93" t="s">
        <v>34</v>
      </c>
      <c r="I35" s="93"/>
      <c r="J35" s="93"/>
      <c r="K35" s="93"/>
      <c r="L35" s="93" t="s">
        <v>35</v>
      </c>
      <c r="M35" s="93"/>
      <c r="N35" s="93" t="s">
        <v>36</v>
      </c>
      <c r="O35" s="93"/>
      <c r="P35" s="93"/>
      <c r="Q35" s="93"/>
    </row>
    <row r="36" spans="1:17" x14ac:dyDescent="0.25">
      <c r="A36" s="94" t="s">
        <v>37</v>
      </c>
      <c r="B36" s="95"/>
      <c r="C36" s="95"/>
      <c r="D36" s="95"/>
      <c r="E36" s="95"/>
      <c r="F36" s="95"/>
      <c r="G36" s="96"/>
      <c r="H36" s="100" t="str">
        <f>VLOOKUP($N$36,Специалисты!$B$4:$C$11,2,FALSE)</f>
        <v>уд. №0013-8067-2023 до 03.2026</v>
      </c>
      <c r="I36" s="100"/>
      <c r="J36" s="100"/>
      <c r="K36" s="100"/>
      <c r="L36" s="100"/>
      <c r="M36" s="100"/>
      <c r="N36" s="100" t="s">
        <v>194</v>
      </c>
      <c r="O36" s="100"/>
      <c r="P36" s="100"/>
      <c r="Q36" s="100"/>
    </row>
    <row r="37" spans="1:1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23.25" customHeight="1" x14ac:dyDescent="0.25">
      <c r="A38" s="129" t="s">
        <v>144</v>
      </c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30"/>
      <c r="M38" s="130"/>
      <c r="N38" s="108" t="s">
        <v>145</v>
      </c>
      <c r="O38" s="108"/>
      <c r="P38" s="108"/>
      <c r="Q38" s="108"/>
    </row>
  </sheetData>
  <mergeCells count="66">
    <mergeCell ref="N5:Q5"/>
    <mergeCell ref="H2:L2"/>
    <mergeCell ref="G3:M3"/>
    <mergeCell ref="A11:D11"/>
    <mergeCell ref="E11:H11"/>
    <mergeCell ref="J11:M11"/>
    <mergeCell ref="A5:D5"/>
    <mergeCell ref="E5:H5"/>
    <mergeCell ref="J5:M5"/>
    <mergeCell ref="E10:H10"/>
    <mergeCell ref="N11:Q11"/>
    <mergeCell ref="A7:D8"/>
    <mergeCell ref="E7:H8"/>
    <mergeCell ref="J7:M7"/>
    <mergeCell ref="N7:Q7"/>
    <mergeCell ref="J8:M8"/>
    <mergeCell ref="N8:Q8"/>
    <mergeCell ref="A9:D9"/>
    <mergeCell ref="E9:H9"/>
    <mergeCell ref="J9:M9"/>
    <mergeCell ref="N9:Q9"/>
    <mergeCell ref="A10:D10"/>
    <mergeCell ref="J10:M10"/>
    <mergeCell ref="N10:Q10"/>
    <mergeCell ref="A19:G19"/>
    <mergeCell ref="H19:Q19"/>
    <mergeCell ref="A20:G20"/>
    <mergeCell ref="H20:Q20"/>
    <mergeCell ref="A13:Q13"/>
    <mergeCell ref="A14:Q14"/>
    <mergeCell ref="A16:Q16"/>
    <mergeCell ref="A17:G17"/>
    <mergeCell ref="H17:Q17"/>
    <mergeCell ref="A18:G18"/>
    <mergeCell ref="H18:Q18"/>
    <mergeCell ref="A30:Q30"/>
    <mergeCell ref="A28:Q28"/>
    <mergeCell ref="A21:G21"/>
    <mergeCell ref="H21:Q21"/>
    <mergeCell ref="A24:G24"/>
    <mergeCell ref="H24:Q24"/>
    <mergeCell ref="A25:G25"/>
    <mergeCell ref="H25:Q25"/>
    <mergeCell ref="A27:Q27"/>
    <mergeCell ref="A22:G22"/>
    <mergeCell ref="H22:Q22"/>
    <mergeCell ref="A23:G23"/>
    <mergeCell ref="H23:Q23"/>
    <mergeCell ref="A31:G31"/>
    <mergeCell ref="H31:M31"/>
    <mergeCell ref="N31:Q31"/>
    <mergeCell ref="A32:G32"/>
    <mergeCell ref="H32:M32"/>
    <mergeCell ref="N32:Q32"/>
    <mergeCell ref="A38:K38"/>
    <mergeCell ref="L38:M38"/>
    <mergeCell ref="N38:Q38"/>
    <mergeCell ref="A34:Q34"/>
    <mergeCell ref="A35:G35"/>
    <mergeCell ref="H35:K35"/>
    <mergeCell ref="L35:M35"/>
    <mergeCell ref="N35:Q35"/>
    <mergeCell ref="A36:G36"/>
    <mergeCell ref="H36:K36"/>
    <mergeCell ref="L36:M36"/>
    <mergeCell ref="N36:Q3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4" firstPageNumber="29" orientation="portrait" useFirstPageNumber="1" r:id="rId1"/>
  <headerFooter>
    <oddFooter>&amp;C&amp;"Times New Roman,обычный"&amp;P
ООО "Оргэнергонефть"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9CB0CF-250D-488B-8066-A47469BB7FC9}">
          <x14:formula1>
            <xm:f>'Приборы ЛНК'!$C$20:$C$23</xm:f>
          </x14:formula1>
          <xm:sqref>H32:M32</xm:sqref>
        </x14:dataValidation>
        <x14:dataValidation type="list" allowBlank="1" showInputMessage="1" showErrorMessage="1" xr:uid="{6D3D8445-49B8-4CA7-9897-9DB509367002}">
          <x14:formula1>
            <xm:f>Специалисты!$B$4:$B$11</xm:f>
          </x14:formula1>
          <xm:sqref>N36:Q36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O329"/>
  <sheetViews>
    <sheetView zoomScale="87" zoomScaleNormal="87" zoomScaleSheetLayoutView="100" zoomScalePageLayoutView="85" workbookViewId="0">
      <selection activeCell="A18" sqref="A18:D244"/>
    </sheetView>
  </sheetViews>
  <sheetFormatPr defaultRowHeight="15" x14ac:dyDescent="0.25"/>
  <cols>
    <col min="1" max="2" width="8.85546875" style="19" customWidth="1"/>
    <col min="3" max="3" width="10" style="19" customWidth="1"/>
    <col min="4" max="4" width="16.85546875" style="19" customWidth="1"/>
    <col min="5" max="5" width="15" style="19" customWidth="1"/>
    <col min="6" max="6" width="7.5703125" style="19" customWidth="1"/>
    <col min="7" max="7" width="9.140625" style="19" customWidth="1"/>
    <col min="8" max="8" width="11" style="72" customWidth="1"/>
    <col min="9" max="9" width="10.140625" style="72" customWidth="1"/>
    <col min="10" max="11" width="11.5703125" style="72" customWidth="1"/>
    <col min="12" max="12" width="6.7109375" style="72" customWidth="1"/>
    <col min="13" max="13" width="6.5703125" style="72" customWidth="1"/>
    <col min="14" max="14" width="6.42578125" style="72" customWidth="1"/>
    <col min="15" max="15" width="7.42578125" style="72" customWidth="1"/>
    <col min="16" max="224" width="9.140625" style="19"/>
    <col min="225" max="225" width="0" style="19" hidden="1" customWidth="1"/>
    <col min="226" max="226" width="8.85546875" style="19" customWidth="1"/>
    <col min="227" max="227" width="10" style="19" customWidth="1"/>
    <col min="228" max="228" width="16.85546875" style="19" customWidth="1"/>
    <col min="229" max="229" width="15" style="19" customWidth="1"/>
    <col min="230" max="230" width="7.5703125" style="19" customWidth="1"/>
    <col min="231" max="231" width="9.140625" style="19" customWidth="1"/>
    <col min="232" max="232" width="11" style="19" customWidth="1"/>
    <col min="233" max="233" width="10.140625" style="19" customWidth="1"/>
    <col min="234" max="235" width="11.5703125" style="19" customWidth="1"/>
    <col min="236" max="236" width="6.7109375" style="19" customWidth="1"/>
    <col min="237" max="237" width="7.28515625" style="19" customWidth="1"/>
    <col min="238" max="238" width="6.42578125" style="19" customWidth="1"/>
    <col min="239" max="239" width="9.140625" style="19" customWidth="1"/>
    <col min="240" max="480" width="9.140625" style="19"/>
    <col min="481" max="481" width="0" style="19" hidden="1" customWidth="1"/>
    <col min="482" max="482" width="8.85546875" style="19" customWidth="1"/>
    <col min="483" max="483" width="10" style="19" customWidth="1"/>
    <col min="484" max="484" width="16.85546875" style="19" customWidth="1"/>
    <col min="485" max="485" width="15" style="19" customWidth="1"/>
    <col min="486" max="486" width="7.5703125" style="19" customWidth="1"/>
    <col min="487" max="487" width="9.140625" style="19" customWidth="1"/>
    <col min="488" max="488" width="11" style="19" customWidth="1"/>
    <col min="489" max="489" width="10.140625" style="19" customWidth="1"/>
    <col min="490" max="491" width="11.5703125" style="19" customWidth="1"/>
    <col min="492" max="492" width="6.7109375" style="19" customWidth="1"/>
    <col min="493" max="493" width="7.28515625" style="19" customWidth="1"/>
    <col min="494" max="494" width="6.42578125" style="19" customWidth="1"/>
    <col min="495" max="495" width="9.140625" style="19" customWidth="1"/>
    <col min="496" max="736" width="9.140625" style="19"/>
    <col min="737" max="737" width="0" style="19" hidden="1" customWidth="1"/>
    <col min="738" max="738" width="8.85546875" style="19" customWidth="1"/>
    <col min="739" max="739" width="10" style="19" customWidth="1"/>
    <col min="740" max="740" width="16.85546875" style="19" customWidth="1"/>
    <col min="741" max="741" width="15" style="19" customWidth="1"/>
    <col min="742" max="742" width="7.5703125" style="19" customWidth="1"/>
    <col min="743" max="743" width="9.140625" style="19" customWidth="1"/>
    <col min="744" max="744" width="11" style="19" customWidth="1"/>
    <col min="745" max="745" width="10.140625" style="19" customWidth="1"/>
    <col min="746" max="747" width="11.5703125" style="19" customWidth="1"/>
    <col min="748" max="748" width="6.7109375" style="19" customWidth="1"/>
    <col min="749" max="749" width="7.28515625" style="19" customWidth="1"/>
    <col min="750" max="750" width="6.42578125" style="19" customWidth="1"/>
    <col min="751" max="751" width="9.140625" style="19" customWidth="1"/>
    <col min="752" max="992" width="9.140625" style="19"/>
    <col min="993" max="993" width="0" style="19" hidden="1" customWidth="1"/>
    <col min="994" max="994" width="8.85546875" style="19" customWidth="1"/>
    <col min="995" max="995" width="10" style="19" customWidth="1"/>
    <col min="996" max="996" width="16.85546875" style="19" customWidth="1"/>
    <col min="997" max="997" width="15" style="19" customWidth="1"/>
    <col min="998" max="998" width="7.5703125" style="19" customWidth="1"/>
    <col min="999" max="999" width="9.140625" style="19" customWidth="1"/>
    <col min="1000" max="1000" width="11" style="19" customWidth="1"/>
    <col min="1001" max="1001" width="10.140625" style="19" customWidth="1"/>
    <col min="1002" max="1003" width="11.5703125" style="19" customWidth="1"/>
    <col min="1004" max="1004" width="6.7109375" style="19" customWidth="1"/>
    <col min="1005" max="1005" width="7.28515625" style="19" customWidth="1"/>
    <col min="1006" max="1006" width="6.42578125" style="19" customWidth="1"/>
    <col min="1007" max="1007" width="9.140625" style="19" customWidth="1"/>
    <col min="1008" max="1248" width="9.140625" style="19"/>
    <col min="1249" max="1249" width="0" style="19" hidden="1" customWidth="1"/>
    <col min="1250" max="1250" width="8.85546875" style="19" customWidth="1"/>
    <col min="1251" max="1251" width="10" style="19" customWidth="1"/>
    <col min="1252" max="1252" width="16.85546875" style="19" customWidth="1"/>
    <col min="1253" max="1253" width="15" style="19" customWidth="1"/>
    <col min="1254" max="1254" width="7.5703125" style="19" customWidth="1"/>
    <col min="1255" max="1255" width="9.140625" style="19" customWidth="1"/>
    <col min="1256" max="1256" width="11" style="19" customWidth="1"/>
    <col min="1257" max="1257" width="10.140625" style="19" customWidth="1"/>
    <col min="1258" max="1259" width="11.5703125" style="19" customWidth="1"/>
    <col min="1260" max="1260" width="6.7109375" style="19" customWidth="1"/>
    <col min="1261" max="1261" width="7.28515625" style="19" customWidth="1"/>
    <col min="1262" max="1262" width="6.42578125" style="19" customWidth="1"/>
    <col min="1263" max="1263" width="9.140625" style="19" customWidth="1"/>
    <col min="1264" max="1504" width="9.140625" style="19"/>
    <col min="1505" max="1505" width="0" style="19" hidden="1" customWidth="1"/>
    <col min="1506" max="1506" width="8.85546875" style="19" customWidth="1"/>
    <col min="1507" max="1507" width="10" style="19" customWidth="1"/>
    <col min="1508" max="1508" width="16.85546875" style="19" customWidth="1"/>
    <col min="1509" max="1509" width="15" style="19" customWidth="1"/>
    <col min="1510" max="1510" width="7.5703125" style="19" customWidth="1"/>
    <col min="1511" max="1511" width="9.140625" style="19" customWidth="1"/>
    <col min="1512" max="1512" width="11" style="19" customWidth="1"/>
    <col min="1513" max="1513" width="10.140625" style="19" customWidth="1"/>
    <col min="1514" max="1515" width="11.5703125" style="19" customWidth="1"/>
    <col min="1516" max="1516" width="6.7109375" style="19" customWidth="1"/>
    <col min="1517" max="1517" width="7.28515625" style="19" customWidth="1"/>
    <col min="1518" max="1518" width="6.42578125" style="19" customWidth="1"/>
    <col min="1519" max="1519" width="9.140625" style="19" customWidth="1"/>
    <col min="1520" max="1760" width="9.140625" style="19"/>
    <col min="1761" max="1761" width="0" style="19" hidden="1" customWidth="1"/>
    <col min="1762" max="1762" width="8.85546875" style="19" customWidth="1"/>
    <col min="1763" max="1763" width="10" style="19" customWidth="1"/>
    <col min="1764" max="1764" width="16.85546875" style="19" customWidth="1"/>
    <col min="1765" max="1765" width="15" style="19" customWidth="1"/>
    <col min="1766" max="1766" width="7.5703125" style="19" customWidth="1"/>
    <col min="1767" max="1767" width="9.140625" style="19" customWidth="1"/>
    <col min="1768" max="1768" width="11" style="19" customWidth="1"/>
    <col min="1769" max="1769" width="10.140625" style="19" customWidth="1"/>
    <col min="1770" max="1771" width="11.5703125" style="19" customWidth="1"/>
    <col min="1772" max="1772" width="6.7109375" style="19" customWidth="1"/>
    <col min="1773" max="1773" width="7.28515625" style="19" customWidth="1"/>
    <col min="1774" max="1774" width="6.42578125" style="19" customWidth="1"/>
    <col min="1775" max="1775" width="9.140625" style="19" customWidth="1"/>
    <col min="1776" max="2016" width="9.140625" style="19"/>
    <col min="2017" max="2017" width="0" style="19" hidden="1" customWidth="1"/>
    <col min="2018" max="2018" width="8.85546875" style="19" customWidth="1"/>
    <col min="2019" max="2019" width="10" style="19" customWidth="1"/>
    <col min="2020" max="2020" width="16.85546875" style="19" customWidth="1"/>
    <col min="2021" max="2021" width="15" style="19" customWidth="1"/>
    <col min="2022" max="2022" width="7.5703125" style="19" customWidth="1"/>
    <col min="2023" max="2023" width="9.140625" style="19" customWidth="1"/>
    <col min="2024" max="2024" width="11" style="19" customWidth="1"/>
    <col min="2025" max="2025" width="10.140625" style="19" customWidth="1"/>
    <col min="2026" max="2027" width="11.5703125" style="19" customWidth="1"/>
    <col min="2028" max="2028" width="6.7109375" style="19" customWidth="1"/>
    <col min="2029" max="2029" width="7.28515625" style="19" customWidth="1"/>
    <col min="2030" max="2030" width="6.42578125" style="19" customWidth="1"/>
    <col min="2031" max="2031" width="9.140625" style="19" customWidth="1"/>
    <col min="2032" max="2272" width="9.140625" style="19"/>
    <col min="2273" max="2273" width="0" style="19" hidden="1" customWidth="1"/>
    <col min="2274" max="2274" width="8.85546875" style="19" customWidth="1"/>
    <col min="2275" max="2275" width="10" style="19" customWidth="1"/>
    <col min="2276" max="2276" width="16.85546875" style="19" customWidth="1"/>
    <col min="2277" max="2277" width="15" style="19" customWidth="1"/>
    <col min="2278" max="2278" width="7.5703125" style="19" customWidth="1"/>
    <col min="2279" max="2279" width="9.140625" style="19" customWidth="1"/>
    <col min="2280" max="2280" width="11" style="19" customWidth="1"/>
    <col min="2281" max="2281" width="10.140625" style="19" customWidth="1"/>
    <col min="2282" max="2283" width="11.5703125" style="19" customWidth="1"/>
    <col min="2284" max="2284" width="6.7109375" style="19" customWidth="1"/>
    <col min="2285" max="2285" width="7.28515625" style="19" customWidth="1"/>
    <col min="2286" max="2286" width="6.42578125" style="19" customWidth="1"/>
    <col min="2287" max="2287" width="9.140625" style="19" customWidth="1"/>
    <col min="2288" max="2528" width="9.140625" style="19"/>
    <col min="2529" max="2529" width="0" style="19" hidden="1" customWidth="1"/>
    <col min="2530" max="2530" width="8.85546875" style="19" customWidth="1"/>
    <col min="2531" max="2531" width="10" style="19" customWidth="1"/>
    <col min="2532" max="2532" width="16.85546875" style="19" customWidth="1"/>
    <col min="2533" max="2533" width="15" style="19" customWidth="1"/>
    <col min="2534" max="2534" width="7.5703125" style="19" customWidth="1"/>
    <col min="2535" max="2535" width="9.140625" style="19" customWidth="1"/>
    <col min="2536" max="2536" width="11" style="19" customWidth="1"/>
    <col min="2537" max="2537" width="10.140625" style="19" customWidth="1"/>
    <col min="2538" max="2539" width="11.5703125" style="19" customWidth="1"/>
    <col min="2540" max="2540" width="6.7109375" style="19" customWidth="1"/>
    <col min="2541" max="2541" width="7.28515625" style="19" customWidth="1"/>
    <col min="2542" max="2542" width="6.42578125" style="19" customWidth="1"/>
    <col min="2543" max="2543" width="9.140625" style="19" customWidth="1"/>
    <col min="2544" max="2784" width="9.140625" style="19"/>
    <col min="2785" max="2785" width="0" style="19" hidden="1" customWidth="1"/>
    <col min="2786" max="2786" width="8.85546875" style="19" customWidth="1"/>
    <col min="2787" max="2787" width="10" style="19" customWidth="1"/>
    <col min="2788" max="2788" width="16.85546875" style="19" customWidth="1"/>
    <col min="2789" max="2789" width="15" style="19" customWidth="1"/>
    <col min="2790" max="2790" width="7.5703125" style="19" customWidth="1"/>
    <col min="2791" max="2791" width="9.140625" style="19" customWidth="1"/>
    <col min="2792" max="2792" width="11" style="19" customWidth="1"/>
    <col min="2793" max="2793" width="10.140625" style="19" customWidth="1"/>
    <col min="2794" max="2795" width="11.5703125" style="19" customWidth="1"/>
    <col min="2796" max="2796" width="6.7109375" style="19" customWidth="1"/>
    <col min="2797" max="2797" width="7.28515625" style="19" customWidth="1"/>
    <col min="2798" max="2798" width="6.42578125" style="19" customWidth="1"/>
    <col min="2799" max="2799" width="9.140625" style="19" customWidth="1"/>
    <col min="2800" max="3040" width="9.140625" style="19"/>
    <col min="3041" max="3041" width="0" style="19" hidden="1" customWidth="1"/>
    <col min="3042" max="3042" width="8.85546875" style="19" customWidth="1"/>
    <col min="3043" max="3043" width="10" style="19" customWidth="1"/>
    <col min="3044" max="3044" width="16.85546875" style="19" customWidth="1"/>
    <col min="3045" max="3045" width="15" style="19" customWidth="1"/>
    <col min="3046" max="3046" width="7.5703125" style="19" customWidth="1"/>
    <col min="3047" max="3047" width="9.140625" style="19" customWidth="1"/>
    <col min="3048" max="3048" width="11" style="19" customWidth="1"/>
    <col min="3049" max="3049" width="10.140625" style="19" customWidth="1"/>
    <col min="3050" max="3051" width="11.5703125" style="19" customWidth="1"/>
    <col min="3052" max="3052" width="6.7109375" style="19" customWidth="1"/>
    <col min="3053" max="3053" width="7.28515625" style="19" customWidth="1"/>
    <col min="3054" max="3054" width="6.42578125" style="19" customWidth="1"/>
    <col min="3055" max="3055" width="9.140625" style="19" customWidth="1"/>
    <col min="3056" max="3296" width="9.140625" style="19"/>
    <col min="3297" max="3297" width="0" style="19" hidden="1" customWidth="1"/>
    <col min="3298" max="3298" width="8.85546875" style="19" customWidth="1"/>
    <col min="3299" max="3299" width="10" style="19" customWidth="1"/>
    <col min="3300" max="3300" width="16.85546875" style="19" customWidth="1"/>
    <col min="3301" max="3301" width="15" style="19" customWidth="1"/>
    <col min="3302" max="3302" width="7.5703125" style="19" customWidth="1"/>
    <col min="3303" max="3303" width="9.140625" style="19" customWidth="1"/>
    <col min="3304" max="3304" width="11" style="19" customWidth="1"/>
    <col min="3305" max="3305" width="10.140625" style="19" customWidth="1"/>
    <col min="3306" max="3307" width="11.5703125" style="19" customWidth="1"/>
    <col min="3308" max="3308" width="6.7109375" style="19" customWidth="1"/>
    <col min="3309" max="3309" width="7.28515625" style="19" customWidth="1"/>
    <col min="3310" max="3310" width="6.42578125" style="19" customWidth="1"/>
    <col min="3311" max="3311" width="9.140625" style="19" customWidth="1"/>
    <col min="3312" max="3552" width="9.140625" style="19"/>
    <col min="3553" max="3553" width="0" style="19" hidden="1" customWidth="1"/>
    <col min="3554" max="3554" width="8.85546875" style="19" customWidth="1"/>
    <col min="3555" max="3555" width="10" style="19" customWidth="1"/>
    <col min="3556" max="3556" width="16.85546875" style="19" customWidth="1"/>
    <col min="3557" max="3557" width="15" style="19" customWidth="1"/>
    <col min="3558" max="3558" width="7.5703125" style="19" customWidth="1"/>
    <col min="3559" max="3559" width="9.140625" style="19" customWidth="1"/>
    <col min="3560" max="3560" width="11" style="19" customWidth="1"/>
    <col min="3561" max="3561" width="10.140625" style="19" customWidth="1"/>
    <col min="3562" max="3563" width="11.5703125" style="19" customWidth="1"/>
    <col min="3564" max="3564" width="6.7109375" style="19" customWidth="1"/>
    <col min="3565" max="3565" width="7.28515625" style="19" customWidth="1"/>
    <col min="3566" max="3566" width="6.42578125" style="19" customWidth="1"/>
    <col min="3567" max="3567" width="9.140625" style="19" customWidth="1"/>
    <col min="3568" max="3808" width="9.140625" style="19"/>
    <col min="3809" max="3809" width="0" style="19" hidden="1" customWidth="1"/>
    <col min="3810" max="3810" width="8.85546875" style="19" customWidth="1"/>
    <col min="3811" max="3811" width="10" style="19" customWidth="1"/>
    <col min="3812" max="3812" width="16.85546875" style="19" customWidth="1"/>
    <col min="3813" max="3813" width="15" style="19" customWidth="1"/>
    <col min="3814" max="3814" width="7.5703125" style="19" customWidth="1"/>
    <col min="3815" max="3815" width="9.140625" style="19" customWidth="1"/>
    <col min="3816" max="3816" width="11" style="19" customWidth="1"/>
    <col min="3817" max="3817" width="10.140625" style="19" customWidth="1"/>
    <col min="3818" max="3819" width="11.5703125" style="19" customWidth="1"/>
    <col min="3820" max="3820" width="6.7109375" style="19" customWidth="1"/>
    <col min="3821" max="3821" width="7.28515625" style="19" customWidth="1"/>
    <col min="3822" max="3822" width="6.42578125" style="19" customWidth="1"/>
    <col min="3823" max="3823" width="9.140625" style="19" customWidth="1"/>
    <col min="3824" max="4064" width="9.140625" style="19"/>
    <col min="4065" max="4065" width="0" style="19" hidden="1" customWidth="1"/>
    <col min="4066" max="4066" width="8.85546875" style="19" customWidth="1"/>
    <col min="4067" max="4067" width="10" style="19" customWidth="1"/>
    <col min="4068" max="4068" width="16.85546875" style="19" customWidth="1"/>
    <col min="4069" max="4069" width="15" style="19" customWidth="1"/>
    <col min="4070" max="4070" width="7.5703125" style="19" customWidth="1"/>
    <col min="4071" max="4071" width="9.140625" style="19" customWidth="1"/>
    <col min="4072" max="4072" width="11" style="19" customWidth="1"/>
    <col min="4073" max="4073" width="10.140625" style="19" customWidth="1"/>
    <col min="4074" max="4075" width="11.5703125" style="19" customWidth="1"/>
    <col min="4076" max="4076" width="6.7109375" style="19" customWidth="1"/>
    <col min="4077" max="4077" width="7.28515625" style="19" customWidth="1"/>
    <col min="4078" max="4078" width="6.42578125" style="19" customWidth="1"/>
    <col min="4079" max="4079" width="9.140625" style="19" customWidth="1"/>
    <col min="4080" max="4320" width="9.140625" style="19"/>
    <col min="4321" max="4321" width="0" style="19" hidden="1" customWidth="1"/>
    <col min="4322" max="4322" width="8.85546875" style="19" customWidth="1"/>
    <col min="4323" max="4323" width="10" style="19" customWidth="1"/>
    <col min="4324" max="4324" width="16.85546875" style="19" customWidth="1"/>
    <col min="4325" max="4325" width="15" style="19" customWidth="1"/>
    <col min="4326" max="4326" width="7.5703125" style="19" customWidth="1"/>
    <col min="4327" max="4327" width="9.140625" style="19" customWidth="1"/>
    <col min="4328" max="4328" width="11" style="19" customWidth="1"/>
    <col min="4329" max="4329" width="10.140625" style="19" customWidth="1"/>
    <col min="4330" max="4331" width="11.5703125" style="19" customWidth="1"/>
    <col min="4332" max="4332" width="6.7109375" style="19" customWidth="1"/>
    <col min="4333" max="4333" width="7.28515625" style="19" customWidth="1"/>
    <col min="4334" max="4334" width="6.42578125" style="19" customWidth="1"/>
    <col min="4335" max="4335" width="9.140625" style="19" customWidth="1"/>
    <col min="4336" max="4576" width="9.140625" style="19"/>
    <col min="4577" max="4577" width="0" style="19" hidden="1" customWidth="1"/>
    <col min="4578" max="4578" width="8.85546875" style="19" customWidth="1"/>
    <col min="4579" max="4579" width="10" style="19" customWidth="1"/>
    <col min="4580" max="4580" width="16.85546875" style="19" customWidth="1"/>
    <col min="4581" max="4581" width="15" style="19" customWidth="1"/>
    <col min="4582" max="4582" width="7.5703125" style="19" customWidth="1"/>
    <col min="4583" max="4583" width="9.140625" style="19" customWidth="1"/>
    <col min="4584" max="4584" width="11" style="19" customWidth="1"/>
    <col min="4585" max="4585" width="10.140625" style="19" customWidth="1"/>
    <col min="4586" max="4587" width="11.5703125" style="19" customWidth="1"/>
    <col min="4588" max="4588" width="6.7109375" style="19" customWidth="1"/>
    <col min="4589" max="4589" width="7.28515625" style="19" customWidth="1"/>
    <col min="4590" max="4590" width="6.42578125" style="19" customWidth="1"/>
    <col min="4591" max="4591" width="9.140625" style="19" customWidth="1"/>
    <col min="4592" max="4832" width="9.140625" style="19"/>
    <col min="4833" max="4833" width="0" style="19" hidden="1" customWidth="1"/>
    <col min="4834" max="4834" width="8.85546875" style="19" customWidth="1"/>
    <col min="4835" max="4835" width="10" style="19" customWidth="1"/>
    <col min="4836" max="4836" width="16.85546875" style="19" customWidth="1"/>
    <col min="4837" max="4837" width="15" style="19" customWidth="1"/>
    <col min="4838" max="4838" width="7.5703125" style="19" customWidth="1"/>
    <col min="4839" max="4839" width="9.140625" style="19" customWidth="1"/>
    <col min="4840" max="4840" width="11" style="19" customWidth="1"/>
    <col min="4841" max="4841" width="10.140625" style="19" customWidth="1"/>
    <col min="4842" max="4843" width="11.5703125" style="19" customWidth="1"/>
    <col min="4844" max="4844" width="6.7109375" style="19" customWidth="1"/>
    <col min="4845" max="4845" width="7.28515625" style="19" customWidth="1"/>
    <col min="4846" max="4846" width="6.42578125" style="19" customWidth="1"/>
    <col min="4847" max="4847" width="9.140625" style="19" customWidth="1"/>
    <col min="4848" max="5088" width="9.140625" style="19"/>
    <col min="5089" max="5089" width="0" style="19" hidden="1" customWidth="1"/>
    <col min="5090" max="5090" width="8.85546875" style="19" customWidth="1"/>
    <col min="5091" max="5091" width="10" style="19" customWidth="1"/>
    <col min="5092" max="5092" width="16.85546875" style="19" customWidth="1"/>
    <col min="5093" max="5093" width="15" style="19" customWidth="1"/>
    <col min="5094" max="5094" width="7.5703125" style="19" customWidth="1"/>
    <col min="5095" max="5095" width="9.140625" style="19" customWidth="1"/>
    <col min="5096" max="5096" width="11" style="19" customWidth="1"/>
    <col min="5097" max="5097" width="10.140625" style="19" customWidth="1"/>
    <col min="5098" max="5099" width="11.5703125" style="19" customWidth="1"/>
    <col min="5100" max="5100" width="6.7109375" style="19" customWidth="1"/>
    <col min="5101" max="5101" width="7.28515625" style="19" customWidth="1"/>
    <col min="5102" max="5102" width="6.42578125" style="19" customWidth="1"/>
    <col min="5103" max="5103" width="9.140625" style="19" customWidth="1"/>
    <col min="5104" max="5344" width="9.140625" style="19"/>
    <col min="5345" max="5345" width="0" style="19" hidden="1" customWidth="1"/>
    <col min="5346" max="5346" width="8.85546875" style="19" customWidth="1"/>
    <col min="5347" max="5347" width="10" style="19" customWidth="1"/>
    <col min="5348" max="5348" width="16.85546875" style="19" customWidth="1"/>
    <col min="5349" max="5349" width="15" style="19" customWidth="1"/>
    <col min="5350" max="5350" width="7.5703125" style="19" customWidth="1"/>
    <col min="5351" max="5351" width="9.140625" style="19" customWidth="1"/>
    <col min="5352" max="5352" width="11" style="19" customWidth="1"/>
    <col min="5353" max="5353" width="10.140625" style="19" customWidth="1"/>
    <col min="5354" max="5355" width="11.5703125" style="19" customWidth="1"/>
    <col min="5356" max="5356" width="6.7109375" style="19" customWidth="1"/>
    <col min="5357" max="5357" width="7.28515625" style="19" customWidth="1"/>
    <col min="5358" max="5358" width="6.42578125" style="19" customWidth="1"/>
    <col min="5359" max="5359" width="9.140625" style="19" customWidth="1"/>
    <col min="5360" max="5600" width="9.140625" style="19"/>
    <col min="5601" max="5601" width="0" style="19" hidden="1" customWidth="1"/>
    <col min="5602" max="5602" width="8.85546875" style="19" customWidth="1"/>
    <col min="5603" max="5603" width="10" style="19" customWidth="1"/>
    <col min="5604" max="5604" width="16.85546875" style="19" customWidth="1"/>
    <col min="5605" max="5605" width="15" style="19" customWidth="1"/>
    <col min="5606" max="5606" width="7.5703125" style="19" customWidth="1"/>
    <col min="5607" max="5607" width="9.140625" style="19" customWidth="1"/>
    <col min="5608" max="5608" width="11" style="19" customWidth="1"/>
    <col min="5609" max="5609" width="10.140625" style="19" customWidth="1"/>
    <col min="5610" max="5611" width="11.5703125" style="19" customWidth="1"/>
    <col min="5612" max="5612" width="6.7109375" style="19" customWidth="1"/>
    <col min="5613" max="5613" width="7.28515625" style="19" customWidth="1"/>
    <col min="5614" max="5614" width="6.42578125" style="19" customWidth="1"/>
    <col min="5615" max="5615" width="9.140625" style="19" customWidth="1"/>
    <col min="5616" max="5856" width="9.140625" style="19"/>
    <col min="5857" max="5857" width="0" style="19" hidden="1" customWidth="1"/>
    <col min="5858" max="5858" width="8.85546875" style="19" customWidth="1"/>
    <col min="5859" max="5859" width="10" style="19" customWidth="1"/>
    <col min="5860" max="5860" width="16.85546875" style="19" customWidth="1"/>
    <col min="5861" max="5861" width="15" style="19" customWidth="1"/>
    <col min="5862" max="5862" width="7.5703125" style="19" customWidth="1"/>
    <col min="5863" max="5863" width="9.140625" style="19" customWidth="1"/>
    <col min="5864" max="5864" width="11" style="19" customWidth="1"/>
    <col min="5865" max="5865" width="10.140625" style="19" customWidth="1"/>
    <col min="5866" max="5867" width="11.5703125" style="19" customWidth="1"/>
    <col min="5868" max="5868" width="6.7109375" style="19" customWidth="1"/>
    <col min="5869" max="5869" width="7.28515625" style="19" customWidth="1"/>
    <col min="5870" max="5870" width="6.42578125" style="19" customWidth="1"/>
    <col min="5871" max="5871" width="9.140625" style="19" customWidth="1"/>
    <col min="5872" max="6112" width="9.140625" style="19"/>
    <col min="6113" max="6113" width="0" style="19" hidden="1" customWidth="1"/>
    <col min="6114" max="6114" width="8.85546875" style="19" customWidth="1"/>
    <col min="6115" max="6115" width="10" style="19" customWidth="1"/>
    <col min="6116" max="6116" width="16.85546875" style="19" customWidth="1"/>
    <col min="6117" max="6117" width="15" style="19" customWidth="1"/>
    <col min="6118" max="6118" width="7.5703125" style="19" customWidth="1"/>
    <col min="6119" max="6119" width="9.140625" style="19" customWidth="1"/>
    <col min="6120" max="6120" width="11" style="19" customWidth="1"/>
    <col min="6121" max="6121" width="10.140625" style="19" customWidth="1"/>
    <col min="6122" max="6123" width="11.5703125" style="19" customWidth="1"/>
    <col min="6124" max="6124" width="6.7109375" style="19" customWidth="1"/>
    <col min="6125" max="6125" width="7.28515625" style="19" customWidth="1"/>
    <col min="6126" max="6126" width="6.42578125" style="19" customWidth="1"/>
    <col min="6127" max="6127" width="9.140625" style="19" customWidth="1"/>
    <col min="6128" max="6368" width="9.140625" style="19"/>
    <col min="6369" max="6369" width="0" style="19" hidden="1" customWidth="1"/>
    <col min="6370" max="6370" width="8.85546875" style="19" customWidth="1"/>
    <col min="6371" max="6371" width="10" style="19" customWidth="1"/>
    <col min="6372" max="6372" width="16.85546875" style="19" customWidth="1"/>
    <col min="6373" max="6373" width="15" style="19" customWidth="1"/>
    <col min="6374" max="6374" width="7.5703125" style="19" customWidth="1"/>
    <col min="6375" max="6375" width="9.140625" style="19" customWidth="1"/>
    <col min="6376" max="6376" width="11" style="19" customWidth="1"/>
    <col min="6377" max="6377" width="10.140625" style="19" customWidth="1"/>
    <col min="6378" max="6379" width="11.5703125" style="19" customWidth="1"/>
    <col min="6380" max="6380" width="6.7109375" style="19" customWidth="1"/>
    <col min="6381" max="6381" width="7.28515625" style="19" customWidth="1"/>
    <col min="6382" max="6382" width="6.42578125" style="19" customWidth="1"/>
    <col min="6383" max="6383" width="9.140625" style="19" customWidth="1"/>
    <col min="6384" max="6624" width="9.140625" style="19"/>
    <col min="6625" max="6625" width="0" style="19" hidden="1" customWidth="1"/>
    <col min="6626" max="6626" width="8.85546875" style="19" customWidth="1"/>
    <col min="6627" max="6627" width="10" style="19" customWidth="1"/>
    <col min="6628" max="6628" width="16.85546875" style="19" customWidth="1"/>
    <col min="6629" max="6629" width="15" style="19" customWidth="1"/>
    <col min="6630" max="6630" width="7.5703125" style="19" customWidth="1"/>
    <col min="6631" max="6631" width="9.140625" style="19" customWidth="1"/>
    <col min="6632" max="6632" width="11" style="19" customWidth="1"/>
    <col min="6633" max="6633" width="10.140625" style="19" customWidth="1"/>
    <col min="6634" max="6635" width="11.5703125" style="19" customWidth="1"/>
    <col min="6636" max="6636" width="6.7109375" style="19" customWidth="1"/>
    <col min="6637" max="6637" width="7.28515625" style="19" customWidth="1"/>
    <col min="6638" max="6638" width="6.42578125" style="19" customWidth="1"/>
    <col min="6639" max="6639" width="9.140625" style="19" customWidth="1"/>
    <col min="6640" max="6880" width="9.140625" style="19"/>
    <col min="6881" max="6881" width="0" style="19" hidden="1" customWidth="1"/>
    <col min="6882" max="6882" width="8.85546875" style="19" customWidth="1"/>
    <col min="6883" max="6883" width="10" style="19" customWidth="1"/>
    <col min="6884" max="6884" width="16.85546875" style="19" customWidth="1"/>
    <col min="6885" max="6885" width="15" style="19" customWidth="1"/>
    <col min="6886" max="6886" width="7.5703125" style="19" customWidth="1"/>
    <col min="6887" max="6887" width="9.140625" style="19" customWidth="1"/>
    <col min="6888" max="6888" width="11" style="19" customWidth="1"/>
    <col min="6889" max="6889" width="10.140625" style="19" customWidth="1"/>
    <col min="6890" max="6891" width="11.5703125" style="19" customWidth="1"/>
    <col min="6892" max="6892" width="6.7109375" style="19" customWidth="1"/>
    <col min="6893" max="6893" width="7.28515625" style="19" customWidth="1"/>
    <col min="6894" max="6894" width="6.42578125" style="19" customWidth="1"/>
    <col min="6895" max="6895" width="9.140625" style="19" customWidth="1"/>
    <col min="6896" max="7136" width="9.140625" style="19"/>
    <col min="7137" max="7137" width="0" style="19" hidden="1" customWidth="1"/>
    <col min="7138" max="7138" width="8.85546875" style="19" customWidth="1"/>
    <col min="7139" max="7139" width="10" style="19" customWidth="1"/>
    <col min="7140" max="7140" width="16.85546875" style="19" customWidth="1"/>
    <col min="7141" max="7141" width="15" style="19" customWidth="1"/>
    <col min="7142" max="7142" width="7.5703125" style="19" customWidth="1"/>
    <col min="7143" max="7143" width="9.140625" style="19" customWidth="1"/>
    <col min="7144" max="7144" width="11" style="19" customWidth="1"/>
    <col min="7145" max="7145" width="10.140625" style="19" customWidth="1"/>
    <col min="7146" max="7147" width="11.5703125" style="19" customWidth="1"/>
    <col min="7148" max="7148" width="6.7109375" style="19" customWidth="1"/>
    <col min="7149" max="7149" width="7.28515625" style="19" customWidth="1"/>
    <col min="7150" max="7150" width="6.42578125" style="19" customWidth="1"/>
    <col min="7151" max="7151" width="9.140625" style="19" customWidth="1"/>
    <col min="7152" max="7392" width="9.140625" style="19"/>
    <col min="7393" max="7393" width="0" style="19" hidden="1" customWidth="1"/>
    <col min="7394" max="7394" width="8.85546875" style="19" customWidth="1"/>
    <col min="7395" max="7395" width="10" style="19" customWidth="1"/>
    <col min="7396" max="7396" width="16.85546875" style="19" customWidth="1"/>
    <col min="7397" max="7397" width="15" style="19" customWidth="1"/>
    <col min="7398" max="7398" width="7.5703125" style="19" customWidth="1"/>
    <col min="7399" max="7399" width="9.140625" style="19" customWidth="1"/>
    <col min="7400" max="7400" width="11" style="19" customWidth="1"/>
    <col min="7401" max="7401" width="10.140625" style="19" customWidth="1"/>
    <col min="7402" max="7403" width="11.5703125" style="19" customWidth="1"/>
    <col min="7404" max="7404" width="6.7109375" style="19" customWidth="1"/>
    <col min="7405" max="7405" width="7.28515625" style="19" customWidth="1"/>
    <col min="7406" max="7406" width="6.42578125" style="19" customWidth="1"/>
    <col min="7407" max="7407" width="9.140625" style="19" customWidth="1"/>
    <col min="7408" max="7648" width="9.140625" style="19"/>
    <col min="7649" max="7649" width="0" style="19" hidden="1" customWidth="1"/>
    <col min="7650" max="7650" width="8.85546875" style="19" customWidth="1"/>
    <col min="7651" max="7651" width="10" style="19" customWidth="1"/>
    <col min="7652" max="7652" width="16.85546875" style="19" customWidth="1"/>
    <col min="7653" max="7653" width="15" style="19" customWidth="1"/>
    <col min="7654" max="7654" width="7.5703125" style="19" customWidth="1"/>
    <col min="7655" max="7655" width="9.140625" style="19" customWidth="1"/>
    <col min="7656" max="7656" width="11" style="19" customWidth="1"/>
    <col min="7657" max="7657" width="10.140625" style="19" customWidth="1"/>
    <col min="7658" max="7659" width="11.5703125" style="19" customWidth="1"/>
    <col min="7660" max="7660" width="6.7109375" style="19" customWidth="1"/>
    <col min="7661" max="7661" width="7.28515625" style="19" customWidth="1"/>
    <col min="7662" max="7662" width="6.42578125" style="19" customWidth="1"/>
    <col min="7663" max="7663" width="9.140625" style="19" customWidth="1"/>
    <col min="7664" max="7904" width="9.140625" style="19"/>
    <col min="7905" max="7905" width="0" style="19" hidden="1" customWidth="1"/>
    <col min="7906" max="7906" width="8.85546875" style="19" customWidth="1"/>
    <col min="7907" max="7907" width="10" style="19" customWidth="1"/>
    <col min="7908" max="7908" width="16.85546875" style="19" customWidth="1"/>
    <col min="7909" max="7909" width="15" style="19" customWidth="1"/>
    <col min="7910" max="7910" width="7.5703125" style="19" customWidth="1"/>
    <col min="7911" max="7911" width="9.140625" style="19" customWidth="1"/>
    <col min="7912" max="7912" width="11" style="19" customWidth="1"/>
    <col min="7913" max="7913" width="10.140625" style="19" customWidth="1"/>
    <col min="7914" max="7915" width="11.5703125" style="19" customWidth="1"/>
    <col min="7916" max="7916" width="6.7109375" style="19" customWidth="1"/>
    <col min="7917" max="7917" width="7.28515625" style="19" customWidth="1"/>
    <col min="7918" max="7918" width="6.42578125" style="19" customWidth="1"/>
    <col min="7919" max="7919" width="9.140625" style="19" customWidth="1"/>
    <col min="7920" max="8160" width="9.140625" style="19"/>
    <col min="8161" max="8161" width="0" style="19" hidden="1" customWidth="1"/>
    <col min="8162" max="8162" width="8.85546875" style="19" customWidth="1"/>
    <col min="8163" max="8163" width="10" style="19" customWidth="1"/>
    <col min="8164" max="8164" width="16.85546875" style="19" customWidth="1"/>
    <col min="8165" max="8165" width="15" style="19" customWidth="1"/>
    <col min="8166" max="8166" width="7.5703125" style="19" customWidth="1"/>
    <col min="8167" max="8167" width="9.140625" style="19" customWidth="1"/>
    <col min="8168" max="8168" width="11" style="19" customWidth="1"/>
    <col min="8169" max="8169" width="10.140625" style="19" customWidth="1"/>
    <col min="8170" max="8171" width="11.5703125" style="19" customWidth="1"/>
    <col min="8172" max="8172" width="6.7109375" style="19" customWidth="1"/>
    <col min="8173" max="8173" width="7.28515625" style="19" customWidth="1"/>
    <col min="8174" max="8174" width="6.42578125" style="19" customWidth="1"/>
    <col min="8175" max="8175" width="9.140625" style="19" customWidth="1"/>
    <col min="8176" max="8416" width="9.140625" style="19"/>
    <col min="8417" max="8417" width="0" style="19" hidden="1" customWidth="1"/>
    <col min="8418" max="8418" width="8.85546875" style="19" customWidth="1"/>
    <col min="8419" max="8419" width="10" style="19" customWidth="1"/>
    <col min="8420" max="8420" width="16.85546875" style="19" customWidth="1"/>
    <col min="8421" max="8421" width="15" style="19" customWidth="1"/>
    <col min="8422" max="8422" width="7.5703125" style="19" customWidth="1"/>
    <col min="8423" max="8423" width="9.140625" style="19" customWidth="1"/>
    <col min="8424" max="8424" width="11" style="19" customWidth="1"/>
    <col min="8425" max="8425" width="10.140625" style="19" customWidth="1"/>
    <col min="8426" max="8427" width="11.5703125" style="19" customWidth="1"/>
    <col min="8428" max="8428" width="6.7109375" style="19" customWidth="1"/>
    <col min="8429" max="8429" width="7.28515625" style="19" customWidth="1"/>
    <col min="8430" max="8430" width="6.42578125" style="19" customWidth="1"/>
    <col min="8431" max="8431" width="9.140625" style="19" customWidth="1"/>
    <col min="8432" max="8672" width="9.140625" style="19"/>
    <col min="8673" max="8673" width="0" style="19" hidden="1" customWidth="1"/>
    <col min="8674" max="8674" width="8.85546875" style="19" customWidth="1"/>
    <col min="8675" max="8675" width="10" style="19" customWidth="1"/>
    <col min="8676" max="8676" width="16.85546875" style="19" customWidth="1"/>
    <col min="8677" max="8677" width="15" style="19" customWidth="1"/>
    <col min="8678" max="8678" width="7.5703125" style="19" customWidth="1"/>
    <col min="8679" max="8679" width="9.140625" style="19" customWidth="1"/>
    <col min="8680" max="8680" width="11" style="19" customWidth="1"/>
    <col min="8681" max="8681" width="10.140625" style="19" customWidth="1"/>
    <col min="8682" max="8683" width="11.5703125" style="19" customWidth="1"/>
    <col min="8684" max="8684" width="6.7109375" style="19" customWidth="1"/>
    <col min="8685" max="8685" width="7.28515625" style="19" customWidth="1"/>
    <col min="8686" max="8686" width="6.42578125" style="19" customWidth="1"/>
    <col min="8687" max="8687" width="9.140625" style="19" customWidth="1"/>
    <col min="8688" max="8928" width="9.140625" style="19"/>
    <col min="8929" max="8929" width="0" style="19" hidden="1" customWidth="1"/>
    <col min="8930" max="8930" width="8.85546875" style="19" customWidth="1"/>
    <col min="8931" max="8931" width="10" style="19" customWidth="1"/>
    <col min="8932" max="8932" width="16.85546875" style="19" customWidth="1"/>
    <col min="8933" max="8933" width="15" style="19" customWidth="1"/>
    <col min="8934" max="8934" width="7.5703125" style="19" customWidth="1"/>
    <col min="8935" max="8935" width="9.140625" style="19" customWidth="1"/>
    <col min="8936" max="8936" width="11" style="19" customWidth="1"/>
    <col min="8937" max="8937" width="10.140625" style="19" customWidth="1"/>
    <col min="8938" max="8939" width="11.5703125" style="19" customWidth="1"/>
    <col min="8940" max="8940" width="6.7109375" style="19" customWidth="1"/>
    <col min="8941" max="8941" width="7.28515625" style="19" customWidth="1"/>
    <col min="8942" max="8942" width="6.42578125" style="19" customWidth="1"/>
    <col min="8943" max="8943" width="9.140625" style="19" customWidth="1"/>
    <col min="8944" max="9184" width="9.140625" style="19"/>
    <col min="9185" max="9185" width="0" style="19" hidden="1" customWidth="1"/>
    <col min="9186" max="9186" width="8.85546875" style="19" customWidth="1"/>
    <col min="9187" max="9187" width="10" style="19" customWidth="1"/>
    <col min="9188" max="9188" width="16.85546875" style="19" customWidth="1"/>
    <col min="9189" max="9189" width="15" style="19" customWidth="1"/>
    <col min="9190" max="9190" width="7.5703125" style="19" customWidth="1"/>
    <col min="9191" max="9191" width="9.140625" style="19" customWidth="1"/>
    <col min="9192" max="9192" width="11" style="19" customWidth="1"/>
    <col min="9193" max="9193" width="10.140625" style="19" customWidth="1"/>
    <col min="9194" max="9195" width="11.5703125" style="19" customWidth="1"/>
    <col min="9196" max="9196" width="6.7109375" style="19" customWidth="1"/>
    <col min="9197" max="9197" width="7.28515625" style="19" customWidth="1"/>
    <col min="9198" max="9198" width="6.42578125" style="19" customWidth="1"/>
    <col min="9199" max="9199" width="9.140625" style="19" customWidth="1"/>
    <col min="9200" max="9440" width="9.140625" style="19"/>
    <col min="9441" max="9441" width="0" style="19" hidden="1" customWidth="1"/>
    <col min="9442" max="9442" width="8.85546875" style="19" customWidth="1"/>
    <col min="9443" max="9443" width="10" style="19" customWidth="1"/>
    <col min="9444" max="9444" width="16.85546875" style="19" customWidth="1"/>
    <col min="9445" max="9445" width="15" style="19" customWidth="1"/>
    <col min="9446" max="9446" width="7.5703125" style="19" customWidth="1"/>
    <col min="9447" max="9447" width="9.140625" style="19" customWidth="1"/>
    <col min="9448" max="9448" width="11" style="19" customWidth="1"/>
    <col min="9449" max="9449" width="10.140625" style="19" customWidth="1"/>
    <col min="9450" max="9451" width="11.5703125" style="19" customWidth="1"/>
    <col min="9452" max="9452" width="6.7109375" style="19" customWidth="1"/>
    <col min="9453" max="9453" width="7.28515625" style="19" customWidth="1"/>
    <col min="9454" max="9454" width="6.42578125" style="19" customWidth="1"/>
    <col min="9455" max="9455" width="9.140625" style="19" customWidth="1"/>
    <col min="9456" max="9696" width="9.140625" style="19"/>
    <col min="9697" max="9697" width="0" style="19" hidden="1" customWidth="1"/>
    <col min="9698" max="9698" width="8.85546875" style="19" customWidth="1"/>
    <col min="9699" max="9699" width="10" style="19" customWidth="1"/>
    <col min="9700" max="9700" width="16.85546875" style="19" customWidth="1"/>
    <col min="9701" max="9701" width="15" style="19" customWidth="1"/>
    <col min="9702" max="9702" width="7.5703125" style="19" customWidth="1"/>
    <col min="9703" max="9703" width="9.140625" style="19" customWidth="1"/>
    <col min="9704" max="9704" width="11" style="19" customWidth="1"/>
    <col min="9705" max="9705" width="10.140625" style="19" customWidth="1"/>
    <col min="9706" max="9707" width="11.5703125" style="19" customWidth="1"/>
    <col min="9708" max="9708" width="6.7109375" style="19" customWidth="1"/>
    <col min="9709" max="9709" width="7.28515625" style="19" customWidth="1"/>
    <col min="9710" max="9710" width="6.42578125" style="19" customWidth="1"/>
    <col min="9711" max="9711" width="9.140625" style="19" customWidth="1"/>
    <col min="9712" max="9952" width="9.140625" style="19"/>
    <col min="9953" max="9953" width="0" style="19" hidden="1" customWidth="1"/>
    <col min="9954" max="9954" width="8.85546875" style="19" customWidth="1"/>
    <col min="9955" max="9955" width="10" style="19" customWidth="1"/>
    <col min="9956" max="9956" width="16.85546875" style="19" customWidth="1"/>
    <col min="9957" max="9957" width="15" style="19" customWidth="1"/>
    <col min="9958" max="9958" width="7.5703125" style="19" customWidth="1"/>
    <col min="9959" max="9959" width="9.140625" style="19" customWidth="1"/>
    <col min="9960" max="9960" width="11" style="19" customWidth="1"/>
    <col min="9961" max="9961" width="10.140625" style="19" customWidth="1"/>
    <col min="9962" max="9963" width="11.5703125" style="19" customWidth="1"/>
    <col min="9964" max="9964" width="6.7109375" style="19" customWidth="1"/>
    <col min="9965" max="9965" width="7.28515625" style="19" customWidth="1"/>
    <col min="9966" max="9966" width="6.42578125" style="19" customWidth="1"/>
    <col min="9967" max="9967" width="9.140625" style="19" customWidth="1"/>
    <col min="9968" max="10208" width="9.140625" style="19"/>
    <col min="10209" max="10209" width="0" style="19" hidden="1" customWidth="1"/>
    <col min="10210" max="10210" width="8.85546875" style="19" customWidth="1"/>
    <col min="10211" max="10211" width="10" style="19" customWidth="1"/>
    <col min="10212" max="10212" width="16.85546875" style="19" customWidth="1"/>
    <col min="10213" max="10213" width="15" style="19" customWidth="1"/>
    <col min="10214" max="10214" width="7.5703125" style="19" customWidth="1"/>
    <col min="10215" max="10215" width="9.140625" style="19" customWidth="1"/>
    <col min="10216" max="10216" width="11" style="19" customWidth="1"/>
    <col min="10217" max="10217" width="10.140625" style="19" customWidth="1"/>
    <col min="10218" max="10219" width="11.5703125" style="19" customWidth="1"/>
    <col min="10220" max="10220" width="6.7109375" style="19" customWidth="1"/>
    <col min="10221" max="10221" width="7.28515625" style="19" customWidth="1"/>
    <col min="10222" max="10222" width="6.42578125" style="19" customWidth="1"/>
    <col min="10223" max="10223" width="9.140625" style="19" customWidth="1"/>
    <col min="10224" max="10464" width="9.140625" style="19"/>
    <col min="10465" max="10465" width="0" style="19" hidden="1" customWidth="1"/>
    <col min="10466" max="10466" width="8.85546875" style="19" customWidth="1"/>
    <col min="10467" max="10467" width="10" style="19" customWidth="1"/>
    <col min="10468" max="10468" width="16.85546875" style="19" customWidth="1"/>
    <col min="10469" max="10469" width="15" style="19" customWidth="1"/>
    <col min="10470" max="10470" width="7.5703125" style="19" customWidth="1"/>
    <col min="10471" max="10471" width="9.140625" style="19" customWidth="1"/>
    <col min="10472" max="10472" width="11" style="19" customWidth="1"/>
    <col min="10473" max="10473" width="10.140625" style="19" customWidth="1"/>
    <col min="10474" max="10475" width="11.5703125" style="19" customWidth="1"/>
    <col min="10476" max="10476" width="6.7109375" style="19" customWidth="1"/>
    <col min="10477" max="10477" width="7.28515625" style="19" customWidth="1"/>
    <col min="10478" max="10478" width="6.42578125" style="19" customWidth="1"/>
    <col min="10479" max="10479" width="9.140625" style="19" customWidth="1"/>
    <col min="10480" max="10720" width="9.140625" style="19"/>
    <col min="10721" max="10721" width="0" style="19" hidden="1" customWidth="1"/>
    <col min="10722" max="10722" width="8.85546875" style="19" customWidth="1"/>
    <col min="10723" max="10723" width="10" style="19" customWidth="1"/>
    <col min="10724" max="10724" width="16.85546875" style="19" customWidth="1"/>
    <col min="10725" max="10725" width="15" style="19" customWidth="1"/>
    <col min="10726" max="10726" width="7.5703125" style="19" customWidth="1"/>
    <col min="10727" max="10727" width="9.140625" style="19" customWidth="1"/>
    <col min="10728" max="10728" width="11" style="19" customWidth="1"/>
    <col min="10729" max="10729" width="10.140625" style="19" customWidth="1"/>
    <col min="10730" max="10731" width="11.5703125" style="19" customWidth="1"/>
    <col min="10732" max="10732" width="6.7109375" style="19" customWidth="1"/>
    <col min="10733" max="10733" width="7.28515625" style="19" customWidth="1"/>
    <col min="10734" max="10734" width="6.42578125" style="19" customWidth="1"/>
    <col min="10735" max="10735" width="9.140625" style="19" customWidth="1"/>
    <col min="10736" max="10976" width="9.140625" style="19"/>
    <col min="10977" max="10977" width="0" style="19" hidden="1" customWidth="1"/>
    <col min="10978" max="10978" width="8.85546875" style="19" customWidth="1"/>
    <col min="10979" max="10979" width="10" style="19" customWidth="1"/>
    <col min="10980" max="10980" width="16.85546875" style="19" customWidth="1"/>
    <col min="10981" max="10981" width="15" style="19" customWidth="1"/>
    <col min="10982" max="10982" width="7.5703125" style="19" customWidth="1"/>
    <col min="10983" max="10983" width="9.140625" style="19" customWidth="1"/>
    <col min="10984" max="10984" width="11" style="19" customWidth="1"/>
    <col min="10985" max="10985" width="10.140625" style="19" customWidth="1"/>
    <col min="10986" max="10987" width="11.5703125" style="19" customWidth="1"/>
    <col min="10988" max="10988" width="6.7109375" style="19" customWidth="1"/>
    <col min="10989" max="10989" width="7.28515625" style="19" customWidth="1"/>
    <col min="10990" max="10990" width="6.42578125" style="19" customWidth="1"/>
    <col min="10991" max="10991" width="9.140625" style="19" customWidth="1"/>
    <col min="10992" max="11232" width="9.140625" style="19"/>
    <col min="11233" max="11233" width="0" style="19" hidden="1" customWidth="1"/>
    <col min="11234" max="11234" width="8.85546875" style="19" customWidth="1"/>
    <col min="11235" max="11235" width="10" style="19" customWidth="1"/>
    <col min="11236" max="11236" width="16.85546875" style="19" customWidth="1"/>
    <col min="11237" max="11237" width="15" style="19" customWidth="1"/>
    <col min="11238" max="11238" width="7.5703125" style="19" customWidth="1"/>
    <col min="11239" max="11239" width="9.140625" style="19" customWidth="1"/>
    <col min="11240" max="11240" width="11" style="19" customWidth="1"/>
    <col min="11241" max="11241" width="10.140625" style="19" customWidth="1"/>
    <col min="11242" max="11243" width="11.5703125" style="19" customWidth="1"/>
    <col min="11244" max="11244" width="6.7109375" style="19" customWidth="1"/>
    <col min="11245" max="11245" width="7.28515625" style="19" customWidth="1"/>
    <col min="11246" max="11246" width="6.42578125" style="19" customWidth="1"/>
    <col min="11247" max="11247" width="9.140625" style="19" customWidth="1"/>
    <col min="11248" max="11488" width="9.140625" style="19"/>
    <col min="11489" max="11489" width="0" style="19" hidden="1" customWidth="1"/>
    <col min="11490" max="11490" width="8.85546875" style="19" customWidth="1"/>
    <col min="11491" max="11491" width="10" style="19" customWidth="1"/>
    <col min="11492" max="11492" width="16.85546875" style="19" customWidth="1"/>
    <col min="11493" max="11493" width="15" style="19" customWidth="1"/>
    <col min="11494" max="11494" width="7.5703125" style="19" customWidth="1"/>
    <col min="11495" max="11495" width="9.140625" style="19" customWidth="1"/>
    <col min="11496" max="11496" width="11" style="19" customWidth="1"/>
    <col min="11497" max="11497" width="10.140625" style="19" customWidth="1"/>
    <col min="11498" max="11499" width="11.5703125" style="19" customWidth="1"/>
    <col min="11500" max="11500" width="6.7109375" style="19" customWidth="1"/>
    <col min="11501" max="11501" width="7.28515625" style="19" customWidth="1"/>
    <col min="11502" max="11502" width="6.42578125" style="19" customWidth="1"/>
    <col min="11503" max="11503" width="9.140625" style="19" customWidth="1"/>
    <col min="11504" max="11744" width="9.140625" style="19"/>
    <col min="11745" max="11745" width="0" style="19" hidden="1" customWidth="1"/>
    <col min="11746" max="11746" width="8.85546875" style="19" customWidth="1"/>
    <col min="11747" max="11747" width="10" style="19" customWidth="1"/>
    <col min="11748" max="11748" width="16.85546875" style="19" customWidth="1"/>
    <col min="11749" max="11749" width="15" style="19" customWidth="1"/>
    <col min="11750" max="11750" width="7.5703125" style="19" customWidth="1"/>
    <col min="11751" max="11751" width="9.140625" style="19" customWidth="1"/>
    <col min="11752" max="11752" width="11" style="19" customWidth="1"/>
    <col min="11753" max="11753" width="10.140625" style="19" customWidth="1"/>
    <col min="11754" max="11755" width="11.5703125" style="19" customWidth="1"/>
    <col min="11756" max="11756" width="6.7109375" style="19" customWidth="1"/>
    <col min="11757" max="11757" width="7.28515625" style="19" customWidth="1"/>
    <col min="11758" max="11758" width="6.42578125" style="19" customWidth="1"/>
    <col min="11759" max="11759" width="9.140625" style="19" customWidth="1"/>
    <col min="11760" max="12000" width="9.140625" style="19"/>
    <col min="12001" max="12001" width="0" style="19" hidden="1" customWidth="1"/>
    <col min="12002" max="12002" width="8.85546875" style="19" customWidth="1"/>
    <col min="12003" max="12003" width="10" style="19" customWidth="1"/>
    <col min="12004" max="12004" width="16.85546875" style="19" customWidth="1"/>
    <col min="12005" max="12005" width="15" style="19" customWidth="1"/>
    <col min="12006" max="12006" width="7.5703125" style="19" customWidth="1"/>
    <col min="12007" max="12007" width="9.140625" style="19" customWidth="1"/>
    <col min="12008" max="12008" width="11" style="19" customWidth="1"/>
    <col min="12009" max="12009" width="10.140625" style="19" customWidth="1"/>
    <col min="12010" max="12011" width="11.5703125" style="19" customWidth="1"/>
    <col min="12012" max="12012" width="6.7109375" style="19" customWidth="1"/>
    <col min="12013" max="12013" width="7.28515625" style="19" customWidth="1"/>
    <col min="12014" max="12014" width="6.42578125" style="19" customWidth="1"/>
    <col min="12015" max="12015" width="9.140625" style="19" customWidth="1"/>
    <col min="12016" max="12256" width="9.140625" style="19"/>
    <col min="12257" max="12257" width="0" style="19" hidden="1" customWidth="1"/>
    <col min="12258" max="12258" width="8.85546875" style="19" customWidth="1"/>
    <col min="12259" max="12259" width="10" style="19" customWidth="1"/>
    <col min="12260" max="12260" width="16.85546875" style="19" customWidth="1"/>
    <col min="12261" max="12261" width="15" style="19" customWidth="1"/>
    <col min="12262" max="12262" width="7.5703125" style="19" customWidth="1"/>
    <col min="12263" max="12263" width="9.140625" style="19" customWidth="1"/>
    <col min="12264" max="12264" width="11" style="19" customWidth="1"/>
    <col min="12265" max="12265" width="10.140625" style="19" customWidth="1"/>
    <col min="12266" max="12267" width="11.5703125" style="19" customWidth="1"/>
    <col min="12268" max="12268" width="6.7109375" style="19" customWidth="1"/>
    <col min="12269" max="12269" width="7.28515625" style="19" customWidth="1"/>
    <col min="12270" max="12270" width="6.42578125" style="19" customWidth="1"/>
    <col min="12271" max="12271" width="9.140625" style="19" customWidth="1"/>
    <col min="12272" max="12512" width="9.140625" style="19"/>
    <col min="12513" max="12513" width="0" style="19" hidden="1" customWidth="1"/>
    <col min="12514" max="12514" width="8.85546875" style="19" customWidth="1"/>
    <col min="12515" max="12515" width="10" style="19" customWidth="1"/>
    <col min="12516" max="12516" width="16.85546875" style="19" customWidth="1"/>
    <col min="12517" max="12517" width="15" style="19" customWidth="1"/>
    <col min="12518" max="12518" width="7.5703125" style="19" customWidth="1"/>
    <col min="12519" max="12519" width="9.140625" style="19" customWidth="1"/>
    <col min="12520" max="12520" width="11" style="19" customWidth="1"/>
    <col min="12521" max="12521" width="10.140625" style="19" customWidth="1"/>
    <col min="12522" max="12523" width="11.5703125" style="19" customWidth="1"/>
    <col min="12524" max="12524" width="6.7109375" style="19" customWidth="1"/>
    <col min="12525" max="12525" width="7.28515625" style="19" customWidth="1"/>
    <col min="12526" max="12526" width="6.42578125" style="19" customWidth="1"/>
    <col min="12527" max="12527" width="9.140625" style="19" customWidth="1"/>
    <col min="12528" max="12768" width="9.140625" style="19"/>
    <col min="12769" max="12769" width="0" style="19" hidden="1" customWidth="1"/>
    <col min="12770" max="12770" width="8.85546875" style="19" customWidth="1"/>
    <col min="12771" max="12771" width="10" style="19" customWidth="1"/>
    <col min="12772" max="12772" width="16.85546875" style="19" customWidth="1"/>
    <col min="12773" max="12773" width="15" style="19" customWidth="1"/>
    <col min="12774" max="12774" width="7.5703125" style="19" customWidth="1"/>
    <col min="12775" max="12775" width="9.140625" style="19" customWidth="1"/>
    <col min="12776" max="12776" width="11" style="19" customWidth="1"/>
    <col min="12777" max="12777" width="10.140625" style="19" customWidth="1"/>
    <col min="12778" max="12779" width="11.5703125" style="19" customWidth="1"/>
    <col min="12780" max="12780" width="6.7109375" style="19" customWidth="1"/>
    <col min="12781" max="12781" width="7.28515625" style="19" customWidth="1"/>
    <col min="12782" max="12782" width="6.42578125" style="19" customWidth="1"/>
    <col min="12783" max="12783" width="9.140625" style="19" customWidth="1"/>
    <col min="12784" max="13024" width="9.140625" style="19"/>
    <col min="13025" max="13025" width="0" style="19" hidden="1" customWidth="1"/>
    <col min="13026" max="13026" width="8.85546875" style="19" customWidth="1"/>
    <col min="13027" max="13027" width="10" style="19" customWidth="1"/>
    <col min="13028" max="13028" width="16.85546875" style="19" customWidth="1"/>
    <col min="13029" max="13029" width="15" style="19" customWidth="1"/>
    <col min="13030" max="13030" width="7.5703125" style="19" customWidth="1"/>
    <col min="13031" max="13031" width="9.140625" style="19" customWidth="1"/>
    <col min="13032" max="13032" width="11" style="19" customWidth="1"/>
    <col min="13033" max="13033" width="10.140625" style="19" customWidth="1"/>
    <col min="13034" max="13035" width="11.5703125" style="19" customWidth="1"/>
    <col min="13036" max="13036" width="6.7109375" style="19" customWidth="1"/>
    <col min="13037" max="13037" width="7.28515625" style="19" customWidth="1"/>
    <col min="13038" max="13038" width="6.42578125" style="19" customWidth="1"/>
    <col min="13039" max="13039" width="9.140625" style="19" customWidth="1"/>
    <col min="13040" max="13280" width="9.140625" style="19"/>
    <col min="13281" max="13281" width="0" style="19" hidden="1" customWidth="1"/>
    <col min="13282" max="13282" width="8.85546875" style="19" customWidth="1"/>
    <col min="13283" max="13283" width="10" style="19" customWidth="1"/>
    <col min="13284" max="13284" width="16.85546875" style="19" customWidth="1"/>
    <col min="13285" max="13285" width="15" style="19" customWidth="1"/>
    <col min="13286" max="13286" width="7.5703125" style="19" customWidth="1"/>
    <col min="13287" max="13287" width="9.140625" style="19" customWidth="1"/>
    <col min="13288" max="13288" width="11" style="19" customWidth="1"/>
    <col min="13289" max="13289" width="10.140625" style="19" customWidth="1"/>
    <col min="13290" max="13291" width="11.5703125" style="19" customWidth="1"/>
    <col min="13292" max="13292" width="6.7109375" style="19" customWidth="1"/>
    <col min="13293" max="13293" width="7.28515625" style="19" customWidth="1"/>
    <col min="13294" max="13294" width="6.42578125" style="19" customWidth="1"/>
    <col min="13295" max="13295" width="9.140625" style="19" customWidth="1"/>
    <col min="13296" max="13536" width="9.140625" style="19"/>
    <col min="13537" max="13537" width="0" style="19" hidden="1" customWidth="1"/>
    <col min="13538" max="13538" width="8.85546875" style="19" customWidth="1"/>
    <col min="13539" max="13539" width="10" style="19" customWidth="1"/>
    <col min="13540" max="13540" width="16.85546875" style="19" customWidth="1"/>
    <col min="13541" max="13541" width="15" style="19" customWidth="1"/>
    <col min="13542" max="13542" width="7.5703125" style="19" customWidth="1"/>
    <col min="13543" max="13543" width="9.140625" style="19" customWidth="1"/>
    <col min="13544" max="13544" width="11" style="19" customWidth="1"/>
    <col min="13545" max="13545" width="10.140625" style="19" customWidth="1"/>
    <col min="13546" max="13547" width="11.5703125" style="19" customWidth="1"/>
    <col min="13548" max="13548" width="6.7109375" style="19" customWidth="1"/>
    <col min="13549" max="13549" width="7.28515625" style="19" customWidth="1"/>
    <col min="13550" max="13550" width="6.42578125" style="19" customWidth="1"/>
    <col min="13551" max="13551" width="9.140625" style="19" customWidth="1"/>
    <col min="13552" max="13792" width="9.140625" style="19"/>
    <col min="13793" max="13793" width="0" style="19" hidden="1" customWidth="1"/>
    <col min="13794" max="13794" width="8.85546875" style="19" customWidth="1"/>
    <col min="13795" max="13795" width="10" style="19" customWidth="1"/>
    <col min="13796" max="13796" width="16.85546875" style="19" customWidth="1"/>
    <col min="13797" max="13797" width="15" style="19" customWidth="1"/>
    <col min="13798" max="13798" width="7.5703125" style="19" customWidth="1"/>
    <col min="13799" max="13799" width="9.140625" style="19" customWidth="1"/>
    <col min="13800" max="13800" width="11" style="19" customWidth="1"/>
    <col min="13801" max="13801" width="10.140625" style="19" customWidth="1"/>
    <col min="13802" max="13803" width="11.5703125" style="19" customWidth="1"/>
    <col min="13804" max="13804" width="6.7109375" style="19" customWidth="1"/>
    <col min="13805" max="13805" width="7.28515625" style="19" customWidth="1"/>
    <col min="13806" max="13806" width="6.42578125" style="19" customWidth="1"/>
    <col min="13807" max="13807" width="9.140625" style="19" customWidth="1"/>
    <col min="13808" max="14048" width="9.140625" style="19"/>
    <col min="14049" max="14049" width="0" style="19" hidden="1" customWidth="1"/>
    <col min="14050" max="14050" width="8.85546875" style="19" customWidth="1"/>
    <col min="14051" max="14051" width="10" style="19" customWidth="1"/>
    <col min="14052" max="14052" width="16.85546875" style="19" customWidth="1"/>
    <col min="14053" max="14053" width="15" style="19" customWidth="1"/>
    <col min="14054" max="14054" width="7.5703125" style="19" customWidth="1"/>
    <col min="14055" max="14055" width="9.140625" style="19" customWidth="1"/>
    <col min="14056" max="14056" width="11" style="19" customWidth="1"/>
    <col min="14057" max="14057" width="10.140625" style="19" customWidth="1"/>
    <col min="14058" max="14059" width="11.5703125" style="19" customWidth="1"/>
    <col min="14060" max="14060" width="6.7109375" style="19" customWidth="1"/>
    <col min="14061" max="14061" width="7.28515625" style="19" customWidth="1"/>
    <col min="14062" max="14062" width="6.42578125" style="19" customWidth="1"/>
    <col min="14063" max="14063" width="9.140625" style="19" customWidth="1"/>
    <col min="14064" max="14304" width="9.140625" style="19"/>
    <col min="14305" max="14305" width="0" style="19" hidden="1" customWidth="1"/>
    <col min="14306" max="14306" width="8.85546875" style="19" customWidth="1"/>
    <col min="14307" max="14307" width="10" style="19" customWidth="1"/>
    <col min="14308" max="14308" width="16.85546875" style="19" customWidth="1"/>
    <col min="14309" max="14309" width="15" style="19" customWidth="1"/>
    <col min="14310" max="14310" width="7.5703125" style="19" customWidth="1"/>
    <col min="14311" max="14311" width="9.140625" style="19" customWidth="1"/>
    <col min="14312" max="14312" width="11" style="19" customWidth="1"/>
    <col min="14313" max="14313" width="10.140625" style="19" customWidth="1"/>
    <col min="14314" max="14315" width="11.5703125" style="19" customWidth="1"/>
    <col min="14316" max="14316" width="6.7109375" style="19" customWidth="1"/>
    <col min="14317" max="14317" width="7.28515625" style="19" customWidth="1"/>
    <col min="14318" max="14318" width="6.42578125" style="19" customWidth="1"/>
    <col min="14319" max="14319" width="9.140625" style="19" customWidth="1"/>
    <col min="14320" max="14560" width="9.140625" style="19"/>
    <col min="14561" max="14561" width="0" style="19" hidden="1" customWidth="1"/>
    <col min="14562" max="14562" width="8.85546875" style="19" customWidth="1"/>
    <col min="14563" max="14563" width="10" style="19" customWidth="1"/>
    <col min="14564" max="14564" width="16.85546875" style="19" customWidth="1"/>
    <col min="14565" max="14565" width="15" style="19" customWidth="1"/>
    <col min="14566" max="14566" width="7.5703125" style="19" customWidth="1"/>
    <col min="14567" max="14567" width="9.140625" style="19" customWidth="1"/>
    <col min="14568" max="14568" width="11" style="19" customWidth="1"/>
    <col min="14569" max="14569" width="10.140625" style="19" customWidth="1"/>
    <col min="14570" max="14571" width="11.5703125" style="19" customWidth="1"/>
    <col min="14572" max="14572" width="6.7109375" style="19" customWidth="1"/>
    <col min="14573" max="14573" width="7.28515625" style="19" customWidth="1"/>
    <col min="14574" max="14574" width="6.42578125" style="19" customWidth="1"/>
    <col min="14575" max="14575" width="9.140625" style="19" customWidth="1"/>
    <col min="14576" max="14816" width="9.140625" style="19"/>
    <col min="14817" max="14817" width="0" style="19" hidden="1" customWidth="1"/>
    <col min="14818" max="14818" width="8.85546875" style="19" customWidth="1"/>
    <col min="14819" max="14819" width="10" style="19" customWidth="1"/>
    <col min="14820" max="14820" width="16.85546875" style="19" customWidth="1"/>
    <col min="14821" max="14821" width="15" style="19" customWidth="1"/>
    <col min="14822" max="14822" width="7.5703125" style="19" customWidth="1"/>
    <col min="14823" max="14823" width="9.140625" style="19" customWidth="1"/>
    <col min="14824" max="14824" width="11" style="19" customWidth="1"/>
    <col min="14825" max="14825" width="10.140625" style="19" customWidth="1"/>
    <col min="14826" max="14827" width="11.5703125" style="19" customWidth="1"/>
    <col min="14828" max="14828" width="6.7109375" style="19" customWidth="1"/>
    <col min="14829" max="14829" width="7.28515625" style="19" customWidth="1"/>
    <col min="14830" max="14830" width="6.42578125" style="19" customWidth="1"/>
    <col min="14831" max="14831" width="9.140625" style="19" customWidth="1"/>
    <col min="14832" max="15072" width="9.140625" style="19"/>
    <col min="15073" max="15073" width="0" style="19" hidden="1" customWidth="1"/>
    <col min="15074" max="15074" width="8.85546875" style="19" customWidth="1"/>
    <col min="15075" max="15075" width="10" style="19" customWidth="1"/>
    <col min="15076" max="15076" width="16.85546875" style="19" customWidth="1"/>
    <col min="15077" max="15077" width="15" style="19" customWidth="1"/>
    <col min="15078" max="15078" width="7.5703125" style="19" customWidth="1"/>
    <col min="15079" max="15079" width="9.140625" style="19" customWidth="1"/>
    <col min="15080" max="15080" width="11" style="19" customWidth="1"/>
    <col min="15081" max="15081" width="10.140625" style="19" customWidth="1"/>
    <col min="15082" max="15083" width="11.5703125" style="19" customWidth="1"/>
    <col min="15084" max="15084" width="6.7109375" style="19" customWidth="1"/>
    <col min="15085" max="15085" width="7.28515625" style="19" customWidth="1"/>
    <col min="15086" max="15086" width="6.42578125" style="19" customWidth="1"/>
    <col min="15087" max="15087" width="9.140625" style="19" customWidth="1"/>
    <col min="15088" max="15328" width="9.140625" style="19"/>
    <col min="15329" max="15329" width="0" style="19" hidden="1" customWidth="1"/>
    <col min="15330" max="15330" width="8.85546875" style="19" customWidth="1"/>
    <col min="15331" max="15331" width="10" style="19" customWidth="1"/>
    <col min="15332" max="15332" width="16.85546875" style="19" customWidth="1"/>
    <col min="15333" max="15333" width="15" style="19" customWidth="1"/>
    <col min="15334" max="15334" width="7.5703125" style="19" customWidth="1"/>
    <col min="15335" max="15335" width="9.140625" style="19" customWidth="1"/>
    <col min="15336" max="15336" width="11" style="19" customWidth="1"/>
    <col min="15337" max="15337" width="10.140625" style="19" customWidth="1"/>
    <col min="15338" max="15339" width="11.5703125" style="19" customWidth="1"/>
    <col min="15340" max="15340" width="6.7109375" style="19" customWidth="1"/>
    <col min="15341" max="15341" width="7.28515625" style="19" customWidth="1"/>
    <col min="15342" max="15342" width="6.42578125" style="19" customWidth="1"/>
    <col min="15343" max="15343" width="9.140625" style="19" customWidth="1"/>
    <col min="15344" max="15584" width="9.140625" style="19"/>
    <col min="15585" max="15585" width="0" style="19" hidden="1" customWidth="1"/>
    <col min="15586" max="15586" width="8.85546875" style="19" customWidth="1"/>
    <col min="15587" max="15587" width="10" style="19" customWidth="1"/>
    <col min="15588" max="15588" width="16.85546875" style="19" customWidth="1"/>
    <col min="15589" max="15589" width="15" style="19" customWidth="1"/>
    <col min="15590" max="15590" width="7.5703125" style="19" customWidth="1"/>
    <col min="15591" max="15591" width="9.140625" style="19" customWidth="1"/>
    <col min="15592" max="15592" width="11" style="19" customWidth="1"/>
    <col min="15593" max="15593" width="10.140625" style="19" customWidth="1"/>
    <col min="15594" max="15595" width="11.5703125" style="19" customWidth="1"/>
    <col min="15596" max="15596" width="6.7109375" style="19" customWidth="1"/>
    <col min="15597" max="15597" width="7.28515625" style="19" customWidth="1"/>
    <col min="15598" max="15598" width="6.42578125" style="19" customWidth="1"/>
    <col min="15599" max="15599" width="9.140625" style="19" customWidth="1"/>
    <col min="15600" max="15840" width="9.140625" style="19"/>
    <col min="15841" max="15841" width="0" style="19" hidden="1" customWidth="1"/>
    <col min="15842" max="15842" width="8.85546875" style="19" customWidth="1"/>
    <col min="15843" max="15843" width="10" style="19" customWidth="1"/>
    <col min="15844" max="15844" width="16.85546875" style="19" customWidth="1"/>
    <col min="15845" max="15845" width="15" style="19" customWidth="1"/>
    <col min="15846" max="15846" width="7.5703125" style="19" customWidth="1"/>
    <col min="15847" max="15847" width="9.140625" style="19" customWidth="1"/>
    <col min="15848" max="15848" width="11" style="19" customWidth="1"/>
    <col min="15849" max="15849" width="10.140625" style="19" customWidth="1"/>
    <col min="15850" max="15851" width="11.5703125" style="19" customWidth="1"/>
    <col min="15852" max="15852" width="6.7109375" style="19" customWidth="1"/>
    <col min="15853" max="15853" width="7.28515625" style="19" customWidth="1"/>
    <col min="15854" max="15854" width="6.42578125" style="19" customWidth="1"/>
    <col min="15855" max="15855" width="9.140625" style="19" customWidth="1"/>
    <col min="15856" max="16096" width="9.140625" style="19"/>
    <col min="16097" max="16097" width="0" style="19" hidden="1" customWidth="1"/>
    <col min="16098" max="16098" width="8.85546875" style="19" customWidth="1"/>
    <col min="16099" max="16099" width="10" style="19" customWidth="1"/>
    <col min="16100" max="16100" width="16.85546875" style="19" customWidth="1"/>
    <col min="16101" max="16101" width="15" style="19" customWidth="1"/>
    <col min="16102" max="16102" width="7.5703125" style="19" customWidth="1"/>
    <col min="16103" max="16103" width="9.140625" style="19" customWidth="1"/>
    <col min="16104" max="16104" width="11" style="19" customWidth="1"/>
    <col min="16105" max="16105" width="10.140625" style="19" customWidth="1"/>
    <col min="16106" max="16107" width="11.5703125" style="19" customWidth="1"/>
    <col min="16108" max="16108" width="6.7109375" style="19" customWidth="1"/>
    <col min="16109" max="16109" width="7.28515625" style="19" customWidth="1"/>
    <col min="16110" max="16110" width="6.42578125" style="19" customWidth="1"/>
    <col min="16111" max="16111" width="9.140625" style="19" customWidth="1"/>
    <col min="16112" max="16352" width="9.140625" style="19"/>
    <col min="16353" max="16384" width="9.140625" style="19" customWidth="1"/>
  </cols>
  <sheetData>
    <row r="1" spans="1:15" ht="15.75" x14ac:dyDescent="0.25">
      <c r="A1" s="18"/>
      <c r="B1" s="18"/>
      <c r="C1" s="18"/>
      <c r="D1" s="18"/>
      <c r="E1" s="18"/>
      <c r="F1" s="18"/>
      <c r="G1" s="18"/>
      <c r="H1" s="68"/>
      <c r="I1" s="68"/>
      <c r="J1" s="68"/>
      <c r="K1" s="68"/>
    </row>
    <row r="2" spans="1:15" ht="15.75" x14ac:dyDescent="0.25">
      <c r="A2" s="165" t="str">
        <f>CONCATENATE("Акт №","340/",Форма!$C$2,"/КНПЗ/23","-УЗТ")</f>
        <v>Акт №340/1868/КНПЗ/23-УЗТ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</row>
    <row r="3" spans="1:15" ht="15.75" x14ac:dyDescent="0.25">
      <c r="A3" s="166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</row>
    <row r="4" spans="1:15" ht="15.75" x14ac:dyDescent="0.25">
      <c r="A4" s="18"/>
      <c r="B4" s="18"/>
      <c r="C4" s="18"/>
      <c r="D4" s="18"/>
      <c r="E4" s="18"/>
      <c r="F4" s="18"/>
      <c r="G4" s="18"/>
      <c r="H4" s="68"/>
      <c r="I4" s="68"/>
      <c r="J4" s="68"/>
      <c r="K4" s="68"/>
    </row>
    <row r="5" spans="1:15" ht="15.6" customHeight="1" x14ac:dyDescent="0.25">
      <c r="A5" s="162" t="s">
        <v>7</v>
      </c>
      <c r="B5" s="163"/>
      <c r="C5" s="163"/>
      <c r="D5" s="163"/>
      <c r="E5" s="164"/>
      <c r="F5" s="131" t="str">
        <f>Форма!C3</f>
        <v>ООО «ОРГЭНЕРГОНЕФТЬ»</v>
      </c>
      <c r="G5" s="131"/>
      <c r="H5" s="131"/>
      <c r="I5" s="131"/>
      <c r="J5" s="73"/>
      <c r="K5" s="167" t="s">
        <v>8</v>
      </c>
      <c r="L5" s="168"/>
      <c r="M5" s="170">
        <f>Форма!$C$4</f>
        <v>45091</v>
      </c>
      <c r="N5" s="170"/>
      <c r="O5" s="170"/>
    </row>
    <row r="6" spans="1:15" ht="15.6" customHeight="1" x14ac:dyDescent="0.25">
      <c r="A6" s="162" t="s">
        <v>38</v>
      </c>
      <c r="B6" s="163"/>
      <c r="C6" s="163"/>
      <c r="D6" s="163"/>
      <c r="E6" s="164"/>
      <c r="F6" s="131" t="str">
        <f>Форма!$C$8</f>
        <v>АО «КНПЗ»</v>
      </c>
      <c r="G6" s="131"/>
      <c r="H6" s="131"/>
      <c r="I6" s="131"/>
      <c r="J6" s="73"/>
      <c r="K6" s="169"/>
      <c r="L6" s="169"/>
      <c r="M6" s="171"/>
      <c r="N6" s="171"/>
      <c r="O6" s="171"/>
    </row>
    <row r="7" spans="1:15" ht="33.6" customHeight="1" x14ac:dyDescent="0.25">
      <c r="A7" s="162" t="s">
        <v>4</v>
      </c>
      <c r="B7" s="163"/>
      <c r="C7" s="163"/>
      <c r="D7" s="163"/>
      <c r="E7" s="164"/>
      <c r="F7" s="84" t="s">
        <v>388</v>
      </c>
      <c r="H7" s="84"/>
      <c r="I7" s="84"/>
      <c r="J7" s="73"/>
      <c r="K7" s="74"/>
    </row>
    <row r="8" spans="1:15" ht="15.6" customHeight="1" x14ac:dyDescent="0.25">
      <c r="A8" s="162" t="s">
        <v>147</v>
      </c>
      <c r="B8" s="163"/>
      <c r="C8" s="163"/>
      <c r="D8" s="163"/>
      <c r="E8" s="164"/>
      <c r="F8" s="85">
        <f>Форма!$C$5</f>
        <v>2</v>
      </c>
      <c r="G8" s="86"/>
      <c r="H8" s="86"/>
      <c r="I8" s="87"/>
      <c r="J8" s="73"/>
      <c r="K8" s="74"/>
    </row>
    <row r="9" spans="1:15" ht="28.9" customHeight="1" x14ac:dyDescent="0.25">
      <c r="A9" s="162" t="s">
        <v>9</v>
      </c>
      <c r="B9" s="163"/>
      <c r="C9" s="163"/>
      <c r="D9" s="163"/>
      <c r="E9" s="164"/>
      <c r="F9" s="131" t="str">
        <f>Форма!$C$6</f>
        <v>Вакуумный газойль из 401-Е01 на прием насосов 401-N02A/B Линии 1404,1405</v>
      </c>
      <c r="G9" s="131"/>
      <c r="H9" s="131"/>
      <c r="I9" s="131"/>
      <c r="J9" s="73"/>
      <c r="K9" s="74"/>
    </row>
    <row r="10" spans="1:15" ht="15.75" x14ac:dyDescent="0.25">
      <c r="A10" s="18"/>
      <c r="B10" s="18"/>
      <c r="C10" s="18"/>
      <c r="D10" s="18"/>
      <c r="E10" s="18"/>
      <c r="F10" s="18"/>
      <c r="G10" s="18"/>
      <c r="H10" s="68"/>
      <c r="I10" s="68"/>
      <c r="J10" s="68"/>
      <c r="K10" s="68"/>
    </row>
    <row r="11" spans="1:15" ht="15.75" x14ac:dyDescent="0.25">
      <c r="A11" s="179" t="s">
        <v>39</v>
      </c>
      <c r="B11" s="179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</row>
    <row r="12" spans="1:15" ht="54" customHeight="1" x14ac:dyDescent="0.25">
      <c r="A12" s="176" t="s">
        <v>40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8"/>
    </row>
    <row r="13" spans="1:15" ht="15.6" customHeight="1" x14ac:dyDescent="0.25">
      <c r="A13" s="175" t="s">
        <v>41</v>
      </c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</row>
    <row r="14" spans="1:15" x14ac:dyDescent="0.25">
      <c r="A14" s="173" t="s">
        <v>43</v>
      </c>
      <c r="B14" s="83"/>
      <c r="C14" s="173" t="s">
        <v>44</v>
      </c>
      <c r="D14" s="174" t="s">
        <v>45</v>
      </c>
      <c r="E14" s="174" t="s">
        <v>46</v>
      </c>
      <c r="F14" s="174" t="s">
        <v>47</v>
      </c>
      <c r="G14" s="174" t="s">
        <v>48</v>
      </c>
      <c r="H14" s="174"/>
      <c r="I14" s="172" t="s">
        <v>49</v>
      </c>
      <c r="J14" s="172" t="s">
        <v>50</v>
      </c>
      <c r="K14" s="172" t="s">
        <v>51</v>
      </c>
      <c r="L14" s="172" t="s">
        <v>52</v>
      </c>
      <c r="M14" s="172"/>
      <c r="N14" s="172"/>
      <c r="O14" s="172"/>
    </row>
    <row r="15" spans="1:15" x14ac:dyDescent="0.25">
      <c r="A15" s="173"/>
      <c r="B15" s="83"/>
      <c r="C15" s="173"/>
      <c r="D15" s="174"/>
      <c r="E15" s="174"/>
      <c r="F15" s="174"/>
      <c r="G15" s="174"/>
      <c r="H15" s="174"/>
      <c r="I15" s="172"/>
      <c r="J15" s="172"/>
      <c r="K15" s="172"/>
      <c r="L15" s="172"/>
      <c r="M15" s="172"/>
      <c r="N15" s="172"/>
      <c r="O15" s="172"/>
    </row>
    <row r="16" spans="1:15" ht="30.75" customHeight="1" x14ac:dyDescent="0.25">
      <c r="A16" s="173"/>
      <c r="B16" s="83"/>
      <c r="C16" s="173"/>
      <c r="D16" s="174"/>
      <c r="E16" s="174"/>
      <c r="F16" s="174"/>
      <c r="G16" s="174"/>
      <c r="H16" s="174"/>
      <c r="I16" s="172"/>
      <c r="J16" s="172"/>
      <c r="K16" s="172"/>
      <c r="L16" s="76">
        <v>1</v>
      </c>
      <c r="M16" s="76">
        <v>2</v>
      </c>
      <c r="N16" s="76">
        <v>3</v>
      </c>
      <c r="O16" s="76">
        <v>4</v>
      </c>
    </row>
    <row r="17" spans="1:15" ht="15.75" x14ac:dyDescent="0.25">
      <c r="A17" s="20" t="s">
        <v>3</v>
      </c>
      <c r="B17" s="20"/>
      <c r="C17" s="20" t="s">
        <v>3</v>
      </c>
      <c r="D17" s="52" t="s">
        <v>3</v>
      </c>
      <c r="E17" s="52" t="s">
        <v>3</v>
      </c>
      <c r="F17" s="52" t="s">
        <v>3</v>
      </c>
      <c r="G17" s="52" t="s">
        <v>3</v>
      </c>
      <c r="H17" s="21" t="s">
        <v>3</v>
      </c>
      <c r="I17" s="21" t="s">
        <v>3</v>
      </c>
      <c r="J17" s="21" t="s">
        <v>3</v>
      </c>
      <c r="K17" s="21" t="s">
        <v>3</v>
      </c>
      <c r="L17" s="21" t="s">
        <v>3</v>
      </c>
      <c r="M17" s="21" t="s">
        <v>3</v>
      </c>
      <c r="N17" s="21" t="s">
        <v>3</v>
      </c>
      <c r="O17" s="21" t="s">
        <v>3</v>
      </c>
    </row>
    <row r="18" spans="1:15" ht="16.149999999999999" customHeight="1" x14ac:dyDescent="0.25">
      <c r="A18" s="52" t="s">
        <v>53</v>
      </c>
      <c r="B18" s="52" t="str">
        <f>CONCATENATE(A18,".",C18,".")</f>
        <v>1.1.</v>
      </c>
      <c r="C18" s="52" t="s">
        <v>53</v>
      </c>
      <c r="D18" s="52" t="s">
        <v>55</v>
      </c>
      <c r="E18" s="52">
        <v>20</v>
      </c>
      <c r="F18" s="52">
        <v>2016</v>
      </c>
      <c r="G18" s="78">
        <v>273</v>
      </c>
      <c r="H18" s="79">
        <v>7</v>
      </c>
      <c r="I18" s="80">
        <v>3</v>
      </c>
      <c r="J18" s="21">
        <v>9.1</v>
      </c>
      <c r="K18" s="79">
        <v>9.1</v>
      </c>
      <c r="L18" s="79">
        <v>9.1999999999999993</v>
      </c>
      <c r="M18" s="79">
        <v>9.4</v>
      </c>
      <c r="N18" s="79">
        <v>9.1</v>
      </c>
      <c r="O18" s="79">
        <v>9.1999999999999993</v>
      </c>
    </row>
    <row r="19" spans="1:15" ht="16.149999999999999" customHeight="1" x14ac:dyDescent="0.25">
      <c r="A19" s="52" t="s">
        <v>200</v>
      </c>
      <c r="B19" s="52" t="str">
        <f t="shared" ref="B19:B82" si="0">CONCATENATE(A19,".",C19,".")</f>
        <v>2.1.</v>
      </c>
      <c r="C19" s="52" t="s">
        <v>53</v>
      </c>
      <c r="D19" s="52" t="s">
        <v>261</v>
      </c>
      <c r="E19" s="52" t="s">
        <v>199</v>
      </c>
      <c r="F19" s="52">
        <v>2016</v>
      </c>
      <c r="G19" s="78">
        <v>273</v>
      </c>
      <c r="H19" s="79">
        <v>7</v>
      </c>
      <c r="I19" s="80">
        <v>3</v>
      </c>
      <c r="J19" s="21">
        <v>8.9</v>
      </c>
      <c r="K19" s="79">
        <v>9</v>
      </c>
      <c r="L19" s="79">
        <v>9.1999999999999993</v>
      </c>
      <c r="M19" s="79">
        <v>9.5</v>
      </c>
      <c r="N19" s="79">
        <v>9.1999999999999993</v>
      </c>
      <c r="O19" s="79">
        <v>9</v>
      </c>
    </row>
    <row r="20" spans="1:15" ht="16.149999999999999" hidden="1" customHeight="1" x14ac:dyDescent="0.25">
      <c r="A20" s="52" t="s">
        <v>200</v>
      </c>
      <c r="B20" s="52" t="str">
        <f t="shared" si="0"/>
        <v>2.2.</v>
      </c>
      <c r="C20" s="52" t="s">
        <v>200</v>
      </c>
      <c r="D20" s="52" t="s">
        <v>261</v>
      </c>
      <c r="E20" s="52" t="s">
        <v>199</v>
      </c>
      <c r="F20" s="52">
        <v>2016</v>
      </c>
      <c r="G20" s="78">
        <v>273</v>
      </c>
      <c r="H20" s="79">
        <v>7</v>
      </c>
      <c r="I20" s="80">
        <v>3</v>
      </c>
      <c r="J20" s="21" t="s">
        <v>3</v>
      </c>
      <c r="K20" s="79">
        <v>8.9</v>
      </c>
      <c r="L20" s="79">
        <v>9.3000000000000007</v>
      </c>
      <c r="M20" s="79">
        <v>9.1999999999999993</v>
      </c>
      <c r="N20" s="79">
        <v>8.9</v>
      </c>
      <c r="O20" s="79" t="s">
        <v>3</v>
      </c>
    </row>
    <row r="21" spans="1:15" ht="16.149999999999999" hidden="1" customHeight="1" x14ac:dyDescent="0.25">
      <c r="A21" s="52" t="s">
        <v>200</v>
      </c>
      <c r="B21" s="52" t="str">
        <f t="shared" si="0"/>
        <v>2.3.</v>
      </c>
      <c r="C21" s="52" t="s">
        <v>201</v>
      </c>
      <c r="D21" s="52" t="s">
        <v>261</v>
      </c>
      <c r="E21" s="52" t="s">
        <v>199</v>
      </c>
      <c r="F21" s="52">
        <v>2016</v>
      </c>
      <c r="G21" s="78">
        <v>273</v>
      </c>
      <c r="H21" s="79">
        <v>7</v>
      </c>
      <c r="I21" s="80">
        <v>3</v>
      </c>
      <c r="J21" s="21" t="s">
        <v>3</v>
      </c>
      <c r="K21" s="79">
        <v>9</v>
      </c>
      <c r="L21" s="79">
        <v>9</v>
      </c>
      <c r="M21" s="79">
        <v>9.6999999999999993</v>
      </c>
      <c r="N21" s="79">
        <v>9.4</v>
      </c>
      <c r="O21" s="79">
        <v>9.1999999999999993</v>
      </c>
    </row>
    <row r="22" spans="1:15" ht="16.149999999999999" hidden="1" customHeight="1" x14ac:dyDescent="0.25">
      <c r="A22" s="52" t="s">
        <v>200</v>
      </c>
      <c r="B22" s="52" t="str">
        <f t="shared" si="0"/>
        <v>2.4.</v>
      </c>
      <c r="C22" s="52" t="s">
        <v>202</v>
      </c>
      <c r="D22" s="52" t="s">
        <v>262</v>
      </c>
      <c r="E22" s="52" t="s">
        <v>199</v>
      </c>
      <c r="F22" s="52">
        <v>2016</v>
      </c>
      <c r="G22" s="78">
        <v>57</v>
      </c>
      <c r="H22" s="79">
        <v>4</v>
      </c>
      <c r="I22" s="80">
        <v>1.5</v>
      </c>
      <c r="J22" s="21">
        <v>5</v>
      </c>
      <c r="K22" s="79">
        <v>5</v>
      </c>
      <c r="L22" s="79">
        <v>5</v>
      </c>
      <c r="M22" s="79">
        <v>5.3</v>
      </c>
      <c r="N22" s="79">
        <v>5.0999999999999996</v>
      </c>
      <c r="O22" s="79">
        <v>5.5</v>
      </c>
    </row>
    <row r="23" spans="1:15" ht="16.149999999999999" hidden="1" customHeight="1" x14ac:dyDescent="0.25">
      <c r="A23" s="52" t="s">
        <v>200</v>
      </c>
      <c r="B23" s="52" t="str">
        <f t="shared" si="0"/>
        <v>2.5.</v>
      </c>
      <c r="C23" s="52" t="s">
        <v>203</v>
      </c>
      <c r="D23" s="52" t="s">
        <v>262</v>
      </c>
      <c r="E23" s="52" t="s">
        <v>199</v>
      </c>
      <c r="F23" s="52">
        <v>2016</v>
      </c>
      <c r="G23" s="78">
        <v>57</v>
      </c>
      <c r="H23" s="79">
        <v>4</v>
      </c>
      <c r="I23" s="80">
        <v>1.5</v>
      </c>
      <c r="J23" s="21" t="s">
        <v>3</v>
      </c>
      <c r="K23" s="79">
        <v>5.2</v>
      </c>
      <c r="L23" s="79">
        <v>5.3</v>
      </c>
      <c r="M23" s="79">
        <v>5.4</v>
      </c>
      <c r="N23" s="79">
        <v>5.2</v>
      </c>
      <c r="O23" s="79">
        <v>5.6</v>
      </c>
    </row>
    <row r="24" spans="1:15" ht="16.149999999999999" customHeight="1" x14ac:dyDescent="0.25">
      <c r="A24" s="52" t="s">
        <v>201</v>
      </c>
      <c r="B24" s="52" t="str">
        <f t="shared" si="0"/>
        <v>3.1.</v>
      </c>
      <c r="C24" s="52" t="s">
        <v>53</v>
      </c>
      <c r="D24" s="52" t="s">
        <v>55</v>
      </c>
      <c r="E24" s="52" t="s">
        <v>199</v>
      </c>
      <c r="F24" s="52">
        <v>2016</v>
      </c>
      <c r="G24" s="78">
        <v>57</v>
      </c>
      <c r="H24" s="79">
        <v>4</v>
      </c>
      <c r="I24" s="80">
        <v>1.5</v>
      </c>
      <c r="J24" s="21">
        <v>5</v>
      </c>
      <c r="K24" s="79">
        <v>5</v>
      </c>
      <c r="L24" s="79">
        <v>5.6</v>
      </c>
      <c r="M24" s="79">
        <v>5.3</v>
      </c>
      <c r="N24" s="79">
        <v>5</v>
      </c>
      <c r="O24" s="79">
        <v>5.0999999999999996</v>
      </c>
    </row>
    <row r="25" spans="1:15" ht="15.75" x14ac:dyDescent="0.25">
      <c r="A25" s="52" t="s">
        <v>202</v>
      </c>
      <c r="B25" s="52" t="str">
        <f t="shared" si="0"/>
        <v>4.1.</v>
      </c>
      <c r="C25" s="52" t="s">
        <v>53</v>
      </c>
      <c r="D25" s="52" t="s">
        <v>55</v>
      </c>
      <c r="E25" s="52" t="s">
        <v>199</v>
      </c>
      <c r="F25" s="52">
        <v>2016</v>
      </c>
      <c r="G25" s="78">
        <v>57</v>
      </c>
      <c r="H25" s="79">
        <v>4</v>
      </c>
      <c r="I25" s="80">
        <v>1.5</v>
      </c>
      <c r="J25" s="21">
        <v>5.2</v>
      </c>
      <c r="K25" s="79">
        <v>5.2</v>
      </c>
      <c r="L25" s="79">
        <v>5.2</v>
      </c>
      <c r="M25" s="79">
        <v>5.4</v>
      </c>
      <c r="N25" s="79">
        <v>5.3</v>
      </c>
      <c r="O25" s="79">
        <v>5.5</v>
      </c>
    </row>
    <row r="26" spans="1:15" ht="15.75" x14ac:dyDescent="0.25">
      <c r="A26" s="52" t="s">
        <v>203</v>
      </c>
      <c r="B26" s="52" t="str">
        <f t="shared" si="0"/>
        <v>5.1.</v>
      </c>
      <c r="C26" s="52" t="s">
        <v>53</v>
      </c>
      <c r="D26" s="52" t="s">
        <v>55</v>
      </c>
      <c r="E26" s="52" t="s">
        <v>199</v>
      </c>
      <c r="F26" s="52">
        <v>2016</v>
      </c>
      <c r="G26" s="78">
        <v>273</v>
      </c>
      <c r="H26" s="79">
        <v>7</v>
      </c>
      <c r="I26" s="80">
        <v>3</v>
      </c>
      <c r="J26" s="21">
        <v>9.1</v>
      </c>
      <c r="K26" s="79">
        <v>9.1</v>
      </c>
      <c r="L26" s="79">
        <v>9.1</v>
      </c>
      <c r="M26" s="79">
        <v>9.3000000000000007</v>
      </c>
      <c r="N26" s="79">
        <v>9.4</v>
      </c>
      <c r="O26" s="79">
        <v>9.1999999999999993</v>
      </c>
    </row>
    <row r="27" spans="1:15" ht="16.149999999999999" customHeight="1" x14ac:dyDescent="0.25">
      <c r="A27" s="52" t="s">
        <v>204</v>
      </c>
      <c r="B27" s="52" t="str">
        <f t="shared" si="0"/>
        <v>6.1.</v>
      </c>
      <c r="C27" s="52" t="s">
        <v>53</v>
      </c>
      <c r="D27" s="52" t="s">
        <v>280</v>
      </c>
      <c r="E27" s="52" t="s">
        <v>199</v>
      </c>
      <c r="F27" s="52">
        <v>2016</v>
      </c>
      <c r="G27" s="78">
        <v>273</v>
      </c>
      <c r="H27" s="79">
        <v>8</v>
      </c>
      <c r="I27" s="80">
        <v>3</v>
      </c>
      <c r="J27" s="21">
        <v>8.8000000000000007</v>
      </c>
      <c r="K27" s="79">
        <v>8.8000000000000007</v>
      </c>
      <c r="L27" s="79">
        <v>9.1</v>
      </c>
      <c r="M27" s="79">
        <v>8.8000000000000007</v>
      </c>
      <c r="N27" s="79">
        <v>9.3000000000000007</v>
      </c>
      <c r="O27" s="79">
        <v>9.4</v>
      </c>
    </row>
    <row r="28" spans="1:15" ht="16.149999999999999" hidden="1" customHeight="1" x14ac:dyDescent="0.25">
      <c r="A28" s="52" t="s">
        <v>204</v>
      </c>
      <c r="B28" s="52" t="str">
        <f t="shared" si="0"/>
        <v>6.2.</v>
      </c>
      <c r="C28" s="52" t="s">
        <v>200</v>
      </c>
      <c r="D28" s="52" t="s">
        <v>280</v>
      </c>
      <c r="E28" s="52" t="s">
        <v>199</v>
      </c>
      <c r="F28" s="52">
        <v>2016</v>
      </c>
      <c r="G28" s="78">
        <v>273</v>
      </c>
      <c r="H28" s="79">
        <v>8</v>
      </c>
      <c r="I28" s="80">
        <v>3</v>
      </c>
      <c r="J28" s="21" t="s">
        <v>3</v>
      </c>
      <c r="K28" s="79">
        <v>8.9</v>
      </c>
      <c r="L28" s="79">
        <v>9.6999999999999993</v>
      </c>
      <c r="M28" s="79">
        <v>9.1999999999999993</v>
      </c>
      <c r="N28" s="79">
        <v>9</v>
      </c>
      <c r="O28" s="79">
        <v>8.9</v>
      </c>
    </row>
    <row r="29" spans="1:15" ht="16.149999999999999" hidden="1" customHeight="1" x14ac:dyDescent="0.25">
      <c r="A29" s="52" t="s">
        <v>204</v>
      </c>
      <c r="B29" s="52" t="str">
        <f t="shared" si="0"/>
        <v>6.3.</v>
      </c>
      <c r="C29" s="52" t="s">
        <v>201</v>
      </c>
      <c r="D29" s="52" t="s">
        <v>280</v>
      </c>
      <c r="E29" s="52" t="s">
        <v>199</v>
      </c>
      <c r="F29" s="52">
        <v>2016</v>
      </c>
      <c r="G29" s="78">
        <v>273</v>
      </c>
      <c r="H29" s="79">
        <v>8</v>
      </c>
      <c r="I29" s="80">
        <v>3</v>
      </c>
      <c r="J29" s="21" t="s">
        <v>3</v>
      </c>
      <c r="K29" s="79">
        <v>8.9</v>
      </c>
      <c r="L29" s="79">
        <v>8.9</v>
      </c>
      <c r="M29" s="79">
        <v>9</v>
      </c>
      <c r="N29" s="79">
        <v>9.1</v>
      </c>
      <c r="O29" s="79">
        <v>9.1999999999999993</v>
      </c>
    </row>
    <row r="30" spans="1:15" ht="16.149999999999999" hidden="1" customHeight="1" x14ac:dyDescent="0.25">
      <c r="A30" s="52" t="s">
        <v>204</v>
      </c>
      <c r="B30" s="52" t="str">
        <f t="shared" si="0"/>
        <v>6.4.</v>
      </c>
      <c r="C30" s="52" t="s">
        <v>202</v>
      </c>
      <c r="D30" s="52" t="s">
        <v>280</v>
      </c>
      <c r="E30" s="52" t="s">
        <v>199</v>
      </c>
      <c r="F30" s="52">
        <v>2016</v>
      </c>
      <c r="G30" s="78">
        <v>273</v>
      </c>
      <c r="H30" s="79">
        <v>8</v>
      </c>
      <c r="I30" s="80">
        <v>3</v>
      </c>
      <c r="J30" s="21" t="s">
        <v>3</v>
      </c>
      <c r="K30" s="79">
        <v>9.1</v>
      </c>
      <c r="L30" s="79">
        <v>9.1</v>
      </c>
      <c r="M30" s="79" t="s">
        <v>3</v>
      </c>
      <c r="N30" s="79" t="s">
        <v>3</v>
      </c>
      <c r="O30" s="79" t="s">
        <v>3</v>
      </c>
    </row>
    <row r="31" spans="1:15" ht="15.75" customHeight="1" x14ac:dyDescent="0.25">
      <c r="A31" s="52" t="s">
        <v>259</v>
      </c>
      <c r="B31" s="52" t="str">
        <f t="shared" si="0"/>
        <v>7.1.</v>
      </c>
      <c r="C31" s="52" t="s">
        <v>53</v>
      </c>
      <c r="D31" s="52" t="s">
        <v>55</v>
      </c>
      <c r="E31" s="52" t="s">
        <v>199</v>
      </c>
      <c r="F31" s="52">
        <v>2016</v>
      </c>
      <c r="G31" s="78">
        <v>273</v>
      </c>
      <c r="H31" s="79">
        <v>7</v>
      </c>
      <c r="I31" s="80">
        <v>3</v>
      </c>
      <c r="J31" s="21">
        <v>8.6999999999999993</v>
      </c>
      <c r="K31" s="79">
        <v>8.6999999999999993</v>
      </c>
      <c r="L31" s="79">
        <v>8.6999999999999993</v>
      </c>
      <c r="M31" s="79">
        <v>9.1</v>
      </c>
      <c r="N31" s="79">
        <v>9.1999999999999993</v>
      </c>
      <c r="O31" s="79">
        <v>9.3000000000000007</v>
      </c>
    </row>
    <row r="32" spans="1:15" ht="16.149999999999999" customHeight="1" x14ac:dyDescent="0.25">
      <c r="A32" s="52" t="s">
        <v>205</v>
      </c>
      <c r="B32" s="52" t="str">
        <f t="shared" si="0"/>
        <v>8.1.</v>
      </c>
      <c r="C32" s="52" t="s">
        <v>53</v>
      </c>
      <c r="D32" s="52" t="s">
        <v>55</v>
      </c>
      <c r="E32" s="52" t="s">
        <v>199</v>
      </c>
      <c r="F32" s="52">
        <v>2016</v>
      </c>
      <c r="G32" s="78">
        <v>273</v>
      </c>
      <c r="H32" s="79">
        <v>7</v>
      </c>
      <c r="I32" s="80">
        <v>3</v>
      </c>
      <c r="J32" s="21">
        <v>8.6</v>
      </c>
      <c r="K32" s="79">
        <v>8.6</v>
      </c>
      <c r="L32" s="79">
        <v>8.6</v>
      </c>
      <c r="M32" s="79">
        <v>9</v>
      </c>
      <c r="N32" s="79">
        <v>9.4</v>
      </c>
      <c r="O32" s="79">
        <v>9.1</v>
      </c>
    </row>
    <row r="33" spans="1:15" ht="16.149999999999999" customHeight="1" x14ac:dyDescent="0.25">
      <c r="A33" s="52" t="s">
        <v>304</v>
      </c>
      <c r="B33" s="52" t="str">
        <f t="shared" si="0"/>
        <v>9.1.</v>
      </c>
      <c r="C33" s="52" t="s">
        <v>53</v>
      </c>
      <c r="D33" s="52" t="s">
        <v>327</v>
      </c>
      <c r="E33" s="52" t="s">
        <v>199</v>
      </c>
      <c r="F33" s="52">
        <v>2016</v>
      </c>
      <c r="G33" s="78" t="s">
        <v>373</v>
      </c>
      <c r="H33" s="79">
        <v>7</v>
      </c>
      <c r="I33" s="80">
        <v>3</v>
      </c>
      <c r="J33" s="21">
        <v>9.6999999999999993</v>
      </c>
      <c r="K33" s="79">
        <v>9.9</v>
      </c>
      <c r="L33" s="79">
        <v>10.7</v>
      </c>
      <c r="M33" s="79">
        <v>9.9</v>
      </c>
      <c r="N33" s="79">
        <v>10.6</v>
      </c>
      <c r="O33" s="79">
        <v>10.5</v>
      </c>
    </row>
    <row r="34" spans="1:15" ht="16.149999999999999" hidden="1" customHeight="1" x14ac:dyDescent="0.25">
      <c r="A34" s="52" t="s">
        <v>304</v>
      </c>
      <c r="B34" s="52" t="str">
        <f t="shared" si="0"/>
        <v>9.2.</v>
      </c>
      <c r="C34" s="52" t="s">
        <v>200</v>
      </c>
      <c r="D34" s="52" t="s">
        <v>327</v>
      </c>
      <c r="E34" s="52" t="s">
        <v>199</v>
      </c>
      <c r="F34" s="52">
        <v>2016</v>
      </c>
      <c r="G34" s="78" t="s">
        <v>373</v>
      </c>
      <c r="H34" s="79">
        <v>7</v>
      </c>
      <c r="I34" s="80">
        <v>3</v>
      </c>
      <c r="J34" s="21" t="s">
        <v>3</v>
      </c>
      <c r="K34" s="79">
        <v>10.4</v>
      </c>
      <c r="L34" s="79">
        <v>10.8</v>
      </c>
      <c r="M34" s="79">
        <v>10.4</v>
      </c>
      <c r="N34" s="79">
        <v>10.9</v>
      </c>
      <c r="O34" s="79" t="s">
        <v>3</v>
      </c>
    </row>
    <row r="35" spans="1:15" ht="16.149999999999999" hidden="1" customHeight="1" x14ac:dyDescent="0.25">
      <c r="A35" s="52" t="s">
        <v>304</v>
      </c>
      <c r="B35" s="52" t="str">
        <f t="shared" si="0"/>
        <v>9.3.</v>
      </c>
      <c r="C35" s="52" t="s">
        <v>201</v>
      </c>
      <c r="D35" s="52" t="s">
        <v>327</v>
      </c>
      <c r="E35" s="52" t="s">
        <v>199</v>
      </c>
      <c r="F35" s="52">
        <v>2016</v>
      </c>
      <c r="G35" s="78" t="s">
        <v>373</v>
      </c>
      <c r="H35" s="79">
        <v>7</v>
      </c>
      <c r="I35" s="80">
        <v>3</v>
      </c>
      <c r="J35" s="21" t="s">
        <v>3</v>
      </c>
      <c r="K35" s="79">
        <v>9.6999999999999993</v>
      </c>
      <c r="L35" s="79">
        <v>9.6999999999999993</v>
      </c>
      <c r="M35" s="79">
        <v>10.6</v>
      </c>
      <c r="N35" s="79">
        <v>10.4</v>
      </c>
      <c r="O35" s="79">
        <v>10.9</v>
      </c>
    </row>
    <row r="36" spans="1:15" ht="16.149999999999999" hidden="1" customHeight="1" x14ac:dyDescent="0.25">
      <c r="A36" s="52" t="s">
        <v>304</v>
      </c>
      <c r="B36" s="52" t="str">
        <f t="shared" si="0"/>
        <v>9.4.</v>
      </c>
      <c r="C36" s="52" t="s">
        <v>202</v>
      </c>
      <c r="D36" s="52" t="s">
        <v>327</v>
      </c>
      <c r="E36" s="52" t="s">
        <v>199</v>
      </c>
      <c r="F36" s="52">
        <v>2016</v>
      </c>
      <c r="G36" s="78" t="s">
        <v>373</v>
      </c>
      <c r="H36" s="79">
        <v>7</v>
      </c>
      <c r="I36" s="80">
        <v>3</v>
      </c>
      <c r="J36" s="21" t="s">
        <v>3</v>
      </c>
      <c r="K36" s="79">
        <v>10.5</v>
      </c>
      <c r="L36" s="79">
        <v>10.7</v>
      </c>
      <c r="M36" s="79">
        <v>10.9</v>
      </c>
      <c r="N36" s="79">
        <v>10.5</v>
      </c>
      <c r="O36" s="79">
        <v>11</v>
      </c>
    </row>
    <row r="37" spans="1:15" ht="16.149999999999999" hidden="1" customHeight="1" x14ac:dyDescent="0.25">
      <c r="A37" s="52" t="s">
        <v>304</v>
      </c>
      <c r="B37" s="52" t="str">
        <f t="shared" si="0"/>
        <v>9.5.</v>
      </c>
      <c r="C37" s="52" t="s">
        <v>203</v>
      </c>
      <c r="D37" s="52" t="s">
        <v>327</v>
      </c>
      <c r="E37" s="52" t="s">
        <v>199</v>
      </c>
      <c r="F37" s="52">
        <v>2016</v>
      </c>
      <c r="G37" s="78" t="s">
        <v>373</v>
      </c>
      <c r="H37" s="79">
        <v>7</v>
      </c>
      <c r="I37" s="80">
        <v>3</v>
      </c>
      <c r="J37" s="21" t="s">
        <v>3</v>
      </c>
      <c r="K37" s="79">
        <v>10.6</v>
      </c>
      <c r="L37" s="79">
        <v>10.8</v>
      </c>
      <c r="M37" s="79">
        <v>10.6</v>
      </c>
      <c r="N37" s="79">
        <v>10.9</v>
      </c>
      <c r="O37" s="79">
        <v>10.7</v>
      </c>
    </row>
    <row r="38" spans="1:15" ht="16.149999999999999" customHeight="1" x14ac:dyDescent="0.25">
      <c r="A38" s="52" t="s">
        <v>295</v>
      </c>
      <c r="B38" s="52" t="str">
        <f t="shared" si="0"/>
        <v>10.1.</v>
      </c>
      <c r="C38" s="52" t="s">
        <v>53</v>
      </c>
      <c r="D38" s="52" t="s">
        <v>55</v>
      </c>
      <c r="E38" s="52" t="s">
        <v>199</v>
      </c>
      <c r="F38" s="52">
        <v>2016</v>
      </c>
      <c r="G38" s="78">
        <v>273</v>
      </c>
      <c r="H38" s="79">
        <v>7</v>
      </c>
      <c r="I38" s="80">
        <v>3</v>
      </c>
      <c r="J38" s="21">
        <v>8.9</v>
      </c>
      <c r="K38" s="79">
        <v>8.9</v>
      </c>
      <c r="L38" s="79">
        <v>8.9</v>
      </c>
      <c r="M38" s="79">
        <v>9.1999999999999993</v>
      </c>
      <c r="N38" s="79">
        <v>9</v>
      </c>
      <c r="O38" s="79">
        <v>9.1</v>
      </c>
    </row>
    <row r="39" spans="1:15" ht="16.149999999999999" customHeight="1" x14ac:dyDescent="0.25">
      <c r="A39" s="52" t="s">
        <v>296</v>
      </c>
      <c r="B39" s="52" t="str">
        <f t="shared" si="0"/>
        <v>11.1.</v>
      </c>
      <c r="C39" s="52" t="s">
        <v>53</v>
      </c>
      <c r="D39" s="52" t="s">
        <v>55</v>
      </c>
      <c r="E39" s="52" t="s">
        <v>199</v>
      </c>
      <c r="F39" s="52">
        <v>2016</v>
      </c>
      <c r="G39" s="78">
        <v>273</v>
      </c>
      <c r="H39" s="79">
        <v>7</v>
      </c>
      <c r="I39" s="80">
        <v>3</v>
      </c>
      <c r="J39" s="21">
        <v>8.6999999999999993</v>
      </c>
      <c r="K39" s="79">
        <v>8.6999999999999993</v>
      </c>
      <c r="L39" s="79">
        <v>8.6999999999999993</v>
      </c>
      <c r="M39" s="79">
        <v>9.1999999999999993</v>
      </c>
      <c r="N39" s="79">
        <v>9.1</v>
      </c>
      <c r="O39" s="79">
        <v>9</v>
      </c>
    </row>
    <row r="40" spans="1:15" ht="16.149999999999999" customHeight="1" x14ac:dyDescent="0.25">
      <c r="A40" s="52" t="s">
        <v>297</v>
      </c>
      <c r="B40" s="52" t="str">
        <f t="shared" si="0"/>
        <v>12.1.</v>
      </c>
      <c r="C40" s="52" t="s">
        <v>53</v>
      </c>
      <c r="D40" s="52" t="s">
        <v>314</v>
      </c>
      <c r="E40" s="52" t="s">
        <v>199</v>
      </c>
      <c r="F40" s="52">
        <v>2016</v>
      </c>
      <c r="G40" s="78" t="s">
        <v>374</v>
      </c>
      <c r="H40" s="79">
        <v>7</v>
      </c>
      <c r="I40" s="80">
        <v>3</v>
      </c>
      <c r="J40" s="21">
        <v>9</v>
      </c>
      <c r="K40" s="79">
        <v>9</v>
      </c>
      <c r="L40" s="79">
        <v>9</v>
      </c>
      <c r="M40" s="79">
        <v>9.4</v>
      </c>
      <c r="N40" s="79">
        <v>9.6</v>
      </c>
      <c r="O40" s="79">
        <v>9.3000000000000007</v>
      </c>
    </row>
    <row r="41" spans="1:15" ht="16.149999999999999" hidden="1" customHeight="1" x14ac:dyDescent="0.25">
      <c r="A41" s="52" t="s">
        <v>297</v>
      </c>
      <c r="B41" s="52" t="str">
        <f t="shared" si="0"/>
        <v>12.2.</v>
      </c>
      <c r="C41" s="52" t="s">
        <v>200</v>
      </c>
      <c r="D41" s="52" t="s">
        <v>314</v>
      </c>
      <c r="E41" s="52" t="s">
        <v>199</v>
      </c>
      <c r="F41" s="52">
        <v>2016</v>
      </c>
      <c r="G41" s="78" t="s">
        <v>374</v>
      </c>
      <c r="H41" s="79">
        <v>7</v>
      </c>
      <c r="I41" s="80">
        <v>3</v>
      </c>
      <c r="J41" s="21" t="s">
        <v>3</v>
      </c>
      <c r="K41" s="79">
        <v>10.199999999999999</v>
      </c>
      <c r="L41" s="79">
        <v>10.5</v>
      </c>
      <c r="M41" s="79">
        <v>10.199999999999999</v>
      </c>
      <c r="N41" s="79">
        <v>10.4</v>
      </c>
      <c r="O41" s="79">
        <v>10.7</v>
      </c>
    </row>
    <row r="42" spans="1:15" ht="16.149999999999999" customHeight="1" x14ac:dyDescent="0.25">
      <c r="A42" s="52" t="s">
        <v>298</v>
      </c>
      <c r="B42" s="52" t="str">
        <f t="shared" si="0"/>
        <v>13.1.</v>
      </c>
      <c r="C42" s="52" t="s">
        <v>53</v>
      </c>
      <c r="D42" s="52" t="s">
        <v>260</v>
      </c>
      <c r="E42" s="52" t="s">
        <v>199</v>
      </c>
      <c r="F42" s="52">
        <v>2016</v>
      </c>
      <c r="G42" s="78">
        <v>200</v>
      </c>
      <c r="H42" s="79" t="s">
        <v>3</v>
      </c>
      <c r="I42" s="80">
        <v>2.5</v>
      </c>
      <c r="J42" s="21">
        <v>10.199999999999999</v>
      </c>
      <c r="K42" s="79">
        <v>10.199999999999999</v>
      </c>
      <c r="L42" s="79">
        <v>10.199999999999999</v>
      </c>
      <c r="M42" s="79">
        <v>10.8</v>
      </c>
      <c r="N42" s="79">
        <v>10.8</v>
      </c>
      <c r="O42" s="79">
        <v>10.199999999999999</v>
      </c>
    </row>
    <row r="43" spans="1:15" ht="16.149999999999999" customHeight="1" x14ac:dyDescent="0.25">
      <c r="A43" s="52" t="s">
        <v>299</v>
      </c>
      <c r="B43" s="52" t="str">
        <f t="shared" si="0"/>
        <v>14.1.</v>
      </c>
      <c r="C43" s="52" t="s">
        <v>53</v>
      </c>
      <c r="D43" s="52" t="s">
        <v>281</v>
      </c>
      <c r="E43" s="52" t="s">
        <v>356</v>
      </c>
      <c r="F43" s="52">
        <v>2016</v>
      </c>
      <c r="G43" s="78">
        <v>200</v>
      </c>
      <c r="H43" s="79" t="s">
        <v>3</v>
      </c>
      <c r="I43" s="80">
        <v>6.5</v>
      </c>
      <c r="J43" s="21">
        <v>13.7</v>
      </c>
      <c r="K43" s="79">
        <v>14.4</v>
      </c>
      <c r="L43" s="79">
        <v>14.8</v>
      </c>
      <c r="M43" s="79">
        <v>14.4</v>
      </c>
      <c r="N43" s="79">
        <v>14.5</v>
      </c>
      <c r="O43" s="79">
        <v>14.4</v>
      </c>
    </row>
    <row r="44" spans="1:15" ht="16.149999999999999" hidden="1" customHeight="1" x14ac:dyDescent="0.25">
      <c r="A44" s="52" t="s">
        <v>299</v>
      </c>
      <c r="B44" s="52" t="str">
        <f t="shared" si="0"/>
        <v>14.2.</v>
      </c>
      <c r="C44" s="52" t="s">
        <v>200</v>
      </c>
      <c r="D44" s="52" t="s">
        <v>281</v>
      </c>
      <c r="E44" s="52" t="s">
        <v>356</v>
      </c>
      <c r="F44" s="52">
        <v>2016</v>
      </c>
      <c r="G44" s="78">
        <v>200</v>
      </c>
      <c r="H44" s="79" t="s">
        <v>3</v>
      </c>
      <c r="I44" s="80">
        <v>6.5</v>
      </c>
      <c r="J44" s="21" t="s">
        <v>3</v>
      </c>
      <c r="K44" s="79">
        <v>13.8</v>
      </c>
      <c r="L44" s="79">
        <v>14.1</v>
      </c>
      <c r="M44" s="79">
        <v>13.9</v>
      </c>
      <c r="N44" s="79">
        <v>14.5</v>
      </c>
      <c r="O44" s="79">
        <v>13.8</v>
      </c>
    </row>
    <row r="45" spans="1:15" ht="16.149999999999999" hidden="1" customHeight="1" x14ac:dyDescent="0.25">
      <c r="A45" s="52" t="s">
        <v>299</v>
      </c>
      <c r="B45" s="52" t="str">
        <f t="shared" si="0"/>
        <v>14.3.</v>
      </c>
      <c r="C45" s="52" t="s">
        <v>201</v>
      </c>
      <c r="D45" s="52" t="s">
        <v>281</v>
      </c>
      <c r="E45" s="52" t="s">
        <v>356</v>
      </c>
      <c r="F45" s="52">
        <v>2016</v>
      </c>
      <c r="G45" s="78">
        <v>200</v>
      </c>
      <c r="H45" s="79" t="s">
        <v>3</v>
      </c>
      <c r="I45" s="80">
        <v>6.5</v>
      </c>
      <c r="J45" s="21" t="s">
        <v>3</v>
      </c>
      <c r="K45" s="79">
        <v>13.7</v>
      </c>
      <c r="L45" s="79">
        <v>14</v>
      </c>
      <c r="M45" s="79">
        <v>14.3</v>
      </c>
      <c r="N45" s="79">
        <v>13.7</v>
      </c>
      <c r="O45" s="79">
        <v>14.7</v>
      </c>
    </row>
    <row r="46" spans="1:15" ht="16.149999999999999" hidden="1" customHeight="1" x14ac:dyDescent="0.25">
      <c r="A46" s="52" t="s">
        <v>299</v>
      </c>
      <c r="B46" s="52" t="str">
        <f t="shared" si="0"/>
        <v>14.4.</v>
      </c>
      <c r="C46" s="52" t="s">
        <v>202</v>
      </c>
      <c r="D46" s="52" t="s">
        <v>281</v>
      </c>
      <c r="E46" s="52" t="s">
        <v>356</v>
      </c>
      <c r="F46" s="52">
        <v>2016</v>
      </c>
      <c r="G46" s="78">
        <v>200</v>
      </c>
      <c r="H46" s="79" t="s">
        <v>3</v>
      </c>
      <c r="I46" s="80">
        <v>6.5</v>
      </c>
      <c r="J46" s="21" t="s">
        <v>3</v>
      </c>
      <c r="K46" s="79">
        <v>14.3</v>
      </c>
      <c r="L46" s="79">
        <v>14.3</v>
      </c>
      <c r="M46" s="79" t="s">
        <v>3</v>
      </c>
      <c r="N46" s="79" t="s">
        <v>3</v>
      </c>
      <c r="O46" s="79" t="s">
        <v>3</v>
      </c>
    </row>
    <row r="47" spans="1:15" ht="16.149999999999999" customHeight="1" x14ac:dyDescent="0.25">
      <c r="A47" s="52" t="s">
        <v>300</v>
      </c>
      <c r="B47" s="52" t="str">
        <f t="shared" si="0"/>
        <v>15.1.</v>
      </c>
      <c r="C47" s="52" t="s">
        <v>53</v>
      </c>
      <c r="D47" s="52" t="s">
        <v>55</v>
      </c>
      <c r="E47" s="52" t="s">
        <v>199</v>
      </c>
      <c r="F47" s="52">
        <v>2016</v>
      </c>
      <c r="G47" s="78">
        <v>273</v>
      </c>
      <c r="H47" s="79">
        <v>7</v>
      </c>
      <c r="I47" s="80">
        <v>3</v>
      </c>
      <c r="J47" s="21">
        <v>8.6999999999999993</v>
      </c>
      <c r="K47" s="79">
        <v>8.6999999999999993</v>
      </c>
      <c r="L47" s="79">
        <v>8.6999999999999993</v>
      </c>
      <c r="M47" s="79">
        <v>9</v>
      </c>
      <c r="N47" s="79">
        <v>8.9</v>
      </c>
      <c r="O47" s="79">
        <v>9</v>
      </c>
    </row>
    <row r="48" spans="1:15" ht="16.149999999999999" customHeight="1" x14ac:dyDescent="0.25">
      <c r="A48" s="52" t="s">
        <v>301</v>
      </c>
      <c r="B48" s="52" t="str">
        <f t="shared" si="0"/>
        <v>16.1.</v>
      </c>
      <c r="C48" s="52" t="s">
        <v>53</v>
      </c>
      <c r="D48" s="52" t="s">
        <v>55</v>
      </c>
      <c r="E48" s="52" t="s">
        <v>199</v>
      </c>
      <c r="F48" s="52">
        <v>2016</v>
      </c>
      <c r="G48" s="78">
        <v>273</v>
      </c>
      <c r="H48" s="79">
        <v>7</v>
      </c>
      <c r="I48" s="80">
        <v>3</v>
      </c>
      <c r="J48" s="21">
        <v>8.8000000000000007</v>
      </c>
      <c r="K48" s="79">
        <v>8.8000000000000007</v>
      </c>
      <c r="L48" s="79">
        <v>8.8000000000000007</v>
      </c>
      <c r="M48" s="79">
        <v>9.3000000000000007</v>
      </c>
      <c r="N48" s="79">
        <v>9.1</v>
      </c>
      <c r="O48" s="79">
        <v>9.1999999999999993</v>
      </c>
    </row>
    <row r="49" spans="1:15" ht="16.149999999999999" customHeight="1" x14ac:dyDescent="0.25">
      <c r="A49" s="52" t="s">
        <v>302</v>
      </c>
      <c r="B49" s="52" t="str">
        <f t="shared" si="0"/>
        <v>17.1.</v>
      </c>
      <c r="C49" s="52" t="s">
        <v>53</v>
      </c>
      <c r="D49" s="52" t="s">
        <v>260</v>
      </c>
      <c r="E49" s="52" t="s">
        <v>199</v>
      </c>
      <c r="F49" s="52">
        <v>2016</v>
      </c>
      <c r="G49" s="78">
        <v>250</v>
      </c>
      <c r="H49" s="79" t="s">
        <v>3</v>
      </c>
      <c r="I49" s="80">
        <v>3</v>
      </c>
      <c r="J49" s="21">
        <v>10.199999999999999</v>
      </c>
      <c r="K49" s="79">
        <v>10.199999999999999</v>
      </c>
      <c r="L49" s="79">
        <v>10.199999999999999</v>
      </c>
      <c r="M49" s="79">
        <v>10.5</v>
      </c>
      <c r="N49" s="79">
        <v>10.5</v>
      </c>
      <c r="O49" s="79">
        <v>10.199999999999999</v>
      </c>
    </row>
    <row r="50" spans="1:15" ht="16.149999999999999" customHeight="1" x14ac:dyDescent="0.25">
      <c r="A50" s="52" t="s">
        <v>206</v>
      </c>
      <c r="B50" s="52" t="str">
        <f t="shared" si="0"/>
        <v>18.1.</v>
      </c>
      <c r="C50" s="52" t="s">
        <v>53</v>
      </c>
      <c r="D50" s="52" t="s">
        <v>281</v>
      </c>
      <c r="E50" s="52" t="s">
        <v>329</v>
      </c>
      <c r="F50" s="52">
        <v>2016</v>
      </c>
      <c r="G50" s="78">
        <v>250</v>
      </c>
      <c r="H50" s="79" t="s">
        <v>3</v>
      </c>
      <c r="I50" s="80">
        <v>6.5</v>
      </c>
      <c r="J50" s="21">
        <v>15</v>
      </c>
      <c r="K50" s="79">
        <v>15.2</v>
      </c>
      <c r="L50" s="79">
        <v>16.399999999999999</v>
      </c>
      <c r="M50" s="79">
        <v>15.2</v>
      </c>
      <c r="N50" s="79">
        <v>15.3</v>
      </c>
      <c r="O50" s="79">
        <v>15.4</v>
      </c>
    </row>
    <row r="51" spans="1:15" ht="16.149999999999999" hidden="1" customHeight="1" x14ac:dyDescent="0.25">
      <c r="A51" s="52" t="s">
        <v>206</v>
      </c>
      <c r="B51" s="52" t="str">
        <f t="shared" si="0"/>
        <v>18.2.</v>
      </c>
      <c r="C51" s="52" t="s">
        <v>200</v>
      </c>
      <c r="D51" s="52" t="s">
        <v>281</v>
      </c>
      <c r="E51" s="52" t="s">
        <v>329</v>
      </c>
      <c r="F51" s="52">
        <v>2016</v>
      </c>
      <c r="G51" s="78">
        <v>250</v>
      </c>
      <c r="H51" s="79" t="s">
        <v>3</v>
      </c>
      <c r="I51" s="80">
        <v>6.5</v>
      </c>
      <c r="J51" s="21" t="s">
        <v>3</v>
      </c>
      <c r="K51" s="79">
        <v>15</v>
      </c>
      <c r="L51" s="79">
        <v>15</v>
      </c>
      <c r="M51" s="79">
        <v>15.3</v>
      </c>
      <c r="N51" s="79">
        <v>16.600000000000001</v>
      </c>
      <c r="O51" s="79">
        <v>15.2</v>
      </c>
    </row>
    <row r="52" spans="1:15" ht="16.149999999999999" hidden="1" customHeight="1" x14ac:dyDescent="0.25">
      <c r="A52" s="52" t="s">
        <v>206</v>
      </c>
      <c r="B52" s="52" t="str">
        <f t="shared" si="0"/>
        <v>18.3.</v>
      </c>
      <c r="C52" s="52" t="s">
        <v>201</v>
      </c>
      <c r="D52" s="52" t="s">
        <v>281</v>
      </c>
      <c r="E52" s="52" t="s">
        <v>329</v>
      </c>
      <c r="F52" s="52">
        <v>2016</v>
      </c>
      <c r="G52" s="78">
        <v>250</v>
      </c>
      <c r="H52" s="79" t="s">
        <v>3</v>
      </c>
      <c r="I52" s="80">
        <v>6.5</v>
      </c>
      <c r="J52" s="21" t="s">
        <v>3</v>
      </c>
      <c r="K52" s="79">
        <v>15</v>
      </c>
      <c r="L52" s="79">
        <v>15.6</v>
      </c>
      <c r="M52" s="79">
        <v>16.2</v>
      </c>
      <c r="N52" s="79">
        <v>15</v>
      </c>
      <c r="O52" s="79">
        <v>16.399999999999999</v>
      </c>
    </row>
    <row r="53" spans="1:15" ht="16.149999999999999" hidden="1" customHeight="1" x14ac:dyDescent="0.25">
      <c r="A53" s="52" t="s">
        <v>206</v>
      </c>
      <c r="B53" s="52" t="str">
        <f t="shared" si="0"/>
        <v>18.4.</v>
      </c>
      <c r="C53" s="52" t="s">
        <v>202</v>
      </c>
      <c r="D53" s="52" t="s">
        <v>281</v>
      </c>
      <c r="E53" s="52" t="s">
        <v>329</v>
      </c>
      <c r="F53" s="52">
        <v>2016</v>
      </c>
      <c r="G53" s="78">
        <v>250</v>
      </c>
      <c r="H53" s="79" t="s">
        <v>3</v>
      </c>
      <c r="I53" s="80">
        <v>6.5</v>
      </c>
      <c r="J53" s="21" t="s">
        <v>3</v>
      </c>
      <c r="K53" s="79">
        <v>16</v>
      </c>
      <c r="L53" s="79">
        <v>16</v>
      </c>
      <c r="M53" s="79" t="s">
        <v>3</v>
      </c>
      <c r="N53" s="79" t="s">
        <v>3</v>
      </c>
      <c r="O53" s="79" t="s">
        <v>3</v>
      </c>
    </row>
    <row r="54" spans="1:15" ht="16.149999999999999" customHeight="1" x14ac:dyDescent="0.25">
      <c r="A54" s="52" t="s">
        <v>207</v>
      </c>
      <c r="B54" s="52" t="str">
        <f t="shared" si="0"/>
        <v>19.1.</v>
      </c>
      <c r="C54" s="52" t="s">
        <v>53</v>
      </c>
      <c r="D54" s="52" t="s">
        <v>327</v>
      </c>
      <c r="E54" s="52" t="s">
        <v>199</v>
      </c>
      <c r="F54" s="52">
        <v>2016</v>
      </c>
      <c r="G54" s="78" t="s">
        <v>375</v>
      </c>
      <c r="H54" s="79">
        <v>7</v>
      </c>
      <c r="I54" s="80">
        <v>3</v>
      </c>
      <c r="J54" s="21">
        <v>9.3000000000000007</v>
      </c>
      <c r="K54" s="79">
        <v>9.9</v>
      </c>
      <c r="L54" s="79">
        <v>10.7</v>
      </c>
      <c r="M54" s="79">
        <v>10.5</v>
      </c>
      <c r="N54" s="79">
        <v>10.6</v>
      </c>
      <c r="O54" s="79">
        <v>9.9</v>
      </c>
    </row>
    <row r="55" spans="1:15" ht="16.149999999999999" hidden="1" customHeight="1" x14ac:dyDescent="0.25">
      <c r="A55" s="52" t="s">
        <v>207</v>
      </c>
      <c r="B55" s="52" t="str">
        <f t="shared" si="0"/>
        <v>19.2.</v>
      </c>
      <c r="C55" s="52" t="s">
        <v>200</v>
      </c>
      <c r="D55" s="52" t="s">
        <v>327</v>
      </c>
      <c r="E55" s="52" t="s">
        <v>199</v>
      </c>
      <c r="F55" s="52">
        <v>2016</v>
      </c>
      <c r="G55" s="78" t="s">
        <v>375</v>
      </c>
      <c r="H55" s="79">
        <v>7</v>
      </c>
      <c r="I55" s="80">
        <v>3</v>
      </c>
      <c r="J55" s="21" t="s">
        <v>3</v>
      </c>
      <c r="K55" s="79">
        <v>10.4</v>
      </c>
      <c r="L55" s="79">
        <v>10.9</v>
      </c>
      <c r="M55" s="79">
        <v>10.6</v>
      </c>
      <c r="N55" s="79">
        <v>10.4</v>
      </c>
      <c r="O55" s="79" t="s">
        <v>3</v>
      </c>
    </row>
    <row r="56" spans="1:15" ht="16.149999999999999" hidden="1" customHeight="1" x14ac:dyDescent="0.25">
      <c r="A56" s="52" t="s">
        <v>207</v>
      </c>
      <c r="B56" s="52" t="str">
        <f t="shared" si="0"/>
        <v>19.3.</v>
      </c>
      <c r="C56" s="52" t="s">
        <v>201</v>
      </c>
      <c r="D56" s="52" t="s">
        <v>327</v>
      </c>
      <c r="E56" s="52" t="s">
        <v>199</v>
      </c>
      <c r="F56" s="52">
        <v>2016</v>
      </c>
      <c r="G56" s="78" t="s">
        <v>375</v>
      </c>
      <c r="H56" s="79">
        <v>7</v>
      </c>
      <c r="I56" s="79">
        <v>3</v>
      </c>
      <c r="J56" s="21" t="s">
        <v>3</v>
      </c>
      <c r="K56" s="79">
        <v>10.4</v>
      </c>
      <c r="L56" s="79">
        <v>11</v>
      </c>
      <c r="M56" s="79">
        <v>10.4</v>
      </c>
      <c r="N56" s="79">
        <v>10.8</v>
      </c>
      <c r="O56" s="79">
        <v>10.6</v>
      </c>
    </row>
    <row r="57" spans="1:15" ht="16.149999999999999" hidden="1" customHeight="1" x14ac:dyDescent="0.25">
      <c r="A57" s="52" t="s">
        <v>207</v>
      </c>
      <c r="B57" s="52" t="str">
        <f t="shared" si="0"/>
        <v>19.4.</v>
      </c>
      <c r="C57" s="52" t="s">
        <v>202</v>
      </c>
      <c r="D57" s="52" t="s">
        <v>327</v>
      </c>
      <c r="E57" s="52" t="s">
        <v>199</v>
      </c>
      <c r="F57" s="52">
        <v>2016</v>
      </c>
      <c r="G57" s="78" t="s">
        <v>375</v>
      </c>
      <c r="H57" s="79">
        <v>7</v>
      </c>
      <c r="I57" s="79">
        <v>3</v>
      </c>
      <c r="J57" s="21" t="s">
        <v>3</v>
      </c>
      <c r="K57" s="79">
        <v>9.3000000000000007</v>
      </c>
      <c r="L57" s="79">
        <v>9.3000000000000007</v>
      </c>
      <c r="M57" s="79">
        <v>9.6</v>
      </c>
      <c r="N57" s="79">
        <v>9.8000000000000007</v>
      </c>
      <c r="O57" s="79">
        <v>9.6999999999999993</v>
      </c>
    </row>
    <row r="58" spans="1:15" ht="16.149999999999999" hidden="1" customHeight="1" x14ac:dyDescent="0.25">
      <c r="A58" s="52" t="s">
        <v>207</v>
      </c>
      <c r="B58" s="52" t="str">
        <f t="shared" si="0"/>
        <v>19.5.</v>
      </c>
      <c r="C58" s="52" t="s">
        <v>203</v>
      </c>
      <c r="D58" s="52" t="s">
        <v>327</v>
      </c>
      <c r="E58" s="52" t="s">
        <v>199</v>
      </c>
      <c r="F58" s="52">
        <v>2016</v>
      </c>
      <c r="G58" s="78" t="s">
        <v>375</v>
      </c>
      <c r="H58" s="79">
        <v>7</v>
      </c>
      <c r="I58" s="79">
        <v>3</v>
      </c>
      <c r="J58" s="21" t="s">
        <v>3</v>
      </c>
      <c r="K58" s="79">
        <v>9.4</v>
      </c>
      <c r="L58" s="79">
        <v>9.5</v>
      </c>
      <c r="M58" s="79">
        <v>9.9</v>
      </c>
      <c r="N58" s="79">
        <v>9.4</v>
      </c>
      <c r="O58" s="79">
        <v>9.5</v>
      </c>
    </row>
    <row r="59" spans="1:15" ht="16.149999999999999" customHeight="1" x14ac:dyDescent="0.25">
      <c r="A59" s="52" t="s">
        <v>199</v>
      </c>
      <c r="B59" s="52" t="str">
        <f t="shared" si="0"/>
        <v>20.1.</v>
      </c>
      <c r="C59" s="52" t="s">
        <v>53</v>
      </c>
      <c r="D59" s="52" t="s">
        <v>314</v>
      </c>
      <c r="E59" s="52" t="s">
        <v>199</v>
      </c>
      <c r="F59" s="52">
        <v>2016</v>
      </c>
      <c r="G59" s="78" t="s">
        <v>376</v>
      </c>
      <c r="H59" s="21">
        <v>4.5</v>
      </c>
      <c r="I59" s="79">
        <v>2.5</v>
      </c>
      <c r="J59" s="21">
        <v>8.6999999999999993</v>
      </c>
      <c r="K59" s="79">
        <v>9</v>
      </c>
      <c r="L59" s="79">
        <v>9.1999999999999993</v>
      </c>
      <c r="M59" s="79">
        <v>9.4</v>
      </c>
      <c r="N59" s="79">
        <v>9</v>
      </c>
      <c r="O59" s="79">
        <v>9.1</v>
      </c>
    </row>
    <row r="60" spans="1:15" ht="16.149999999999999" hidden="1" customHeight="1" x14ac:dyDescent="0.25">
      <c r="A60" s="52" t="s">
        <v>199</v>
      </c>
      <c r="B60" s="52" t="str">
        <f t="shared" si="0"/>
        <v>20.2.</v>
      </c>
      <c r="C60" s="52" t="s">
        <v>200</v>
      </c>
      <c r="D60" s="52" t="s">
        <v>314</v>
      </c>
      <c r="E60" s="52" t="s">
        <v>199</v>
      </c>
      <c r="F60" s="52">
        <v>2016</v>
      </c>
      <c r="G60" s="78" t="s">
        <v>376</v>
      </c>
      <c r="H60" s="79">
        <v>4.5</v>
      </c>
      <c r="I60" s="80">
        <v>2.5</v>
      </c>
      <c r="J60" s="21" t="s">
        <v>3</v>
      </c>
      <c r="K60" s="79">
        <v>8.6999999999999993</v>
      </c>
      <c r="L60" s="79">
        <v>9.3000000000000007</v>
      </c>
      <c r="M60" s="79">
        <v>9</v>
      </c>
      <c r="N60" s="79">
        <v>8.6999999999999993</v>
      </c>
      <c r="O60" s="79">
        <v>9.1</v>
      </c>
    </row>
    <row r="61" spans="1:15" ht="16.149999999999999" customHeight="1" x14ac:dyDescent="0.25">
      <c r="A61" s="52" t="s">
        <v>263</v>
      </c>
      <c r="B61" s="52" t="str">
        <f t="shared" si="0"/>
        <v>21.1.</v>
      </c>
      <c r="C61" s="52" t="s">
        <v>53</v>
      </c>
      <c r="D61" s="52" t="s">
        <v>280</v>
      </c>
      <c r="E61" s="52" t="s">
        <v>199</v>
      </c>
      <c r="F61" s="52">
        <v>2016</v>
      </c>
      <c r="G61" s="78">
        <v>57</v>
      </c>
      <c r="H61" s="79">
        <v>4</v>
      </c>
      <c r="I61" s="80">
        <v>1.5</v>
      </c>
      <c r="J61" s="21">
        <v>5.4</v>
      </c>
      <c r="K61" s="79">
        <v>5.7</v>
      </c>
      <c r="L61" s="79">
        <v>5.8</v>
      </c>
      <c r="M61" s="79">
        <v>5.9</v>
      </c>
      <c r="N61" s="79">
        <v>6.1</v>
      </c>
      <c r="O61" s="79">
        <v>5.7</v>
      </c>
    </row>
    <row r="62" spans="1:15" ht="16.149999999999999" hidden="1" customHeight="1" x14ac:dyDescent="0.25">
      <c r="A62" s="52" t="s">
        <v>263</v>
      </c>
      <c r="B62" s="52" t="str">
        <f t="shared" si="0"/>
        <v>21.2.</v>
      </c>
      <c r="C62" s="52" t="s">
        <v>200</v>
      </c>
      <c r="D62" s="52" t="s">
        <v>280</v>
      </c>
      <c r="E62" s="52" t="s">
        <v>199</v>
      </c>
      <c r="F62" s="52">
        <v>2016</v>
      </c>
      <c r="G62" s="78">
        <v>57</v>
      </c>
      <c r="H62" s="79">
        <v>4</v>
      </c>
      <c r="I62" s="80">
        <v>1.5</v>
      </c>
      <c r="J62" s="21" t="s">
        <v>3</v>
      </c>
      <c r="K62" s="79">
        <v>5.4</v>
      </c>
      <c r="L62" s="79">
        <v>5.5</v>
      </c>
      <c r="M62" s="79">
        <v>5.7</v>
      </c>
      <c r="N62" s="79">
        <v>5.4</v>
      </c>
      <c r="O62" s="79">
        <v>5.6</v>
      </c>
    </row>
    <row r="63" spans="1:15" ht="16.149999999999999" hidden="1" customHeight="1" x14ac:dyDescent="0.25">
      <c r="A63" s="52" t="s">
        <v>263</v>
      </c>
      <c r="B63" s="52" t="str">
        <f t="shared" si="0"/>
        <v>21.3.</v>
      </c>
      <c r="C63" s="52" t="s">
        <v>201</v>
      </c>
      <c r="D63" s="52" t="s">
        <v>280</v>
      </c>
      <c r="E63" s="52" t="s">
        <v>199</v>
      </c>
      <c r="F63" s="52">
        <v>2016</v>
      </c>
      <c r="G63" s="78">
        <v>57</v>
      </c>
      <c r="H63" s="79">
        <v>4</v>
      </c>
      <c r="I63" s="80">
        <v>1.5</v>
      </c>
      <c r="J63" s="21" t="s">
        <v>3</v>
      </c>
      <c r="K63" s="79">
        <v>5.4</v>
      </c>
      <c r="L63" s="79">
        <v>5.8</v>
      </c>
      <c r="M63" s="79">
        <v>5.9</v>
      </c>
      <c r="N63" s="79">
        <v>6</v>
      </c>
      <c r="O63" s="79">
        <v>5.4</v>
      </c>
    </row>
    <row r="64" spans="1:15" ht="16.149999999999999" hidden="1" customHeight="1" x14ac:dyDescent="0.25">
      <c r="A64" s="52" t="s">
        <v>263</v>
      </c>
      <c r="B64" s="52" t="str">
        <f t="shared" si="0"/>
        <v>21.4.</v>
      </c>
      <c r="C64" s="52" t="s">
        <v>202</v>
      </c>
      <c r="D64" s="52" t="s">
        <v>280</v>
      </c>
      <c r="E64" s="52" t="s">
        <v>199</v>
      </c>
      <c r="F64" s="52">
        <v>2016</v>
      </c>
      <c r="G64" s="78">
        <v>57</v>
      </c>
      <c r="H64" s="79">
        <v>4</v>
      </c>
      <c r="I64" s="80">
        <v>1.5</v>
      </c>
      <c r="J64" s="21" t="s">
        <v>3</v>
      </c>
      <c r="K64" s="79">
        <v>5.7</v>
      </c>
      <c r="L64" s="79">
        <v>5.7</v>
      </c>
      <c r="M64" s="79" t="s">
        <v>3</v>
      </c>
      <c r="N64" s="79" t="s">
        <v>3</v>
      </c>
      <c r="O64" s="79" t="s">
        <v>3</v>
      </c>
    </row>
    <row r="65" spans="1:15" ht="16.149999999999999" customHeight="1" x14ac:dyDescent="0.25">
      <c r="A65" s="52" t="s">
        <v>264</v>
      </c>
      <c r="B65" s="52" t="str">
        <f t="shared" si="0"/>
        <v>22.1.</v>
      </c>
      <c r="C65" s="52" t="s">
        <v>53</v>
      </c>
      <c r="D65" s="52" t="s">
        <v>55</v>
      </c>
      <c r="E65" s="52" t="s">
        <v>199</v>
      </c>
      <c r="F65" s="52">
        <v>2016</v>
      </c>
      <c r="G65" s="78">
        <v>57</v>
      </c>
      <c r="H65" s="79">
        <v>4</v>
      </c>
      <c r="I65" s="80">
        <v>1.5</v>
      </c>
      <c r="J65" s="21">
        <v>5.3</v>
      </c>
      <c r="K65" s="79">
        <v>5.3</v>
      </c>
      <c r="L65" s="79">
        <v>5.4</v>
      </c>
      <c r="M65" s="79">
        <v>5.5</v>
      </c>
      <c r="N65" s="79">
        <v>5.7</v>
      </c>
      <c r="O65" s="79">
        <v>5.3</v>
      </c>
    </row>
    <row r="66" spans="1:15" ht="16.149999999999999" customHeight="1" x14ac:dyDescent="0.25">
      <c r="A66" s="52" t="s">
        <v>265</v>
      </c>
      <c r="B66" s="52" t="str">
        <f t="shared" si="0"/>
        <v>23.1.</v>
      </c>
      <c r="C66" s="52" t="s">
        <v>53</v>
      </c>
      <c r="D66" s="52" t="s">
        <v>55</v>
      </c>
      <c r="E66" s="52" t="s">
        <v>199</v>
      </c>
      <c r="F66" s="52">
        <v>2016</v>
      </c>
      <c r="G66" s="78">
        <v>57</v>
      </c>
      <c r="H66" s="79">
        <v>4</v>
      </c>
      <c r="I66" s="80">
        <v>1.5</v>
      </c>
      <c r="J66" s="21">
        <v>5</v>
      </c>
      <c r="K66" s="79">
        <v>5</v>
      </c>
      <c r="L66" s="79">
        <v>5.2</v>
      </c>
      <c r="M66" s="79">
        <v>5.4</v>
      </c>
      <c r="N66" s="79">
        <v>5</v>
      </c>
      <c r="O66" s="79">
        <v>5.0999999999999996</v>
      </c>
    </row>
    <row r="67" spans="1:15" ht="16.149999999999999" customHeight="1" x14ac:dyDescent="0.25">
      <c r="A67" s="52" t="s">
        <v>208</v>
      </c>
      <c r="B67" s="52" t="str">
        <f t="shared" si="0"/>
        <v>24.1.</v>
      </c>
      <c r="C67" s="52" t="s">
        <v>53</v>
      </c>
      <c r="D67" s="52" t="s">
        <v>280</v>
      </c>
      <c r="E67" s="52" t="s">
        <v>199</v>
      </c>
      <c r="F67" s="52">
        <v>2016</v>
      </c>
      <c r="G67" s="78">
        <v>57</v>
      </c>
      <c r="H67" s="79">
        <v>4</v>
      </c>
      <c r="I67" s="80">
        <v>1.5</v>
      </c>
      <c r="J67" s="21">
        <v>5.6</v>
      </c>
      <c r="K67" s="79">
        <v>5.7</v>
      </c>
      <c r="L67" s="79">
        <v>5.8</v>
      </c>
      <c r="M67" s="79">
        <v>6</v>
      </c>
      <c r="N67" s="79">
        <v>5.9</v>
      </c>
      <c r="O67" s="79">
        <v>5.7</v>
      </c>
    </row>
    <row r="68" spans="1:15" ht="16.149999999999999" hidden="1" customHeight="1" x14ac:dyDescent="0.25">
      <c r="A68" s="52" t="s">
        <v>208</v>
      </c>
      <c r="B68" s="52" t="str">
        <f t="shared" si="0"/>
        <v>24.2.</v>
      </c>
      <c r="C68" s="52" t="s">
        <v>200</v>
      </c>
      <c r="D68" s="52" t="s">
        <v>280</v>
      </c>
      <c r="E68" s="52" t="s">
        <v>199</v>
      </c>
      <c r="F68" s="52">
        <v>2016</v>
      </c>
      <c r="G68" s="78">
        <v>57</v>
      </c>
      <c r="H68" s="79">
        <v>4</v>
      </c>
      <c r="I68" s="80">
        <v>1.5</v>
      </c>
      <c r="J68" s="21" t="s">
        <v>3</v>
      </c>
      <c r="K68" s="79">
        <v>5.6</v>
      </c>
      <c r="L68" s="79">
        <v>5.9</v>
      </c>
      <c r="M68" s="79">
        <v>5.7</v>
      </c>
      <c r="N68" s="79">
        <v>5.8</v>
      </c>
      <c r="O68" s="79">
        <v>5.6</v>
      </c>
    </row>
    <row r="69" spans="1:15" ht="16.149999999999999" hidden="1" customHeight="1" x14ac:dyDescent="0.25">
      <c r="A69" s="52" t="s">
        <v>208</v>
      </c>
      <c r="B69" s="52" t="str">
        <f t="shared" si="0"/>
        <v>24.3.</v>
      </c>
      <c r="C69" s="52" t="s">
        <v>201</v>
      </c>
      <c r="D69" s="52" t="s">
        <v>280</v>
      </c>
      <c r="E69" s="52" t="s">
        <v>199</v>
      </c>
      <c r="F69" s="52">
        <v>2016</v>
      </c>
      <c r="G69" s="78">
        <v>57</v>
      </c>
      <c r="H69" s="79">
        <v>4</v>
      </c>
      <c r="I69" s="80">
        <v>1.5</v>
      </c>
      <c r="J69" s="21" t="s">
        <v>3</v>
      </c>
      <c r="K69" s="79">
        <v>5.7</v>
      </c>
      <c r="L69" s="79">
        <v>5.7</v>
      </c>
      <c r="M69" s="79">
        <v>5.8</v>
      </c>
      <c r="N69" s="79">
        <v>5.7</v>
      </c>
      <c r="O69" s="79">
        <v>5.8</v>
      </c>
    </row>
    <row r="70" spans="1:15" ht="16.149999999999999" hidden="1" customHeight="1" x14ac:dyDescent="0.25">
      <c r="A70" s="52" t="s">
        <v>208</v>
      </c>
      <c r="B70" s="52" t="str">
        <f t="shared" si="0"/>
        <v>24.4.</v>
      </c>
      <c r="C70" s="52" t="s">
        <v>202</v>
      </c>
      <c r="D70" s="52" t="s">
        <v>280</v>
      </c>
      <c r="E70" s="52" t="s">
        <v>199</v>
      </c>
      <c r="F70" s="52">
        <v>2016</v>
      </c>
      <c r="G70" s="78">
        <v>57</v>
      </c>
      <c r="H70" s="79">
        <v>4</v>
      </c>
      <c r="I70" s="80">
        <v>1.5</v>
      </c>
      <c r="J70" s="21" t="s">
        <v>3</v>
      </c>
      <c r="K70" s="79">
        <v>5.8</v>
      </c>
      <c r="L70" s="79">
        <v>5.8</v>
      </c>
      <c r="M70" s="79" t="s">
        <v>3</v>
      </c>
      <c r="N70" s="79" t="s">
        <v>3</v>
      </c>
      <c r="O70" s="79" t="s">
        <v>3</v>
      </c>
    </row>
    <row r="71" spans="1:15" ht="16.149999999999999" customHeight="1" x14ac:dyDescent="0.25">
      <c r="A71" s="52" t="s">
        <v>209</v>
      </c>
      <c r="B71" s="52" t="str">
        <f t="shared" si="0"/>
        <v>25.1.</v>
      </c>
      <c r="C71" s="52" t="s">
        <v>53</v>
      </c>
      <c r="D71" s="52" t="s">
        <v>55</v>
      </c>
      <c r="E71" s="52" t="s">
        <v>199</v>
      </c>
      <c r="F71" s="52">
        <v>2016</v>
      </c>
      <c r="G71" s="78">
        <v>57</v>
      </c>
      <c r="H71" s="79">
        <v>4</v>
      </c>
      <c r="I71" s="80">
        <v>1.5</v>
      </c>
      <c r="J71" s="21">
        <v>5.6</v>
      </c>
      <c r="K71" s="79">
        <v>5.6</v>
      </c>
      <c r="L71" s="79">
        <v>5.6</v>
      </c>
      <c r="M71" s="79">
        <v>5.9</v>
      </c>
      <c r="N71" s="79">
        <v>5.7</v>
      </c>
      <c r="O71" s="79">
        <v>5.8</v>
      </c>
    </row>
    <row r="72" spans="1:15" ht="16.149999999999999" customHeight="1" x14ac:dyDescent="0.25">
      <c r="A72" s="52" t="s">
        <v>210</v>
      </c>
      <c r="B72" s="52" t="str">
        <f t="shared" si="0"/>
        <v>26.1.</v>
      </c>
      <c r="C72" s="52" t="s">
        <v>53</v>
      </c>
      <c r="D72" s="52" t="s">
        <v>55</v>
      </c>
      <c r="E72" s="52" t="s">
        <v>199</v>
      </c>
      <c r="F72" s="52">
        <v>2016</v>
      </c>
      <c r="G72" s="78">
        <v>57</v>
      </c>
      <c r="H72" s="79">
        <v>4</v>
      </c>
      <c r="I72" s="80">
        <v>1.5</v>
      </c>
      <c r="J72" s="21">
        <v>5.4</v>
      </c>
      <c r="K72" s="79">
        <v>5.4</v>
      </c>
      <c r="L72" s="79">
        <v>5.9</v>
      </c>
      <c r="M72" s="79">
        <v>5.6</v>
      </c>
      <c r="N72" s="79">
        <v>5.4</v>
      </c>
      <c r="O72" s="79">
        <v>5.7</v>
      </c>
    </row>
    <row r="73" spans="1:15" ht="14.25" customHeight="1" x14ac:dyDescent="0.25">
      <c r="A73" s="52" t="s">
        <v>303</v>
      </c>
      <c r="B73" s="52" t="str">
        <f t="shared" si="0"/>
        <v>27.1.</v>
      </c>
      <c r="C73" s="52" t="s">
        <v>53</v>
      </c>
      <c r="D73" s="52" t="s">
        <v>280</v>
      </c>
      <c r="E73" s="52" t="s">
        <v>199</v>
      </c>
      <c r="F73" s="52">
        <v>2016</v>
      </c>
      <c r="G73" s="78">
        <v>57</v>
      </c>
      <c r="H73" s="79">
        <v>4</v>
      </c>
      <c r="I73" s="80">
        <v>1.5</v>
      </c>
      <c r="J73" s="21">
        <v>5</v>
      </c>
      <c r="K73" s="79">
        <v>5.4</v>
      </c>
      <c r="L73" s="79">
        <v>5.6</v>
      </c>
      <c r="M73" s="79">
        <v>5.9</v>
      </c>
      <c r="N73" s="79">
        <v>5.4</v>
      </c>
      <c r="O73" s="79">
        <v>5.8</v>
      </c>
    </row>
    <row r="74" spans="1:15" ht="16.149999999999999" hidden="1" customHeight="1" x14ac:dyDescent="0.25">
      <c r="A74" s="52" t="s">
        <v>303</v>
      </c>
      <c r="B74" s="52" t="str">
        <f t="shared" si="0"/>
        <v>27.2.</v>
      </c>
      <c r="C74" s="52" t="s">
        <v>200</v>
      </c>
      <c r="D74" s="52" t="s">
        <v>280</v>
      </c>
      <c r="E74" s="52" t="s">
        <v>199</v>
      </c>
      <c r="F74" s="52">
        <v>2016</v>
      </c>
      <c r="G74" s="78">
        <v>57</v>
      </c>
      <c r="H74" s="79">
        <v>4</v>
      </c>
      <c r="I74" s="80">
        <v>1.5</v>
      </c>
      <c r="J74" s="21" t="s">
        <v>3</v>
      </c>
      <c r="K74" s="79">
        <v>5.2</v>
      </c>
      <c r="L74" s="79">
        <v>5.8</v>
      </c>
      <c r="M74" s="79">
        <v>5.2</v>
      </c>
      <c r="N74" s="79">
        <v>5.3</v>
      </c>
      <c r="O74" s="79">
        <v>5.7</v>
      </c>
    </row>
    <row r="75" spans="1:15" ht="16.149999999999999" hidden="1" customHeight="1" x14ac:dyDescent="0.25">
      <c r="A75" s="52" t="s">
        <v>303</v>
      </c>
      <c r="B75" s="52" t="str">
        <f t="shared" si="0"/>
        <v>27.3.</v>
      </c>
      <c r="C75" s="52" t="s">
        <v>201</v>
      </c>
      <c r="D75" s="52" t="s">
        <v>280</v>
      </c>
      <c r="E75" s="52" t="s">
        <v>199</v>
      </c>
      <c r="F75" s="52">
        <v>2016</v>
      </c>
      <c r="G75" s="78">
        <v>57</v>
      </c>
      <c r="H75" s="79">
        <v>4</v>
      </c>
      <c r="I75" s="80">
        <v>1.5</v>
      </c>
      <c r="J75" s="21" t="s">
        <v>3</v>
      </c>
      <c r="K75" s="79">
        <v>5</v>
      </c>
      <c r="L75" s="79">
        <v>5.3</v>
      </c>
      <c r="M75" s="79">
        <v>5</v>
      </c>
      <c r="N75" s="79">
        <v>5.4</v>
      </c>
      <c r="O75" s="79">
        <v>5.2</v>
      </c>
    </row>
    <row r="76" spans="1:15" ht="16.149999999999999" hidden="1" customHeight="1" x14ac:dyDescent="0.25">
      <c r="A76" s="52" t="s">
        <v>303</v>
      </c>
      <c r="B76" s="52" t="str">
        <f t="shared" si="0"/>
        <v>27.4.</v>
      </c>
      <c r="C76" s="52" t="s">
        <v>202</v>
      </c>
      <c r="D76" s="52" t="s">
        <v>280</v>
      </c>
      <c r="E76" s="52" t="s">
        <v>199</v>
      </c>
      <c r="F76" s="52">
        <v>2016</v>
      </c>
      <c r="G76" s="78">
        <v>57</v>
      </c>
      <c r="H76" s="79">
        <v>4</v>
      </c>
      <c r="I76" s="80">
        <v>1.5</v>
      </c>
      <c r="J76" s="21" t="s">
        <v>3</v>
      </c>
      <c r="K76" s="79">
        <v>5.6</v>
      </c>
      <c r="L76" s="79">
        <v>5.6</v>
      </c>
      <c r="M76" s="79" t="s">
        <v>3</v>
      </c>
      <c r="N76" s="79" t="s">
        <v>3</v>
      </c>
      <c r="O76" s="79" t="s">
        <v>3</v>
      </c>
    </row>
    <row r="77" spans="1:15" ht="15.75" customHeight="1" x14ac:dyDescent="0.25">
      <c r="A77" s="52" t="s">
        <v>211</v>
      </c>
      <c r="B77" s="52" t="str">
        <f t="shared" si="0"/>
        <v>28.1.</v>
      </c>
      <c r="C77" s="52" t="s">
        <v>53</v>
      </c>
      <c r="D77" s="52" t="s">
        <v>55</v>
      </c>
      <c r="E77" s="52" t="s">
        <v>199</v>
      </c>
      <c r="F77" s="52">
        <v>2016</v>
      </c>
      <c r="G77" s="78">
        <v>57</v>
      </c>
      <c r="H77" s="79">
        <v>4</v>
      </c>
      <c r="I77" s="80">
        <v>1.5</v>
      </c>
      <c r="J77" s="21">
        <v>5</v>
      </c>
      <c r="K77" s="79">
        <v>5</v>
      </c>
      <c r="L77" s="79">
        <v>5.0999999999999996</v>
      </c>
      <c r="M77" s="79">
        <v>5.4</v>
      </c>
      <c r="N77" s="79">
        <v>5.3</v>
      </c>
      <c r="O77" s="79">
        <v>5</v>
      </c>
    </row>
    <row r="78" spans="1:15" ht="16.149999999999999" customHeight="1" x14ac:dyDescent="0.25">
      <c r="A78" s="52" t="s">
        <v>282</v>
      </c>
      <c r="B78" s="52" t="str">
        <f t="shared" si="0"/>
        <v>29.1.</v>
      </c>
      <c r="C78" s="52" t="s">
        <v>53</v>
      </c>
      <c r="D78" s="52" t="s">
        <v>261</v>
      </c>
      <c r="E78" s="52" t="s">
        <v>199</v>
      </c>
      <c r="F78" s="52">
        <v>2016</v>
      </c>
      <c r="G78" s="78">
        <v>57</v>
      </c>
      <c r="H78" s="79">
        <v>4</v>
      </c>
      <c r="I78" s="80">
        <v>1.5</v>
      </c>
      <c r="J78" s="21">
        <v>5</v>
      </c>
      <c r="K78" s="79">
        <v>5</v>
      </c>
      <c r="L78" s="79">
        <v>5.2</v>
      </c>
      <c r="M78" s="79">
        <v>5</v>
      </c>
      <c r="N78" s="79">
        <v>5.3</v>
      </c>
      <c r="O78" s="79">
        <v>5.4</v>
      </c>
    </row>
    <row r="79" spans="1:15" ht="16.149999999999999" hidden="1" customHeight="1" x14ac:dyDescent="0.25">
      <c r="A79" s="52" t="s">
        <v>282</v>
      </c>
      <c r="B79" s="52" t="str">
        <f t="shared" si="0"/>
        <v>29.2.</v>
      </c>
      <c r="C79" s="52" t="s">
        <v>200</v>
      </c>
      <c r="D79" s="52" t="s">
        <v>261</v>
      </c>
      <c r="E79" s="52" t="s">
        <v>199</v>
      </c>
      <c r="F79" s="52">
        <v>2016</v>
      </c>
      <c r="G79" s="78">
        <v>57</v>
      </c>
      <c r="H79" s="79">
        <v>4</v>
      </c>
      <c r="I79" s="80">
        <v>1.5</v>
      </c>
      <c r="J79" s="21" t="s">
        <v>3</v>
      </c>
      <c r="K79" s="79">
        <v>5.2</v>
      </c>
      <c r="L79" s="79">
        <v>5.4</v>
      </c>
      <c r="M79" s="79">
        <v>5.3</v>
      </c>
      <c r="N79" s="79">
        <v>5.2</v>
      </c>
      <c r="O79" s="79" t="s">
        <v>3</v>
      </c>
    </row>
    <row r="80" spans="1:15" ht="16.149999999999999" hidden="1" customHeight="1" x14ac:dyDescent="0.25">
      <c r="A80" s="52" t="s">
        <v>282</v>
      </c>
      <c r="B80" s="52" t="str">
        <f t="shared" si="0"/>
        <v>29.3.</v>
      </c>
      <c r="C80" s="52" t="s">
        <v>201</v>
      </c>
      <c r="D80" s="52" t="s">
        <v>261</v>
      </c>
      <c r="E80" s="52" t="s">
        <v>199</v>
      </c>
      <c r="F80" s="52">
        <v>2016</v>
      </c>
      <c r="G80" s="78">
        <v>57</v>
      </c>
      <c r="H80" s="79">
        <v>4</v>
      </c>
      <c r="I80" s="80">
        <v>1.5</v>
      </c>
      <c r="J80" s="21" t="s">
        <v>3</v>
      </c>
      <c r="K80" s="79">
        <v>5.0999999999999996</v>
      </c>
      <c r="L80" s="79">
        <v>5.2</v>
      </c>
      <c r="M80" s="79">
        <v>5.0999999999999996</v>
      </c>
      <c r="N80" s="79">
        <v>5.5</v>
      </c>
      <c r="O80" s="79">
        <v>5.3</v>
      </c>
    </row>
    <row r="81" spans="1:15" ht="16.149999999999999" hidden="1" customHeight="1" x14ac:dyDescent="0.25">
      <c r="A81" s="52" t="s">
        <v>282</v>
      </c>
      <c r="B81" s="52" t="str">
        <f t="shared" si="0"/>
        <v>29.4.</v>
      </c>
      <c r="C81" s="52" t="s">
        <v>202</v>
      </c>
      <c r="D81" s="52" t="s">
        <v>262</v>
      </c>
      <c r="E81" s="52" t="s">
        <v>199</v>
      </c>
      <c r="F81" s="52">
        <v>2016</v>
      </c>
      <c r="G81" s="78">
        <v>32</v>
      </c>
      <c r="H81" s="79">
        <v>4</v>
      </c>
      <c r="I81" s="80">
        <v>1.5</v>
      </c>
      <c r="J81" s="21">
        <v>3.8</v>
      </c>
      <c r="K81" s="79">
        <v>3.8</v>
      </c>
      <c r="L81" s="79">
        <v>4.2</v>
      </c>
      <c r="M81" s="79">
        <v>4</v>
      </c>
      <c r="N81" s="79">
        <v>4</v>
      </c>
      <c r="O81" s="79">
        <v>3.8</v>
      </c>
    </row>
    <row r="82" spans="1:15" ht="16.149999999999999" hidden="1" customHeight="1" x14ac:dyDescent="0.25">
      <c r="A82" s="52" t="s">
        <v>282</v>
      </c>
      <c r="B82" s="52" t="str">
        <f t="shared" si="0"/>
        <v>29.5.</v>
      </c>
      <c r="C82" s="52" t="s">
        <v>203</v>
      </c>
      <c r="D82" s="52" t="s">
        <v>262</v>
      </c>
      <c r="E82" s="52" t="s">
        <v>199</v>
      </c>
      <c r="F82" s="52">
        <v>2016</v>
      </c>
      <c r="G82" s="78">
        <v>32</v>
      </c>
      <c r="H82" s="79">
        <v>4</v>
      </c>
      <c r="I82" s="80">
        <v>1.5</v>
      </c>
      <c r="J82" s="21" t="s">
        <v>3</v>
      </c>
      <c r="K82" s="79">
        <v>3.8</v>
      </c>
      <c r="L82" s="79">
        <v>4</v>
      </c>
      <c r="M82" s="79">
        <v>3.8</v>
      </c>
      <c r="N82" s="79">
        <v>3.9</v>
      </c>
      <c r="O82" s="79">
        <v>4.0999999999999996</v>
      </c>
    </row>
    <row r="83" spans="1:15" ht="16.149999999999999" customHeight="1" x14ac:dyDescent="0.25">
      <c r="A83" s="52" t="s">
        <v>266</v>
      </c>
      <c r="B83" s="52" t="str">
        <f t="shared" ref="B83:B146" si="1">CONCATENATE(A83,".",C83,".")</f>
        <v>30.1.</v>
      </c>
      <c r="C83" s="52" t="s">
        <v>53</v>
      </c>
      <c r="D83" s="52" t="s">
        <v>55</v>
      </c>
      <c r="E83" s="52" t="s">
        <v>199</v>
      </c>
      <c r="F83" s="52">
        <v>2016</v>
      </c>
      <c r="G83" s="78">
        <v>32</v>
      </c>
      <c r="H83" s="79">
        <v>4</v>
      </c>
      <c r="I83" s="80">
        <v>1.5</v>
      </c>
      <c r="J83" s="21">
        <v>3.9</v>
      </c>
      <c r="K83" s="79">
        <v>3.9</v>
      </c>
      <c r="L83" s="79">
        <v>4.2</v>
      </c>
      <c r="M83" s="79">
        <v>4.3</v>
      </c>
      <c r="N83" s="79">
        <v>3.9</v>
      </c>
      <c r="O83" s="79">
        <v>4.0999999999999996</v>
      </c>
    </row>
    <row r="84" spans="1:15" ht="16.149999999999999" customHeight="1" x14ac:dyDescent="0.25">
      <c r="A84" s="52" t="s">
        <v>326</v>
      </c>
      <c r="B84" s="52" t="str">
        <f t="shared" si="1"/>
        <v>31.1.</v>
      </c>
      <c r="C84" s="52" t="s">
        <v>53</v>
      </c>
      <c r="D84" s="52" t="s">
        <v>357</v>
      </c>
      <c r="E84" s="52" t="s">
        <v>199</v>
      </c>
      <c r="F84" s="52">
        <v>2016</v>
      </c>
      <c r="G84" s="78">
        <v>32</v>
      </c>
      <c r="H84" s="79">
        <v>4</v>
      </c>
      <c r="I84" s="80">
        <v>1.5</v>
      </c>
      <c r="J84" s="21">
        <v>3.8</v>
      </c>
      <c r="K84" s="79">
        <v>3.8</v>
      </c>
      <c r="L84" s="79">
        <v>3.9</v>
      </c>
      <c r="M84" s="79">
        <v>4</v>
      </c>
      <c r="N84" s="79">
        <v>3.8</v>
      </c>
      <c r="O84" s="79">
        <v>4</v>
      </c>
    </row>
    <row r="85" spans="1:15" ht="16.149999999999999" customHeight="1" x14ac:dyDescent="0.25">
      <c r="A85" s="52" t="s">
        <v>267</v>
      </c>
      <c r="B85" s="52" t="str">
        <f t="shared" si="1"/>
        <v>32.1.</v>
      </c>
      <c r="C85" s="52" t="s">
        <v>53</v>
      </c>
      <c r="D85" s="52" t="s">
        <v>55</v>
      </c>
      <c r="E85" s="52" t="s">
        <v>199</v>
      </c>
      <c r="F85" s="52">
        <v>2016</v>
      </c>
      <c r="G85" s="78">
        <v>57</v>
      </c>
      <c r="H85" s="79">
        <v>4</v>
      </c>
      <c r="I85" s="80">
        <v>1.5</v>
      </c>
      <c r="J85" s="21">
        <v>5.3</v>
      </c>
      <c r="K85" s="79">
        <v>5.3</v>
      </c>
      <c r="L85" s="79">
        <v>5.6</v>
      </c>
      <c r="M85" s="79">
        <v>5.6</v>
      </c>
      <c r="N85" s="79">
        <v>5.4</v>
      </c>
      <c r="O85" s="79">
        <v>5.3</v>
      </c>
    </row>
    <row r="86" spans="1:15" ht="16.149999999999999" customHeight="1" x14ac:dyDescent="0.25">
      <c r="A86" s="52" t="s">
        <v>268</v>
      </c>
      <c r="B86" s="52" t="str">
        <f t="shared" si="1"/>
        <v>35.1.</v>
      </c>
      <c r="C86" s="52" t="s">
        <v>53</v>
      </c>
      <c r="D86" s="52" t="s">
        <v>280</v>
      </c>
      <c r="E86" s="52" t="s">
        <v>199</v>
      </c>
      <c r="F86" s="52">
        <v>2016</v>
      </c>
      <c r="G86" s="78">
        <v>273</v>
      </c>
      <c r="H86" s="79">
        <v>8</v>
      </c>
      <c r="I86" s="80">
        <v>3</v>
      </c>
      <c r="J86" s="21">
        <v>8.9</v>
      </c>
      <c r="K86" s="79">
        <v>8.9</v>
      </c>
      <c r="L86" s="79">
        <v>8.9</v>
      </c>
      <c r="M86" s="79">
        <v>9.1999999999999993</v>
      </c>
      <c r="N86" s="79">
        <v>9</v>
      </c>
      <c r="O86" s="79">
        <v>9.3000000000000007</v>
      </c>
    </row>
    <row r="87" spans="1:15" ht="16.149999999999999" hidden="1" customHeight="1" x14ac:dyDescent="0.25">
      <c r="A87" s="52" t="s">
        <v>268</v>
      </c>
      <c r="B87" s="52" t="str">
        <f t="shared" si="1"/>
        <v>35.2.</v>
      </c>
      <c r="C87" s="52" t="s">
        <v>200</v>
      </c>
      <c r="D87" s="52" t="s">
        <v>280</v>
      </c>
      <c r="E87" s="52" t="s">
        <v>199</v>
      </c>
      <c r="F87" s="52">
        <v>2016</v>
      </c>
      <c r="G87" s="78">
        <v>273</v>
      </c>
      <c r="H87" s="79">
        <v>8</v>
      </c>
      <c r="I87" s="80">
        <v>3</v>
      </c>
      <c r="J87" s="21" t="s">
        <v>3</v>
      </c>
      <c r="K87" s="79">
        <v>8.9</v>
      </c>
      <c r="L87" s="79">
        <v>9.1</v>
      </c>
      <c r="M87" s="79">
        <v>9.4</v>
      </c>
      <c r="N87" s="79">
        <v>9.1999999999999993</v>
      </c>
      <c r="O87" s="79">
        <v>8.9</v>
      </c>
    </row>
    <row r="88" spans="1:15" ht="16.149999999999999" hidden="1" customHeight="1" x14ac:dyDescent="0.25">
      <c r="A88" s="52" t="s">
        <v>268</v>
      </c>
      <c r="B88" s="52" t="str">
        <f t="shared" si="1"/>
        <v>35.3.</v>
      </c>
      <c r="C88" s="52" t="s">
        <v>201</v>
      </c>
      <c r="D88" s="52" t="s">
        <v>280</v>
      </c>
      <c r="E88" s="52" t="s">
        <v>199</v>
      </c>
      <c r="F88" s="52">
        <v>2016</v>
      </c>
      <c r="G88" s="78">
        <v>273</v>
      </c>
      <c r="H88" s="79">
        <v>8</v>
      </c>
      <c r="I88" s="80">
        <v>3</v>
      </c>
      <c r="J88" s="21" t="s">
        <v>3</v>
      </c>
      <c r="K88" s="79">
        <v>9</v>
      </c>
      <c r="L88" s="79">
        <v>9</v>
      </c>
      <c r="M88" s="79">
        <v>9.3000000000000007</v>
      </c>
      <c r="N88" s="79">
        <v>9.9</v>
      </c>
      <c r="O88" s="79">
        <v>9.1</v>
      </c>
    </row>
    <row r="89" spans="1:15" ht="16.149999999999999" hidden="1" customHeight="1" x14ac:dyDescent="0.25">
      <c r="A89" s="52" t="s">
        <v>268</v>
      </c>
      <c r="B89" s="52" t="str">
        <f t="shared" si="1"/>
        <v>35.4.</v>
      </c>
      <c r="C89" s="52" t="s">
        <v>202</v>
      </c>
      <c r="D89" s="52" t="s">
        <v>280</v>
      </c>
      <c r="E89" s="52" t="s">
        <v>199</v>
      </c>
      <c r="F89" s="52">
        <v>2016</v>
      </c>
      <c r="G89" s="78">
        <v>273</v>
      </c>
      <c r="H89" s="79">
        <v>8</v>
      </c>
      <c r="I89" s="80">
        <v>3</v>
      </c>
      <c r="J89" s="21" t="s">
        <v>3</v>
      </c>
      <c r="K89" s="79">
        <v>8.9</v>
      </c>
      <c r="L89" s="79">
        <v>8.9</v>
      </c>
      <c r="M89" s="79" t="s">
        <v>3</v>
      </c>
      <c r="N89" s="79" t="s">
        <v>3</v>
      </c>
      <c r="O89" s="79" t="s">
        <v>3</v>
      </c>
    </row>
    <row r="90" spans="1:15" ht="16.149999999999999" customHeight="1" x14ac:dyDescent="0.25">
      <c r="A90" s="52" t="s">
        <v>269</v>
      </c>
      <c r="B90" s="52" t="str">
        <f t="shared" si="1"/>
        <v>36.1.</v>
      </c>
      <c r="C90" s="52" t="s">
        <v>53</v>
      </c>
      <c r="D90" s="52" t="s">
        <v>55</v>
      </c>
      <c r="E90" s="52" t="s">
        <v>199</v>
      </c>
      <c r="F90" s="52">
        <v>2016</v>
      </c>
      <c r="G90" s="78">
        <v>273</v>
      </c>
      <c r="H90" s="79">
        <v>7</v>
      </c>
      <c r="I90" s="80">
        <v>3</v>
      </c>
      <c r="J90" s="21">
        <v>9</v>
      </c>
      <c r="K90" s="79">
        <v>9</v>
      </c>
      <c r="L90" s="79">
        <v>9.1999999999999993</v>
      </c>
      <c r="M90" s="79">
        <v>9</v>
      </c>
      <c r="N90" s="79">
        <v>9.3000000000000007</v>
      </c>
      <c r="O90" s="79">
        <v>9.4</v>
      </c>
    </row>
    <row r="91" spans="1:15" ht="16.149999999999999" customHeight="1" x14ac:dyDescent="0.25">
      <c r="A91" s="52" t="s">
        <v>270</v>
      </c>
      <c r="B91" s="52" t="str">
        <f t="shared" si="1"/>
        <v>37.1.</v>
      </c>
      <c r="C91" s="52" t="s">
        <v>53</v>
      </c>
      <c r="D91" s="52" t="s">
        <v>55</v>
      </c>
      <c r="E91" s="52" t="s">
        <v>199</v>
      </c>
      <c r="F91" s="52">
        <v>2016</v>
      </c>
      <c r="G91" s="78">
        <v>273</v>
      </c>
      <c r="H91" s="79">
        <v>7</v>
      </c>
      <c r="I91" s="80">
        <v>3</v>
      </c>
      <c r="J91" s="21">
        <v>8.8000000000000007</v>
      </c>
      <c r="K91" s="79">
        <v>8.8000000000000007</v>
      </c>
      <c r="L91" s="79">
        <v>8.9</v>
      </c>
      <c r="M91" s="79">
        <v>9.4</v>
      </c>
      <c r="N91" s="79">
        <v>9.1</v>
      </c>
      <c r="O91" s="79">
        <v>8.8000000000000007</v>
      </c>
    </row>
    <row r="92" spans="1:15" ht="16.149999999999999" customHeight="1" x14ac:dyDescent="0.25">
      <c r="A92" s="52" t="s">
        <v>271</v>
      </c>
      <c r="B92" s="52" t="str">
        <f t="shared" si="1"/>
        <v>38.1.</v>
      </c>
      <c r="C92" s="52" t="s">
        <v>53</v>
      </c>
      <c r="D92" s="52" t="s">
        <v>280</v>
      </c>
      <c r="E92" s="52" t="s">
        <v>199</v>
      </c>
      <c r="F92" s="52">
        <v>2016</v>
      </c>
      <c r="G92" s="78">
        <v>273</v>
      </c>
      <c r="H92" s="79">
        <v>8</v>
      </c>
      <c r="I92" s="80">
        <v>3</v>
      </c>
      <c r="J92" s="21">
        <v>8.6999999999999993</v>
      </c>
      <c r="K92" s="79">
        <v>9.5</v>
      </c>
      <c r="L92" s="79">
        <v>9.6999999999999993</v>
      </c>
      <c r="M92" s="79">
        <v>9.8000000000000007</v>
      </c>
      <c r="N92" s="79">
        <v>9.6</v>
      </c>
      <c r="O92" s="79">
        <v>9.5</v>
      </c>
    </row>
    <row r="93" spans="1:15" ht="16.149999999999999" hidden="1" customHeight="1" x14ac:dyDescent="0.25">
      <c r="A93" s="52" t="s">
        <v>271</v>
      </c>
      <c r="B93" s="52" t="str">
        <f t="shared" si="1"/>
        <v>38.2.</v>
      </c>
      <c r="C93" s="52" t="s">
        <v>200</v>
      </c>
      <c r="D93" s="52" t="s">
        <v>280</v>
      </c>
      <c r="E93" s="52" t="s">
        <v>199</v>
      </c>
      <c r="F93" s="52">
        <v>2016</v>
      </c>
      <c r="G93" s="78">
        <v>273</v>
      </c>
      <c r="H93" s="79">
        <v>8</v>
      </c>
      <c r="I93" s="80">
        <v>3</v>
      </c>
      <c r="J93" s="21" t="s">
        <v>3</v>
      </c>
      <c r="K93" s="79">
        <v>9.6</v>
      </c>
      <c r="L93" s="79">
        <v>9.6999999999999993</v>
      </c>
      <c r="M93" s="79">
        <v>9.6</v>
      </c>
      <c r="N93" s="79">
        <v>9.8000000000000007</v>
      </c>
      <c r="O93" s="79">
        <v>9.9</v>
      </c>
    </row>
    <row r="94" spans="1:15" ht="16.149999999999999" hidden="1" customHeight="1" x14ac:dyDescent="0.25">
      <c r="A94" s="52" t="s">
        <v>271</v>
      </c>
      <c r="B94" s="52" t="str">
        <f t="shared" si="1"/>
        <v>38.3.</v>
      </c>
      <c r="C94" s="52" t="s">
        <v>201</v>
      </c>
      <c r="D94" s="52" t="s">
        <v>280</v>
      </c>
      <c r="E94" s="52" t="s">
        <v>199</v>
      </c>
      <c r="F94" s="52">
        <v>2016</v>
      </c>
      <c r="G94" s="78">
        <v>273</v>
      </c>
      <c r="H94" s="79">
        <v>8</v>
      </c>
      <c r="I94" s="80">
        <v>3</v>
      </c>
      <c r="J94" s="21" t="s">
        <v>3</v>
      </c>
      <c r="K94" s="79">
        <v>8.6999999999999993</v>
      </c>
      <c r="L94" s="79">
        <v>8.6999999999999993</v>
      </c>
      <c r="M94" s="79">
        <v>9.3000000000000007</v>
      </c>
      <c r="N94" s="79">
        <v>9.5</v>
      </c>
      <c r="O94" s="79">
        <v>9.4</v>
      </c>
    </row>
    <row r="95" spans="1:15" ht="16.149999999999999" hidden="1" customHeight="1" x14ac:dyDescent="0.25">
      <c r="A95" s="52" t="s">
        <v>271</v>
      </c>
      <c r="B95" s="52" t="str">
        <f t="shared" si="1"/>
        <v>38.4.</v>
      </c>
      <c r="C95" s="52" t="s">
        <v>202</v>
      </c>
      <c r="D95" s="52" t="s">
        <v>280</v>
      </c>
      <c r="E95" s="52" t="s">
        <v>199</v>
      </c>
      <c r="F95" s="52">
        <v>2016</v>
      </c>
      <c r="G95" s="78">
        <v>273</v>
      </c>
      <c r="H95" s="79">
        <v>8</v>
      </c>
      <c r="I95" s="80">
        <v>3</v>
      </c>
      <c r="J95" s="21" t="s">
        <v>3</v>
      </c>
      <c r="K95" s="79">
        <v>9.1</v>
      </c>
      <c r="L95" s="79">
        <v>9.1</v>
      </c>
      <c r="M95" s="79" t="s">
        <v>3</v>
      </c>
      <c r="N95" s="79" t="s">
        <v>3</v>
      </c>
      <c r="O95" s="79" t="s">
        <v>3</v>
      </c>
    </row>
    <row r="96" spans="1:15" ht="16.149999999999999" customHeight="1" x14ac:dyDescent="0.25">
      <c r="A96" s="52" t="s">
        <v>272</v>
      </c>
      <c r="B96" s="52" t="str">
        <f t="shared" si="1"/>
        <v>39.1.</v>
      </c>
      <c r="C96" s="52" t="s">
        <v>53</v>
      </c>
      <c r="D96" s="52" t="s">
        <v>55</v>
      </c>
      <c r="E96" s="52" t="s">
        <v>199</v>
      </c>
      <c r="F96" s="52">
        <v>2016</v>
      </c>
      <c r="G96" s="78">
        <v>273</v>
      </c>
      <c r="H96" s="79">
        <v>7</v>
      </c>
      <c r="I96" s="80">
        <v>3</v>
      </c>
      <c r="J96" s="21">
        <v>9.1</v>
      </c>
      <c r="K96" s="79">
        <v>9.1</v>
      </c>
      <c r="L96" s="79">
        <v>9.1999999999999993</v>
      </c>
      <c r="M96" s="79">
        <v>9.4</v>
      </c>
      <c r="N96" s="79">
        <v>9.3000000000000007</v>
      </c>
      <c r="O96" s="79">
        <v>9.1</v>
      </c>
    </row>
    <row r="97" spans="1:15" ht="16.149999999999999" customHeight="1" x14ac:dyDescent="0.25">
      <c r="A97" s="52" t="s">
        <v>273</v>
      </c>
      <c r="B97" s="52" t="str">
        <f t="shared" si="1"/>
        <v>40.1.</v>
      </c>
      <c r="C97" s="52" t="s">
        <v>53</v>
      </c>
      <c r="D97" s="52" t="s">
        <v>55</v>
      </c>
      <c r="E97" s="52" t="s">
        <v>199</v>
      </c>
      <c r="F97" s="52">
        <v>2016</v>
      </c>
      <c r="G97" s="78">
        <v>273</v>
      </c>
      <c r="H97" s="79">
        <v>7</v>
      </c>
      <c r="I97" s="80">
        <v>3</v>
      </c>
      <c r="J97" s="21">
        <v>8.9</v>
      </c>
      <c r="K97" s="79">
        <v>8.9</v>
      </c>
      <c r="L97" s="79">
        <v>9</v>
      </c>
      <c r="M97" s="79">
        <v>8.9</v>
      </c>
      <c r="N97" s="79">
        <v>9.5</v>
      </c>
      <c r="O97" s="79">
        <v>9.3000000000000007</v>
      </c>
    </row>
    <row r="98" spans="1:15" ht="16.149999999999999" customHeight="1" x14ac:dyDescent="0.25">
      <c r="A98" s="52" t="s">
        <v>274</v>
      </c>
      <c r="B98" s="52" t="str">
        <f t="shared" si="1"/>
        <v>41.1.</v>
      </c>
      <c r="C98" s="52" t="s">
        <v>53</v>
      </c>
      <c r="D98" s="52" t="s">
        <v>280</v>
      </c>
      <c r="E98" s="52" t="s">
        <v>199</v>
      </c>
      <c r="F98" s="52">
        <v>2016</v>
      </c>
      <c r="G98" s="78">
        <v>273</v>
      </c>
      <c r="H98" s="79">
        <v>8</v>
      </c>
      <c r="I98" s="80">
        <v>3</v>
      </c>
      <c r="J98" s="21">
        <v>9</v>
      </c>
      <c r="K98" s="79">
        <v>9.1</v>
      </c>
      <c r="L98" s="79">
        <v>9.4</v>
      </c>
      <c r="M98" s="79">
        <v>9.1999999999999993</v>
      </c>
      <c r="N98" s="79">
        <v>9.1</v>
      </c>
      <c r="O98" s="79">
        <v>9.3000000000000007</v>
      </c>
    </row>
    <row r="99" spans="1:15" ht="16.149999999999999" hidden="1" customHeight="1" x14ac:dyDescent="0.25">
      <c r="A99" s="52" t="s">
        <v>274</v>
      </c>
      <c r="B99" s="52" t="str">
        <f t="shared" si="1"/>
        <v>41.2.</v>
      </c>
      <c r="C99" s="52" t="s">
        <v>200</v>
      </c>
      <c r="D99" s="52" t="s">
        <v>280</v>
      </c>
      <c r="E99" s="52" t="s">
        <v>199</v>
      </c>
      <c r="F99" s="52">
        <v>2016</v>
      </c>
      <c r="G99" s="78">
        <v>273</v>
      </c>
      <c r="H99" s="79">
        <v>8</v>
      </c>
      <c r="I99" s="80">
        <v>3</v>
      </c>
      <c r="J99" s="21" t="s">
        <v>3</v>
      </c>
      <c r="K99" s="79">
        <v>9.1</v>
      </c>
      <c r="L99" s="79">
        <v>9.1</v>
      </c>
      <c r="M99" s="79">
        <v>9.4</v>
      </c>
      <c r="N99" s="79">
        <v>9.1999999999999993</v>
      </c>
      <c r="O99" s="79">
        <v>9.5</v>
      </c>
    </row>
    <row r="100" spans="1:15" ht="16.149999999999999" hidden="1" customHeight="1" x14ac:dyDescent="0.25">
      <c r="A100" s="52" t="s">
        <v>274</v>
      </c>
      <c r="B100" s="52" t="str">
        <f t="shared" si="1"/>
        <v>41.3.</v>
      </c>
      <c r="C100" s="52" t="s">
        <v>201</v>
      </c>
      <c r="D100" s="52" t="s">
        <v>280</v>
      </c>
      <c r="E100" s="52" t="s">
        <v>199</v>
      </c>
      <c r="F100" s="52">
        <v>2016</v>
      </c>
      <c r="G100" s="78">
        <v>273</v>
      </c>
      <c r="H100" s="79">
        <v>8</v>
      </c>
      <c r="I100" s="80">
        <v>3</v>
      </c>
      <c r="J100" s="21" t="s">
        <v>3</v>
      </c>
      <c r="K100" s="79">
        <v>9</v>
      </c>
      <c r="L100" s="79">
        <v>9.5</v>
      </c>
      <c r="M100" s="79">
        <v>9.3000000000000007</v>
      </c>
      <c r="N100" s="79">
        <v>9</v>
      </c>
      <c r="O100" s="79">
        <v>9.3000000000000007</v>
      </c>
    </row>
    <row r="101" spans="1:15" ht="16.149999999999999" hidden="1" customHeight="1" x14ac:dyDescent="0.25">
      <c r="A101" s="52" t="s">
        <v>274</v>
      </c>
      <c r="B101" s="52" t="str">
        <f t="shared" si="1"/>
        <v>41.4.</v>
      </c>
      <c r="C101" s="52" t="s">
        <v>202</v>
      </c>
      <c r="D101" s="52" t="s">
        <v>280</v>
      </c>
      <c r="E101" s="52" t="s">
        <v>199</v>
      </c>
      <c r="F101" s="52">
        <v>2016</v>
      </c>
      <c r="G101" s="52">
        <v>273</v>
      </c>
      <c r="H101" s="21">
        <v>8</v>
      </c>
      <c r="I101" s="21">
        <v>3</v>
      </c>
      <c r="J101" s="21" t="s">
        <v>3</v>
      </c>
      <c r="K101" s="79">
        <v>9.6</v>
      </c>
      <c r="L101" s="21">
        <v>9.6</v>
      </c>
      <c r="M101" s="21" t="s">
        <v>3</v>
      </c>
      <c r="N101" s="21" t="s">
        <v>3</v>
      </c>
      <c r="O101" s="21" t="s">
        <v>3</v>
      </c>
    </row>
    <row r="102" spans="1:15" ht="16.149999999999999" customHeight="1" x14ac:dyDescent="0.25">
      <c r="A102" s="52" t="s">
        <v>275</v>
      </c>
      <c r="B102" s="52" t="str">
        <f t="shared" si="1"/>
        <v>42.1.</v>
      </c>
      <c r="C102" s="52" t="s">
        <v>53</v>
      </c>
      <c r="D102" s="52" t="s">
        <v>55</v>
      </c>
      <c r="E102" s="52" t="s">
        <v>199</v>
      </c>
      <c r="F102" s="52">
        <v>2016</v>
      </c>
      <c r="G102" s="52">
        <v>273</v>
      </c>
      <c r="H102" s="21">
        <v>7</v>
      </c>
      <c r="I102" s="21">
        <v>3</v>
      </c>
      <c r="J102" s="21">
        <v>8.9</v>
      </c>
      <c r="K102" s="79">
        <v>8.9</v>
      </c>
      <c r="L102" s="21">
        <v>9.4</v>
      </c>
      <c r="M102" s="21">
        <v>9.3000000000000007</v>
      </c>
      <c r="N102" s="21">
        <v>9</v>
      </c>
      <c r="O102" s="21">
        <v>8.9</v>
      </c>
    </row>
    <row r="103" spans="1:15" ht="15.75" x14ac:dyDescent="0.25">
      <c r="A103" s="52" t="s">
        <v>289</v>
      </c>
      <c r="B103" s="52" t="str">
        <f t="shared" si="1"/>
        <v>43.1.</v>
      </c>
      <c r="C103" s="52" t="s">
        <v>53</v>
      </c>
      <c r="D103" s="52" t="s">
        <v>55</v>
      </c>
      <c r="E103" s="52" t="s">
        <v>199</v>
      </c>
      <c r="F103" s="52">
        <v>2016</v>
      </c>
      <c r="G103" s="52">
        <v>273</v>
      </c>
      <c r="H103" s="21">
        <v>7</v>
      </c>
      <c r="I103" s="21">
        <v>3</v>
      </c>
      <c r="J103" s="21">
        <v>9</v>
      </c>
      <c r="K103" s="79">
        <v>9</v>
      </c>
      <c r="L103" s="21">
        <v>9.3000000000000007</v>
      </c>
      <c r="M103" s="21">
        <v>9</v>
      </c>
      <c r="N103" s="21">
        <v>9.1</v>
      </c>
      <c r="O103" s="21">
        <v>9.1999999999999993</v>
      </c>
    </row>
    <row r="104" spans="1:15" ht="15.75" x14ac:dyDescent="0.25">
      <c r="A104" s="52" t="s">
        <v>290</v>
      </c>
      <c r="B104" s="52" t="str">
        <f t="shared" si="1"/>
        <v>44.1.</v>
      </c>
      <c r="C104" s="52" t="s">
        <v>53</v>
      </c>
      <c r="D104" s="52" t="s">
        <v>280</v>
      </c>
      <c r="E104" s="52" t="s">
        <v>199</v>
      </c>
      <c r="F104" s="52">
        <v>2016</v>
      </c>
      <c r="G104" s="52">
        <v>273</v>
      </c>
      <c r="H104" s="21">
        <v>8</v>
      </c>
      <c r="I104" s="21">
        <v>3</v>
      </c>
      <c r="J104" s="21">
        <v>8.6999999999999993</v>
      </c>
      <c r="K104" s="79">
        <v>8.6999999999999993</v>
      </c>
      <c r="L104" s="21">
        <v>8.9</v>
      </c>
      <c r="M104" s="21">
        <v>9.1999999999999993</v>
      </c>
      <c r="N104" s="21">
        <v>8.6999999999999993</v>
      </c>
      <c r="O104" s="21">
        <v>9.3000000000000007</v>
      </c>
    </row>
    <row r="105" spans="1:15" ht="15" hidden="1" customHeight="1" x14ac:dyDescent="0.25">
      <c r="A105" s="52" t="s">
        <v>290</v>
      </c>
      <c r="B105" s="52" t="str">
        <f t="shared" si="1"/>
        <v>44.2.</v>
      </c>
      <c r="C105" s="52" t="s">
        <v>200</v>
      </c>
      <c r="D105" s="52" t="s">
        <v>280</v>
      </c>
      <c r="E105" s="52" t="s">
        <v>199</v>
      </c>
      <c r="F105" s="52">
        <v>2016</v>
      </c>
      <c r="G105" s="52">
        <v>273</v>
      </c>
      <c r="H105" s="21">
        <v>8</v>
      </c>
      <c r="I105" s="21">
        <v>3</v>
      </c>
      <c r="J105" s="21" t="s">
        <v>3</v>
      </c>
      <c r="K105" s="79">
        <v>8.9</v>
      </c>
      <c r="L105" s="21">
        <v>9.4</v>
      </c>
      <c r="M105" s="21">
        <v>9.5</v>
      </c>
      <c r="N105" s="21">
        <v>8.9</v>
      </c>
      <c r="O105" s="21">
        <v>9.1</v>
      </c>
    </row>
    <row r="106" spans="1:15" ht="15" hidden="1" customHeight="1" x14ac:dyDescent="0.25">
      <c r="A106" s="52" t="s">
        <v>290</v>
      </c>
      <c r="B106" s="52" t="str">
        <f t="shared" si="1"/>
        <v>44.3.</v>
      </c>
      <c r="C106" s="52" t="s">
        <v>201</v>
      </c>
      <c r="D106" s="52" t="s">
        <v>280</v>
      </c>
      <c r="E106" s="52" t="s">
        <v>199</v>
      </c>
      <c r="F106" s="52">
        <v>2016</v>
      </c>
      <c r="G106" s="52">
        <v>273</v>
      </c>
      <c r="H106" s="21">
        <v>8</v>
      </c>
      <c r="I106" s="21">
        <v>3</v>
      </c>
      <c r="J106" s="21" t="s">
        <v>3</v>
      </c>
      <c r="K106" s="79">
        <v>9</v>
      </c>
      <c r="L106" s="21">
        <v>9.1</v>
      </c>
      <c r="M106" s="21">
        <v>9.3000000000000007</v>
      </c>
      <c r="N106" s="21">
        <v>9.3000000000000007</v>
      </c>
      <c r="O106" s="21">
        <v>9</v>
      </c>
    </row>
    <row r="107" spans="1:15" ht="15" hidden="1" customHeight="1" x14ac:dyDescent="0.25">
      <c r="A107" s="52" t="s">
        <v>290</v>
      </c>
      <c r="B107" s="52" t="str">
        <f t="shared" si="1"/>
        <v>44.4.</v>
      </c>
      <c r="C107" s="52" t="s">
        <v>202</v>
      </c>
      <c r="D107" s="52" t="s">
        <v>280</v>
      </c>
      <c r="E107" s="52" t="s">
        <v>199</v>
      </c>
      <c r="F107" s="52">
        <v>2016</v>
      </c>
      <c r="G107" s="52">
        <v>273</v>
      </c>
      <c r="H107" s="21">
        <v>8</v>
      </c>
      <c r="I107" s="21">
        <v>3</v>
      </c>
      <c r="J107" s="21" t="s">
        <v>3</v>
      </c>
      <c r="K107" s="79">
        <v>9</v>
      </c>
      <c r="L107" s="21">
        <v>9</v>
      </c>
      <c r="M107" s="21" t="s">
        <v>3</v>
      </c>
      <c r="N107" s="21" t="s">
        <v>3</v>
      </c>
      <c r="O107" s="21" t="s">
        <v>3</v>
      </c>
    </row>
    <row r="108" spans="1:15" ht="15" customHeight="1" x14ac:dyDescent="0.25">
      <c r="A108" s="52" t="s">
        <v>291</v>
      </c>
      <c r="B108" s="52" t="str">
        <f t="shared" si="1"/>
        <v>45.1.</v>
      </c>
      <c r="C108" s="52" t="s">
        <v>53</v>
      </c>
      <c r="D108" s="52" t="s">
        <v>55</v>
      </c>
      <c r="E108" s="52" t="s">
        <v>199</v>
      </c>
      <c r="F108" s="52">
        <v>2016</v>
      </c>
      <c r="G108" s="52">
        <v>273</v>
      </c>
      <c r="H108" s="21">
        <v>7</v>
      </c>
      <c r="I108" s="21">
        <v>3</v>
      </c>
      <c r="J108" s="21">
        <v>8.9</v>
      </c>
      <c r="K108" s="79">
        <v>8.9</v>
      </c>
      <c r="L108" s="21">
        <v>8.9</v>
      </c>
      <c r="M108" s="21">
        <v>9.3000000000000007</v>
      </c>
      <c r="N108" s="21">
        <v>9.1</v>
      </c>
      <c r="O108" s="21">
        <v>9.4</v>
      </c>
    </row>
    <row r="109" spans="1:15" ht="15.75" x14ac:dyDescent="0.25">
      <c r="A109" s="52" t="s">
        <v>292</v>
      </c>
      <c r="B109" s="52" t="str">
        <f t="shared" si="1"/>
        <v>46.1.</v>
      </c>
      <c r="C109" s="52" t="s">
        <v>53</v>
      </c>
      <c r="D109" s="52" t="s">
        <v>55</v>
      </c>
      <c r="E109" s="52" t="s">
        <v>199</v>
      </c>
      <c r="F109" s="52">
        <v>2016</v>
      </c>
      <c r="G109" s="52">
        <v>273</v>
      </c>
      <c r="H109" s="21">
        <v>7</v>
      </c>
      <c r="I109" s="21">
        <v>3</v>
      </c>
      <c r="J109" s="21">
        <v>8.9</v>
      </c>
      <c r="K109" s="79">
        <v>8.9</v>
      </c>
      <c r="L109" s="21">
        <v>9.4</v>
      </c>
      <c r="M109" s="21">
        <v>9.1999999999999993</v>
      </c>
      <c r="N109" s="21">
        <v>9.1</v>
      </c>
      <c r="O109" s="21">
        <v>8.9</v>
      </c>
    </row>
    <row r="110" spans="1:15" ht="15.75" x14ac:dyDescent="0.25">
      <c r="A110" s="52" t="s">
        <v>328</v>
      </c>
      <c r="B110" s="52" t="str">
        <f t="shared" si="1"/>
        <v>47.1.</v>
      </c>
      <c r="C110" s="52" t="s">
        <v>53</v>
      </c>
      <c r="D110" s="52" t="s">
        <v>55</v>
      </c>
      <c r="E110" s="52" t="s">
        <v>199</v>
      </c>
      <c r="F110" s="52">
        <v>2016</v>
      </c>
      <c r="G110" s="52">
        <v>273</v>
      </c>
      <c r="H110" s="21">
        <v>7</v>
      </c>
      <c r="I110" s="21">
        <v>3</v>
      </c>
      <c r="J110" s="21">
        <v>8.8000000000000007</v>
      </c>
      <c r="K110" s="79">
        <v>8.8000000000000007</v>
      </c>
      <c r="L110" s="21">
        <v>9.1999999999999993</v>
      </c>
      <c r="M110" s="21">
        <v>8.8000000000000007</v>
      </c>
      <c r="N110" s="21">
        <v>9</v>
      </c>
      <c r="O110" s="21">
        <v>9.4</v>
      </c>
    </row>
    <row r="111" spans="1:15" ht="15.75" x14ac:dyDescent="0.25">
      <c r="A111" s="52" t="s">
        <v>330</v>
      </c>
      <c r="B111" s="52" t="str">
        <f t="shared" si="1"/>
        <v>48.1.</v>
      </c>
      <c r="C111" s="52" t="s">
        <v>53</v>
      </c>
      <c r="D111" s="52" t="s">
        <v>55</v>
      </c>
      <c r="E111" s="52" t="s">
        <v>199</v>
      </c>
      <c r="F111" s="52">
        <v>2016</v>
      </c>
      <c r="G111" s="52">
        <v>273</v>
      </c>
      <c r="H111" s="21">
        <v>7</v>
      </c>
      <c r="I111" s="21">
        <v>3</v>
      </c>
      <c r="J111" s="21">
        <v>8.8000000000000007</v>
      </c>
      <c r="K111" s="79">
        <v>8.8000000000000007</v>
      </c>
      <c r="L111" s="21">
        <v>9.1999999999999993</v>
      </c>
      <c r="M111" s="21">
        <v>9</v>
      </c>
      <c r="N111" s="21">
        <v>8.8000000000000007</v>
      </c>
      <c r="O111" s="21">
        <v>9.3000000000000007</v>
      </c>
    </row>
    <row r="112" spans="1:15" ht="15.75" x14ac:dyDescent="0.25">
      <c r="A112" s="52" t="s">
        <v>331</v>
      </c>
      <c r="B112" s="52" t="str">
        <f t="shared" si="1"/>
        <v>49.1.</v>
      </c>
      <c r="C112" s="52" t="s">
        <v>53</v>
      </c>
      <c r="D112" s="52" t="s">
        <v>280</v>
      </c>
      <c r="E112" s="52" t="s">
        <v>199</v>
      </c>
      <c r="F112" s="52">
        <v>2016</v>
      </c>
      <c r="G112" s="52">
        <v>273</v>
      </c>
      <c r="H112" s="21">
        <v>8</v>
      </c>
      <c r="I112" s="21">
        <v>3</v>
      </c>
      <c r="J112" s="21">
        <v>8.8000000000000007</v>
      </c>
      <c r="K112" s="79">
        <v>8.9</v>
      </c>
      <c r="L112" s="21">
        <v>9.1999999999999993</v>
      </c>
      <c r="M112" s="21">
        <v>9</v>
      </c>
      <c r="N112" s="21">
        <v>8.9</v>
      </c>
      <c r="O112" s="21">
        <v>9.1</v>
      </c>
    </row>
    <row r="113" spans="1:15" ht="15.75" hidden="1" customHeight="1" x14ac:dyDescent="0.25">
      <c r="A113" s="52" t="s">
        <v>331</v>
      </c>
      <c r="B113" s="52" t="str">
        <f t="shared" si="1"/>
        <v>49.2.</v>
      </c>
      <c r="C113" s="52" t="s">
        <v>200</v>
      </c>
      <c r="D113" s="52" t="s">
        <v>280</v>
      </c>
      <c r="E113" s="52" t="s">
        <v>199</v>
      </c>
      <c r="F113" s="52">
        <v>2016</v>
      </c>
      <c r="G113" s="52">
        <v>273</v>
      </c>
      <c r="H113" s="21">
        <v>8</v>
      </c>
      <c r="I113" s="21">
        <v>3</v>
      </c>
      <c r="J113" s="21" t="s">
        <v>3</v>
      </c>
      <c r="K113" s="79">
        <v>8.8000000000000007</v>
      </c>
      <c r="L113" s="21">
        <v>8.8000000000000007</v>
      </c>
      <c r="M113" s="21">
        <v>9.1</v>
      </c>
      <c r="N113" s="21">
        <v>9.4</v>
      </c>
      <c r="O113" s="21">
        <v>9.3000000000000007</v>
      </c>
    </row>
    <row r="114" spans="1:15" ht="15" hidden="1" customHeight="1" x14ac:dyDescent="0.25">
      <c r="A114" s="52" t="s">
        <v>331</v>
      </c>
      <c r="B114" s="52" t="str">
        <f t="shared" si="1"/>
        <v>49.3.</v>
      </c>
      <c r="C114" s="52" t="s">
        <v>201</v>
      </c>
      <c r="D114" s="52" t="s">
        <v>280</v>
      </c>
      <c r="E114" s="52" t="s">
        <v>199</v>
      </c>
      <c r="F114" s="52">
        <v>2016</v>
      </c>
      <c r="G114" s="52">
        <v>273</v>
      </c>
      <c r="H114" s="21">
        <v>8</v>
      </c>
      <c r="I114" s="21">
        <v>3</v>
      </c>
      <c r="J114" s="21" t="s">
        <v>3</v>
      </c>
      <c r="K114" s="79">
        <v>8.9</v>
      </c>
      <c r="L114" s="21">
        <v>9.5</v>
      </c>
      <c r="M114" s="21">
        <v>9.1999999999999993</v>
      </c>
      <c r="N114" s="21">
        <v>9</v>
      </c>
      <c r="O114" s="21">
        <v>8.9</v>
      </c>
    </row>
    <row r="115" spans="1:15" ht="15.75" hidden="1" x14ac:dyDescent="0.25">
      <c r="A115" s="52" t="s">
        <v>331</v>
      </c>
      <c r="B115" s="52" t="str">
        <f t="shared" si="1"/>
        <v>49.4.</v>
      </c>
      <c r="C115" s="52" t="s">
        <v>202</v>
      </c>
      <c r="D115" s="52" t="s">
        <v>280</v>
      </c>
      <c r="E115" s="52" t="s">
        <v>199</v>
      </c>
      <c r="F115" s="52">
        <v>2016</v>
      </c>
      <c r="G115" s="52">
        <v>273</v>
      </c>
      <c r="H115" s="21">
        <v>8</v>
      </c>
      <c r="I115" s="21">
        <v>3</v>
      </c>
      <c r="J115" s="21" t="s">
        <v>3</v>
      </c>
      <c r="K115" s="79">
        <v>9.3000000000000007</v>
      </c>
      <c r="L115" s="21">
        <v>9.3000000000000007</v>
      </c>
      <c r="M115" s="21" t="s">
        <v>3</v>
      </c>
      <c r="N115" s="21" t="s">
        <v>3</v>
      </c>
      <c r="O115" s="21" t="s">
        <v>3</v>
      </c>
    </row>
    <row r="116" spans="1:15" ht="15.75" x14ac:dyDescent="0.25">
      <c r="A116" s="52" t="s">
        <v>293</v>
      </c>
      <c r="B116" s="52" t="str">
        <f t="shared" si="1"/>
        <v>50.1.</v>
      </c>
      <c r="C116" s="52" t="s">
        <v>53</v>
      </c>
      <c r="D116" s="52" t="s">
        <v>55</v>
      </c>
      <c r="E116" s="52" t="s">
        <v>199</v>
      </c>
      <c r="F116" s="52">
        <v>2016</v>
      </c>
      <c r="G116" s="52">
        <v>273</v>
      </c>
      <c r="H116" s="21">
        <v>7</v>
      </c>
      <c r="I116" s="21">
        <v>3</v>
      </c>
      <c r="J116" s="21">
        <v>8.8000000000000007</v>
      </c>
      <c r="K116" s="79">
        <v>8.8000000000000007</v>
      </c>
      <c r="L116" s="21">
        <v>9.3000000000000007</v>
      </c>
      <c r="M116" s="21">
        <v>8.8000000000000007</v>
      </c>
      <c r="N116" s="21">
        <v>8.9</v>
      </c>
      <c r="O116" s="21">
        <v>9.1</v>
      </c>
    </row>
    <row r="117" spans="1:15" ht="15.75" x14ac:dyDescent="0.25">
      <c r="A117" s="52" t="s">
        <v>294</v>
      </c>
      <c r="B117" s="52" t="str">
        <f t="shared" si="1"/>
        <v>51.1.</v>
      </c>
      <c r="C117" s="52" t="s">
        <v>53</v>
      </c>
      <c r="D117" s="52" t="s">
        <v>55</v>
      </c>
      <c r="E117" s="52" t="s">
        <v>199</v>
      </c>
      <c r="F117" s="52">
        <v>2016</v>
      </c>
      <c r="G117" s="52">
        <v>273</v>
      </c>
      <c r="H117" s="21">
        <v>7</v>
      </c>
      <c r="I117" s="21">
        <v>3</v>
      </c>
      <c r="J117" s="21">
        <v>8.9</v>
      </c>
      <c r="K117" s="79">
        <v>8.9</v>
      </c>
      <c r="L117" s="21">
        <v>9.1999999999999993</v>
      </c>
      <c r="M117" s="21">
        <v>9</v>
      </c>
      <c r="N117" s="21">
        <v>8.9</v>
      </c>
      <c r="O117" s="21">
        <v>9.1999999999999993</v>
      </c>
    </row>
    <row r="118" spans="1:15" ht="15.75" x14ac:dyDescent="0.25">
      <c r="A118" s="52" t="s">
        <v>276</v>
      </c>
      <c r="B118" s="52" t="str">
        <f t="shared" si="1"/>
        <v>52.1.</v>
      </c>
      <c r="C118" s="52" t="s">
        <v>53</v>
      </c>
      <c r="D118" s="52" t="s">
        <v>280</v>
      </c>
      <c r="E118" s="52" t="s">
        <v>199</v>
      </c>
      <c r="F118" s="52">
        <v>2016</v>
      </c>
      <c r="G118" s="52">
        <v>273</v>
      </c>
      <c r="H118" s="21">
        <v>8</v>
      </c>
      <c r="I118" s="21">
        <v>3</v>
      </c>
      <c r="J118" s="21">
        <v>8.8000000000000007</v>
      </c>
      <c r="K118" s="79">
        <v>8.9</v>
      </c>
      <c r="L118" s="21">
        <v>9.3000000000000007</v>
      </c>
      <c r="M118" s="21">
        <v>9</v>
      </c>
      <c r="N118" s="21">
        <v>9.1</v>
      </c>
      <c r="O118" s="21">
        <v>8.9</v>
      </c>
    </row>
    <row r="119" spans="1:15" ht="15.75" hidden="1" x14ac:dyDescent="0.25">
      <c r="A119" s="52" t="s">
        <v>276</v>
      </c>
      <c r="B119" s="52" t="str">
        <f t="shared" si="1"/>
        <v>52.2.</v>
      </c>
      <c r="C119" s="52" t="s">
        <v>200</v>
      </c>
      <c r="D119" s="52" t="s">
        <v>280</v>
      </c>
      <c r="E119" s="52" t="s">
        <v>199</v>
      </c>
      <c r="F119" s="52">
        <v>2016</v>
      </c>
      <c r="G119" s="52">
        <v>273</v>
      </c>
      <c r="H119" s="21">
        <v>8</v>
      </c>
      <c r="I119" s="21">
        <v>3</v>
      </c>
      <c r="J119" s="21" t="s">
        <v>3</v>
      </c>
      <c r="K119" s="79">
        <v>9</v>
      </c>
      <c r="L119" s="21">
        <v>9.1999999999999993</v>
      </c>
      <c r="M119" s="21">
        <v>9.4</v>
      </c>
      <c r="N119" s="21">
        <v>9</v>
      </c>
      <c r="O119" s="21">
        <v>9.1999999999999993</v>
      </c>
    </row>
    <row r="120" spans="1:15" ht="15.75" hidden="1" x14ac:dyDescent="0.25">
      <c r="A120" s="52" t="s">
        <v>276</v>
      </c>
      <c r="B120" s="52" t="str">
        <f t="shared" si="1"/>
        <v>52.3.</v>
      </c>
      <c r="C120" s="52" t="s">
        <v>201</v>
      </c>
      <c r="D120" s="52" t="s">
        <v>280</v>
      </c>
      <c r="E120" s="52" t="s">
        <v>199</v>
      </c>
      <c r="F120" s="52">
        <v>2016</v>
      </c>
      <c r="G120" s="52">
        <v>273</v>
      </c>
      <c r="H120" s="21">
        <v>8</v>
      </c>
      <c r="I120" s="21">
        <v>3</v>
      </c>
      <c r="J120" s="21" t="s">
        <v>3</v>
      </c>
      <c r="K120" s="79">
        <v>8.8000000000000007</v>
      </c>
      <c r="L120" s="21">
        <v>9.3000000000000007</v>
      </c>
      <c r="M120" s="21">
        <v>8.8000000000000007</v>
      </c>
      <c r="N120" s="21">
        <v>8.9</v>
      </c>
      <c r="O120" s="21">
        <v>9</v>
      </c>
    </row>
    <row r="121" spans="1:15" ht="15.75" hidden="1" x14ac:dyDescent="0.25">
      <c r="A121" s="52" t="s">
        <v>276</v>
      </c>
      <c r="B121" s="52" t="str">
        <f t="shared" si="1"/>
        <v>52.4.</v>
      </c>
      <c r="C121" s="52" t="s">
        <v>202</v>
      </c>
      <c r="D121" s="52" t="s">
        <v>280</v>
      </c>
      <c r="E121" s="52" t="s">
        <v>199</v>
      </c>
      <c r="F121" s="52">
        <v>2016</v>
      </c>
      <c r="G121" s="52">
        <v>273</v>
      </c>
      <c r="H121" s="21">
        <v>8</v>
      </c>
      <c r="I121" s="21">
        <v>3</v>
      </c>
      <c r="J121" s="21" t="s">
        <v>3</v>
      </c>
      <c r="K121" s="79">
        <v>9.1</v>
      </c>
      <c r="L121" s="21">
        <v>9.1</v>
      </c>
      <c r="M121" s="21" t="s">
        <v>3</v>
      </c>
      <c r="N121" s="21" t="s">
        <v>3</v>
      </c>
      <c r="O121" s="21" t="s">
        <v>3</v>
      </c>
    </row>
    <row r="122" spans="1:15" ht="15.75" x14ac:dyDescent="0.25">
      <c r="A122" s="52" t="s">
        <v>277</v>
      </c>
      <c r="B122" s="52" t="str">
        <f t="shared" si="1"/>
        <v>53.1.</v>
      </c>
      <c r="C122" s="52" t="s">
        <v>53</v>
      </c>
      <c r="D122" s="52" t="s">
        <v>55</v>
      </c>
      <c r="E122" s="52" t="s">
        <v>199</v>
      </c>
      <c r="F122" s="52">
        <v>2016</v>
      </c>
      <c r="G122" s="52">
        <v>273</v>
      </c>
      <c r="H122" s="21">
        <v>7</v>
      </c>
      <c r="I122" s="21">
        <v>3</v>
      </c>
      <c r="J122" s="21">
        <v>8.8000000000000007</v>
      </c>
      <c r="K122" s="79">
        <v>8.8000000000000007</v>
      </c>
      <c r="L122" s="21">
        <v>9</v>
      </c>
      <c r="M122" s="21">
        <v>9</v>
      </c>
      <c r="N122" s="21">
        <v>8.9</v>
      </c>
      <c r="O122" s="21">
        <v>8.8000000000000007</v>
      </c>
    </row>
    <row r="123" spans="1:15" ht="15.75" x14ac:dyDescent="0.25">
      <c r="A123" s="52" t="s">
        <v>278</v>
      </c>
      <c r="B123" s="52" t="str">
        <f t="shared" si="1"/>
        <v>54.1.</v>
      </c>
      <c r="C123" s="52" t="s">
        <v>53</v>
      </c>
      <c r="D123" s="52" t="s">
        <v>55</v>
      </c>
      <c r="E123" s="52" t="s">
        <v>199</v>
      </c>
      <c r="F123" s="52">
        <v>2016</v>
      </c>
      <c r="G123" s="52">
        <v>273</v>
      </c>
      <c r="H123" s="21">
        <v>7</v>
      </c>
      <c r="I123" s="21">
        <v>3</v>
      </c>
      <c r="J123" s="21">
        <v>8.9</v>
      </c>
      <c r="K123" s="79">
        <v>8.9</v>
      </c>
      <c r="L123" s="21">
        <v>8.9</v>
      </c>
      <c r="M123" s="21">
        <v>9.1999999999999993</v>
      </c>
      <c r="N123" s="21">
        <v>9.4</v>
      </c>
      <c r="O123" s="21">
        <v>9.1</v>
      </c>
    </row>
    <row r="124" spans="1:15" ht="15.75" x14ac:dyDescent="0.25">
      <c r="A124" s="52" t="s">
        <v>279</v>
      </c>
      <c r="B124" s="52" t="str">
        <f t="shared" si="1"/>
        <v>55.1.</v>
      </c>
      <c r="C124" s="52" t="s">
        <v>53</v>
      </c>
      <c r="D124" s="52" t="s">
        <v>280</v>
      </c>
      <c r="E124" s="52" t="s">
        <v>199</v>
      </c>
      <c r="F124" s="52">
        <v>2016</v>
      </c>
      <c r="G124" s="52">
        <v>273</v>
      </c>
      <c r="H124" s="21">
        <v>8</v>
      </c>
      <c r="I124" s="21">
        <v>3</v>
      </c>
      <c r="J124" s="21">
        <v>8.8000000000000007</v>
      </c>
      <c r="K124" s="79">
        <v>8.9</v>
      </c>
      <c r="L124" s="21">
        <v>9</v>
      </c>
      <c r="M124" s="21">
        <v>9.3000000000000007</v>
      </c>
      <c r="N124" s="21">
        <v>9.1</v>
      </c>
      <c r="O124" s="21">
        <v>8.9</v>
      </c>
    </row>
    <row r="125" spans="1:15" ht="15.75" hidden="1" x14ac:dyDescent="0.25">
      <c r="A125" s="52" t="s">
        <v>279</v>
      </c>
      <c r="B125" s="52" t="str">
        <f t="shared" si="1"/>
        <v>55.2.</v>
      </c>
      <c r="C125" s="52" t="s">
        <v>200</v>
      </c>
      <c r="D125" s="52" t="s">
        <v>280</v>
      </c>
      <c r="E125" s="52" t="s">
        <v>199</v>
      </c>
      <c r="F125" s="52">
        <v>2016</v>
      </c>
      <c r="G125" s="52">
        <v>273</v>
      </c>
      <c r="H125" s="21">
        <v>8</v>
      </c>
      <c r="I125" s="21">
        <v>3</v>
      </c>
      <c r="J125" s="21" t="s">
        <v>3</v>
      </c>
      <c r="K125" s="79">
        <v>8.8000000000000007</v>
      </c>
      <c r="L125" s="21">
        <v>9.1</v>
      </c>
      <c r="M125" s="21">
        <v>9.4</v>
      </c>
      <c r="N125" s="21">
        <v>8.8000000000000007</v>
      </c>
      <c r="O125" s="21">
        <v>9.4</v>
      </c>
    </row>
    <row r="126" spans="1:15" ht="15.75" hidden="1" x14ac:dyDescent="0.25">
      <c r="A126" s="52" t="s">
        <v>279</v>
      </c>
      <c r="B126" s="52" t="str">
        <f t="shared" si="1"/>
        <v>55.3.</v>
      </c>
      <c r="C126" s="52" t="s">
        <v>201</v>
      </c>
      <c r="D126" s="52" t="s">
        <v>280</v>
      </c>
      <c r="E126" s="52" t="s">
        <v>199</v>
      </c>
      <c r="F126" s="52">
        <v>2016</v>
      </c>
      <c r="G126" s="52">
        <v>273</v>
      </c>
      <c r="H126" s="21">
        <v>8</v>
      </c>
      <c r="I126" s="21">
        <v>3</v>
      </c>
      <c r="J126" s="21" t="s">
        <v>3</v>
      </c>
      <c r="K126" s="79">
        <v>9.1</v>
      </c>
      <c r="L126" s="21">
        <v>9.1999999999999993</v>
      </c>
      <c r="M126" s="21">
        <v>9.5</v>
      </c>
      <c r="N126" s="21">
        <v>9.1999999999999993</v>
      </c>
      <c r="O126" s="21">
        <v>9.1</v>
      </c>
    </row>
    <row r="127" spans="1:15" ht="15.75" hidden="1" x14ac:dyDescent="0.25">
      <c r="A127" s="52" t="s">
        <v>279</v>
      </c>
      <c r="B127" s="52" t="str">
        <f t="shared" si="1"/>
        <v>55.4.</v>
      </c>
      <c r="C127" s="52" t="s">
        <v>202</v>
      </c>
      <c r="D127" s="52" t="s">
        <v>280</v>
      </c>
      <c r="E127" s="52" t="s">
        <v>199</v>
      </c>
      <c r="F127" s="52">
        <v>2016</v>
      </c>
      <c r="G127" s="52">
        <v>273</v>
      </c>
      <c r="H127" s="21">
        <v>8</v>
      </c>
      <c r="I127" s="21">
        <v>3</v>
      </c>
      <c r="J127" s="21" t="s">
        <v>3</v>
      </c>
      <c r="K127" s="79">
        <v>8.9</v>
      </c>
      <c r="L127" s="21">
        <v>8.9</v>
      </c>
      <c r="M127" s="21" t="s">
        <v>3</v>
      </c>
      <c r="N127" s="21" t="s">
        <v>3</v>
      </c>
      <c r="O127" s="21" t="s">
        <v>3</v>
      </c>
    </row>
    <row r="128" spans="1:15" ht="15.75" x14ac:dyDescent="0.25">
      <c r="A128" s="52" t="s">
        <v>305</v>
      </c>
      <c r="B128" s="52" t="str">
        <f t="shared" si="1"/>
        <v>56.1.</v>
      </c>
      <c r="C128" s="52" t="s">
        <v>53</v>
      </c>
      <c r="D128" s="52" t="s">
        <v>55</v>
      </c>
      <c r="E128" s="52" t="s">
        <v>199</v>
      </c>
      <c r="F128" s="52">
        <v>2016</v>
      </c>
      <c r="G128" s="52">
        <v>273</v>
      </c>
      <c r="H128" s="21">
        <v>7</v>
      </c>
      <c r="I128" s="21">
        <v>3</v>
      </c>
      <c r="J128" s="21">
        <v>8.8000000000000007</v>
      </c>
      <c r="K128" s="79">
        <v>8.8000000000000007</v>
      </c>
      <c r="L128" s="21">
        <v>9.1999999999999993</v>
      </c>
      <c r="M128" s="21">
        <v>9.3000000000000007</v>
      </c>
      <c r="N128" s="21">
        <v>8.8000000000000007</v>
      </c>
      <c r="O128" s="21">
        <v>9.1999999999999993</v>
      </c>
    </row>
    <row r="129" spans="1:15" ht="15.75" x14ac:dyDescent="0.25">
      <c r="A129" s="52" t="s">
        <v>306</v>
      </c>
      <c r="B129" s="52" t="str">
        <f t="shared" si="1"/>
        <v>57.1.</v>
      </c>
      <c r="C129" s="52" t="s">
        <v>53</v>
      </c>
      <c r="D129" s="52" t="s">
        <v>55</v>
      </c>
      <c r="E129" s="52" t="s">
        <v>199</v>
      </c>
      <c r="F129" s="52">
        <v>2016</v>
      </c>
      <c r="G129" s="52">
        <v>273</v>
      </c>
      <c r="H129" s="21">
        <v>7</v>
      </c>
      <c r="I129" s="21">
        <v>3</v>
      </c>
      <c r="J129" s="21">
        <v>8.8000000000000007</v>
      </c>
      <c r="K129" s="79">
        <v>8.8000000000000007</v>
      </c>
      <c r="L129" s="21">
        <v>9</v>
      </c>
      <c r="M129" s="21">
        <v>8.9</v>
      </c>
      <c r="N129" s="21">
        <v>9.4</v>
      </c>
      <c r="O129" s="21">
        <v>8.8000000000000007</v>
      </c>
    </row>
    <row r="130" spans="1:15" ht="15.75" x14ac:dyDescent="0.25">
      <c r="A130" s="52" t="s">
        <v>307</v>
      </c>
      <c r="B130" s="52" t="str">
        <f t="shared" si="1"/>
        <v>58.1.</v>
      </c>
      <c r="C130" s="52" t="s">
        <v>53</v>
      </c>
      <c r="D130" s="52" t="s">
        <v>280</v>
      </c>
      <c r="E130" s="52" t="s">
        <v>199</v>
      </c>
      <c r="F130" s="52">
        <v>2016</v>
      </c>
      <c r="G130" s="52">
        <v>273</v>
      </c>
      <c r="H130" s="21">
        <v>8</v>
      </c>
      <c r="I130" s="21">
        <v>3</v>
      </c>
      <c r="J130" s="21">
        <v>8.6999999999999993</v>
      </c>
      <c r="K130" s="79">
        <v>8.6999999999999993</v>
      </c>
      <c r="L130" s="21">
        <v>8.6999999999999993</v>
      </c>
      <c r="M130" s="21">
        <v>8.9</v>
      </c>
      <c r="N130" s="21">
        <v>9.1999999999999993</v>
      </c>
      <c r="O130" s="21">
        <v>8.9</v>
      </c>
    </row>
    <row r="131" spans="1:15" ht="15.75" hidden="1" x14ac:dyDescent="0.25">
      <c r="A131" s="52" t="s">
        <v>307</v>
      </c>
      <c r="B131" s="52" t="str">
        <f t="shared" si="1"/>
        <v>58.2.</v>
      </c>
      <c r="C131" s="52" t="s">
        <v>200</v>
      </c>
      <c r="D131" s="52" t="s">
        <v>280</v>
      </c>
      <c r="E131" s="52" t="s">
        <v>199</v>
      </c>
      <c r="F131" s="52">
        <v>2016</v>
      </c>
      <c r="G131" s="52">
        <v>273</v>
      </c>
      <c r="H131" s="21">
        <v>8</v>
      </c>
      <c r="I131" s="21">
        <v>3</v>
      </c>
      <c r="J131" s="21" t="s">
        <v>3</v>
      </c>
      <c r="K131" s="79">
        <v>8.9</v>
      </c>
      <c r="L131" s="21">
        <v>8.9</v>
      </c>
      <c r="M131" s="21">
        <v>9.1</v>
      </c>
      <c r="N131" s="21">
        <v>9</v>
      </c>
      <c r="O131" s="21">
        <v>9.1999999999999993</v>
      </c>
    </row>
    <row r="132" spans="1:15" ht="15.75" hidden="1" x14ac:dyDescent="0.25">
      <c r="A132" s="52" t="s">
        <v>307</v>
      </c>
      <c r="B132" s="52" t="str">
        <f t="shared" si="1"/>
        <v>58.3.</v>
      </c>
      <c r="C132" s="52" t="s">
        <v>201</v>
      </c>
      <c r="D132" s="52" t="s">
        <v>280</v>
      </c>
      <c r="E132" s="52" t="s">
        <v>199</v>
      </c>
      <c r="F132" s="52">
        <v>2016</v>
      </c>
      <c r="G132" s="52">
        <v>273</v>
      </c>
      <c r="H132" s="21">
        <v>8</v>
      </c>
      <c r="I132" s="21">
        <v>3</v>
      </c>
      <c r="J132" s="21" t="s">
        <v>3</v>
      </c>
      <c r="K132" s="79">
        <v>9.1</v>
      </c>
      <c r="L132" s="21">
        <v>9.1</v>
      </c>
      <c r="M132" s="21">
        <v>9.1999999999999993</v>
      </c>
      <c r="N132" s="21">
        <v>9.3000000000000007</v>
      </c>
      <c r="O132" s="21">
        <v>9.1</v>
      </c>
    </row>
    <row r="133" spans="1:15" ht="15.75" hidden="1" x14ac:dyDescent="0.25">
      <c r="A133" s="52" t="s">
        <v>307</v>
      </c>
      <c r="B133" s="52" t="str">
        <f t="shared" si="1"/>
        <v>58.4.</v>
      </c>
      <c r="C133" s="52" t="s">
        <v>202</v>
      </c>
      <c r="D133" s="52" t="s">
        <v>280</v>
      </c>
      <c r="E133" s="52" t="s">
        <v>199</v>
      </c>
      <c r="F133" s="52">
        <v>2016</v>
      </c>
      <c r="G133" s="52">
        <v>273</v>
      </c>
      <c r="H133" s="21">
        <v>8</v>
      </c>
      <c r="I133" s="21">
        <v>3</v>
      </c>
      <c r="J133" s="21" t="s">
        <v>3</v>
      </c>
      <c r="K133" s="79">
        <v>9.1999999999999993</v>
      </c>
      <c r="L133" s="21">
        <v>9.1999999999999993</v>
      </c>
      <c r="M133" s="21" t="s">
        <v>3</v>
      </c>
      <c r="N133" s="21" t="s">
        <v>3</v>
      </c>
      <c r="O133" s="21" t="s">
        <v>3</v>
      </c>
    </row>
    <row r="134" spans="1:15" ht="15.75" x14ac:dyDescent="0.25">
      <c r="A134" s="52" t="s">
        <v>283</v>
      </c>
      <c r="B134" s="52" t="str">
        <f t="shared" si="1"/>
        <v>59.1.</v>
      </c>
      <c r="C134" s="52" t="s">
        <v>53</v>
      </c>
      <c r="D134" s="52" t="s">
        <v>280</v>
      </c>
      <c r="E134" s="52" t="s">
        <v>199</v>
      </c>
      <c r="F134" s="52">
        <v>2016</v>
      </c>
      <c r="G134" s="52">
        <v>273</v>
      </c>
      <c r="H134" s="21">
        <v>8</v>
      </c>
      <c r="I134" s="21">
        <v>3</v>
      </c>
      <c r="J134" s="21">
        <v>8.5</v>
      </c>
      <c r="K134" s="79">
        <v>8.6999999999999993</v>
      </c>
      <c r="L134" s="21">
        <v>8.6999999999999993</v>
      </c>
      <c r="M134" s="21">
        <v>9.4</v>
      </c>
      <c r="N134" s="21">
        <v>9.1</v>
      </c>
      <c r="O134" s="21">
        <v>9.1999999999999993</v>
      </c>
    </row>
    <row r="135" spans="1:15" ht="15.75" hidden="1" x14ac:dyDescent="0.25">
      <c r="A135" s="52" t="s">
        <v>283</v>
      </c>
      <c r="B135" s="52" t="str">
        <f t="shared" si="1"/>
        <v>59.2.</v>
      </c>
      <c r="C135" s="52" t="s">
        <v>200</v>
      </c>
      <c r="D135" s="52" t="s">
        <v>280</v>
      </c>
      <c r="E135" s="52" t="s">
        <v>199</v>
      </c>
      <c r="F135" s="52">
        <v>2016</v>
      </c>
      <c r="G135" s="52">
        <v>273</v>
      </c>
      <c r="H135" s="21">
        <v>8</v>
      </c>
      <c r="I135" s="21">
        <v>3</v>
      </c>
      <c r="J135" s="21" t="s">
        <v>3</v>
      </c>
      <c r="K135" s="79">
        <v>9</v>
      </c>
      <c r="L135" s="21">
        <v>9.5</v>
      </c>
      <c r="M135" s="21">
        <v>9</v>
      </c>
      <c r="N135" s="21">
        <v>9.1999999999999993</v>
      </c>
      <c r="O135" s="21">
        <v>9.1</v>
      </c>
    </row>
    <row r="136" spans="1:15" ht="15.75" hidden="1" x14ac:dyDescent="0.25">
      <c r="A136" s="52" t="s">
        <v>283</v>
      </c>
      <c r="B136" s="52" t="str">
        <f t="shared" si="1"/>
        <v>59.3.</v>
      </c>
      <c r="C136" s="52" t="s">
        <v>201</v>
      </c>
      <c r="D136" s="52" t="s">
        <v>280</v>
      </c>
      <c r="E136" s="52" t="s">
        <v>199</v>
      </c>
      <c r="F136" s="52">
        <v>2016</v>
      </c>
      <c r="G136" s="52">
        <v>273</v>
      </c>
      <c r="H136" s="21">
        <v>8</v>
      </c>
      <c r="I136" s="21">
        <v>3</v>
      </c>
      <c r="J136" s="21" t="s">
        <v>3</v>
      </c>
      <c r="K136" s="79">
        <v>8.5</v>
      </c>
      <c r="L136" s="21">
        <v>9.3000000000000007</v>
      </c>
      <c r="M136" s="21">
        <v>8.9</v>
      </c>
      <c r="N136" s="21">
        <v>9.4</v>
      </c>
      <c r="O136" s="21">
        <v>8.5</v>
      </c>
    </row>
    <row r="137" spans="1:15" ht="15.75" hidden="1" x14ac:dyDescent="0.25">
      <c r="A137" s="52" t="s">
        <v>283</v>
      </c>
      <c r="B137" s="52" t="str">
        <f t="shared" si="1"/>
        <v>59.4.</v>
      </c>
      <c r="C137" s="52" t="s">
        <v>202</v>
      </c>
      <c r="D137" s="52" t="s">
        <v>280</v>
      </c>
      <c r="E137" s="52" t="s">
        <v>199</v>
      </c>
      <c r="F137" s="52">
        <v>2016</v>
      </c>
      <c r="G137" s="52">
        <v>273</v>
      </c>
      <c r="H137" s="21">
        <v>8</v>
      </c>
      <c r="I137" s="21">
        <v>3</v>
      </c>
      <c r="J137" s="21" t="s">
        <v>3</v>
      </c>
      <c r="K137" s="79">
        <v>9</v>
      </c>
      <c r="L137" s="21">
        <v>9</v>
      </c>
      <c r="M137" s="21" t="s">
        <v>3</v>
      </c>
      <c r="N137" s="21" t="s">
        <v>3</v>
      </c>
      <c r="O137" s="21" t="s">
        <v>3</v>
      </c>
    </row>
    <row r="138" spans="1:15" ht="15.75" x14ac:dyDescent="0.25">
      <c r="A138" s="52" t="s">
        <v>284</v>
      </c>
      <c r="B138" s="52" t="str">
        <f t="shared" si="1"/>
        <v>60.1.</v>
      </c>
      <c r="C138" s="52" t="s">
        <v>53</v>
      </c>
      <c r="D138" s="52" t="s">
        <v>55</v>
      </c>
      <c r="E138" s="52" t="s">
        <v>199</v>
      </c>
      <c r="F138" s="52">
        <v>2016</v>
      </c>
      <c r="G138" s="52">
        <v>273</v>
      </c>
      <c r="H138" s="21">
        <v>7</v>
      </c>
      <c r="I138" s="21">
        <v>3</v>
      </c>
      <c r="J138" s="21">
        <v>9</v>
      </c>
      <c r="K138" s="79">
        <v>9</v>
      </c>
      <c r="L138" s="21">
        <v>9.3000000000000007</v>
      </c>
      <c r="M138" s="21">
        <v>9</v>
      </c>
      <c r="N138" s="21">
        <v>9.1999999999999993</v>
      </c>
      <c r="O138" s="21">
        <v>9.5</v>
      </c>
    </row>
    <row r="139" spans="1:15" ht="15.75" x14ac:dyDescent="0.25">
      <c r="A139" s="52" t="s">
        <v>285</v>
      </c>
      <c r="B139" s="52" t="str">
        <f t="shared" si="1"/>
        <v>61.1.</v>
      </c>
      <c r="C139" s="52" t="s">
        <v>53</v>
      </c>
      <c r="D139" s="52" t="s">
        <v>55</v>
      </c>
      <c r="E139" s="52" t="s">
        <v>199</v>
      </c>
      <c r="F139" s="52">
        <v>2016</v>
      </c>
      <c r="G139" s="52">
        <v>273</v>
      </c>
      <c r="H139" s="21">
        <v>7</v>
      </c>
      <c r="I139" s="21">
        <v>3</v>
      </c>
      <c r="J139" s="21">
        <v>8.8000000000000007</v>
      </c>
      <c r="K139" s="79">
        <v>8.8000000000000007</v>
      </c>
      <c r="L139" s="21">
        <v>9.1999999999999993</v>
      </c>
      <c r="M139" s="21">
        <v>9.4</v>
      </c>
      <c r="N139" s="21">
        <v>8.8000000000000007</v>
      </c>
      <c r="O139" s="21">
        <v>9.1</v>
      </c>
    </row>
    <row r="140" spans="1:15" ht="15.75" x14ac:dyDescent="0.25">
      <c r="A140" s="52" t="s">
        <v>286</v>
      </c>
      <c r="B140" s="52" t="str">
        <f t="shared" si="1"/>
        <v>62.1.</v>
      </c>
      <c r="C140" s="52" t="s">
        <v>53</v>
      </c>
      <c r="D140" s="52" t="s">
        <v>327</v>
      </c>
      <c r="E140" s="52" t="s">
        <v>199</v>
      </c>
      <c r="F140" s="52">
        <v>2016</v>
      </c>
      <c r="G140" s="52" t="s">
        <v>373</v>
      </c>
      <c r="H140" s="79">
        <v>7</v>
      </c>
      <c r="I140" s="21">
        <v>3</v>
      </c>
      <c r="J140" s="21">
        <v>9.5</v>
      </c>
      <c r="K140" s="79">
        <v>10.6</v>
      </c>
      <c r="L140" s="21">
        <v>11.3</v>
      </c>
      <c r="M140" s="21">
        <v>10.6</v>
      </c>
      <c r="N140" s="21">
        <v>10.7</v>
      </c>
      <c r="O140" s="21">
        <v>10.9</v>
      </c>
    </row>
    <row r="141" spans="1:15" ht="15.75" hidden="1" x14ac:dyDescent="0.25">
      <c r="A141" s="52" t="s">
        <v>286</v>
      </c>
      <c r="B141" s="52" t="str">
        <f t="shared" si="1"/>
        <v>62.2.</v>
      </c>
      <c r="C141" s="52" t="s">
        <v>200</v>
      </c>
      <c r="D141" s="52" t="s">
        <v>327</v>
      </c>
      <c r="E141" s="52" t="s">
        <v>199</v>
      </c>
      <c r="F141" s="52">
        <v>2016</v>
      </c>
      <c r="G141" s="52" t="s">
        <v>373</v>
      </c>
      <c r="H141" s="79">
        <v>7</v>
      </c>
      <c r="I141" s="21">
        <v>3</v>
      </c>
      <c r="J141" s="21" t="s">
        <v>3</v>
      </c>
      <c r="K141" s="79">
        <v>10.4</v>
      </c>
      <c r="L141" s="21">
        <v>10.5</v>
      </c>
      <c r="M141" s="21">
        <v>10.4</v>
      </c>
      <c r="N141" s="21">
        <v>10.8</v>
      </c>
      <c r="O141" s="21" t="s">
        <v>3</v>
      </c>
    </row>
    <row r="142" spans="1:15" ht="15.75" hidden="1" x14ac:dyDescent="0.25">
      <c r="A142" s="52" t="s">
        <v>286</v>
      </c>
      <c r="B142" s="52" t="str">
        <f t="shared" si="1"/>
        <v>62.3.</v>
      </c>
      <c r="C142" s="52" t="s">
        <v>201</v>
      </c>
      <c r="D142" s="52" t="s">
        <v>327</v>
      </c>
      <c r="E142" s="52" t="s">
        <v>199</v>
      </c>
      <c r="F142" s="52">
        <v>2016</v>
      </c>
      <c r="G142" s="52" t="s">
        <v>373</v>
      </c>
      <c r="H142" s="79">
        <v>7</v>
      </c>
      <c r="I142" s="21">
        <v>3</v>
      </c>
      <c r="J142" s="21" t="s">
        <v>3</v>
      </c>
      <c r="K142" s="79">
        <v>9.5</v>
      </c>
      <c r="L142" s="21">
        <v>9.5</v>
      </c>
      <c r="M142" s="21">
        <v>10.7</v>
      </c>
      <c r="N142" s="21">
        <v>11.2</v>
      </c>
      <c r="O142" s="21">
        <v>10.7</v>
      </c>
    </row>
    <row r="143" spans="1:15" ht="15.75" hidden="1" x14ac:dyDescent="0.25">
      <c r="A143" s="52" t="s">
        <v>286</v>
      </c>
      <c r="B143" s="52" t="str">
        <f t="shared" si="1"/>
        <v>62.4.</v>
      </c>
      <c r="C143" s="52" t="s">
        <v>202</v>
      </c>
      <c r="D143" s="52" t="s">
        <v>327</v>
      </c>
      <c r="E143" s="52" t="s">
        <v>199</v>
      </c>
      <c r="F143" s="52">
        <v>2016</v>
      </c>
      <c r="G143" s="52" t="s">
        <v>373</v>
      </c>
      <c r="H143" s="79">
        <v>7</v>
      </c>
      <c r="I143" s="21">
        <v>3</v>
      </c>
      <c r="J143" s="21" t="s">
        <v>3</v>
      </c>
      <c r="K143" s="79">
        <v>10.6</v>
      </c>
      <c r="L143" s="21">
        <v>11.2</v>
      </c>
      <c r="M143" s="21">
        <v>10.8</v>
      </c>
      <c r="N143" s="21">
        <v>10.6</v>
      </c>
      <c r="O143" s="21">
        <v>11.1</v>
      </c>
    </row>
    <row r="144" spans="1:15" ht="15.75" hidden="1" x14ac:dyDescent="0.25">
      <c r="A144" s="52" t="s">
        <v>286</v>
      </c>
      <c r="B144" s="52" t="str">
        <f t="shared" si="1"/>
        <v>62.5.</v>
      </c>
      <c r="C144" s="52" t="s">
        <v>203</v>
      </c>
      <c r="D144" s="52" t="s">
        <v>327</v>
      </c>
      <c r="E144" s="52" t="s">
        <v>199</v>
      </c>
      <c r="F144" s="52">
        <v>2016</v>
      </c>
      <c r="G144" s="52" t="s">
        <v>373</v>
      </c>
      <c r="H144" s="79">
        <v>7</v>
      </c>
      <c r="I144" s="21">
        <v>3</v>
      </c>
      <c r="J144" s="21" t="s">
        <v>3</v>
      </c>
      <c r="K144" s="79">
        <v>10.5</v>
      </c>
      <c r="L144" s="21">
        <v>11.1</v>
      </c>
      <c r="M144" s="21">
        <v>11</v>
      </c>
      <c r="N144" s="21">
        <v>11.2</v>
      </c>
      <c r="O144" s="21">
        <v>10.5</v>
      </c>
    </row>
    <row r="145" spans="1:15" ht="15.75" x14ac:dyDescent="0.25">
      <c r="A145" s="52" t="s">
        <v>287</v>
      </c>
      <c r="B145" s="52" t="str">
        <f t="shared" si="1"/>
        <v>63.1.</v>
      </c>
      <c r="C145" s="52" t="s">
        <v>53</v>
      </c>
      <c r="D145" s="52" t="s">
        <v>55</v>
      </c>
      <c r="E145" s="52" t="s">
        <v>199</v>
      </c>
      <c r="F145" s="52">
        <v>2016</v>
      </c>
      <c r="G145" s="52">
        <v>273</v>
      </c>
      <c r="H145" s="21">
        <v>7</v>
      </c>
      <c r="I145" s="21">
        <v>3</v>
      </c>
      <c r="J145" s="21">
        <v>8.8000000000000007</v>
      </c>
      <c r="K145" s="79">
        <v>8.8000000000000007</v>
      </c>
      <c r="L145" s="21">
        <v>9</v>
      </c>
      <c r="M145" s="21">
        <v>9.1999999999999993</v>
      </c>
      <c r="N145" s="21">
        <v>8.8000000000000007</v>
      </c>
      <c r="O145" s="21">
        <v>9.3000000000000007</v>
      </c>
    </row>
    <row r="146" spans="1:15" ht="15.75" x14ac:dyDescent="0.25">
      <c r="A146" s="52" t="s">
        <v>288</v>
      </c>
      <c r="B146" s="52" t="str">
        <f t="shared" si="1"/>
        <v>64.1.</v>
      </c>
      <c r="C146" s="52" t="s">
        <v>53</v>
      </c>
      <c r="D146" s="52" t="s">
        <v>55</v>
      </c>
      <c r="E146" s="52" t="s">
        <v>199</v>
      </c>
      <c r="F146" s="52">
        <v>2016</v>
      </c>
      <c r="G146" s="52">
        <v>273</v>
      </c>
      <c r="H146" s="21">
        <v>7</v>
      </c>
      <c r="I146" s="21">
        <v>3</v>
      </c>
      <c r="J146" s="21">
        <v>8.9</v>
      </c>
      <c r="K146" s="79">
        <v>8.9</v>
      </c>
      <c r="L146" s="21">
        <v>8.9</v>
      </c>
      <c r="M146" s="21">
        <v>9</v>
      </c>
      <c r="N146" s="21">
        <v>9.1</v>
      </c>
      <c r="O146" s="21">
        <v>9.4</v>
      </c>
    </row>
    <row r="147" spans="1:15" ht="15.75" x14ac:dyDescent="0.25">
      <c r="A147" s="52" t="s">
        <v>308</v>
      </c>
      <c r="B147" s="52" t="str">
        <f t="shared" ref="B147:B210" si="2">CONCATENATE(A147,".",C147,".")</f>
        <v>65.1.</v>
      </c>
      <c r="C147" s="52" t="s">
        <v>53</v>
      </c>
      <c r="D147" s="52" t="s">
        <v>280</v>
      </c>
      <c r="E147" s="52" t="s">
        <v>199</v>
      </c>
      <c r="F147" s="52">
        <v>2016</v>
      </c>
      <c r="G147" s="52">
        <v>273</v>
      </c>
      <c r="H147" s="21">
        <v>8</v>
      </c>
      <c r="I147" s="21">
        <v>3</v>
      </c>
      <c r="J147" s="21">
        <v>8.8000000000000007</v>
      </c>
      <c r="K147" s="79">
        <v>8.8000000000000007</v>
      </c>
      <c r="L147" s="21">
        <v>8.8000000000000007</v>
      </c>
      <c r="M147" s="21">
        <v>9.1</v>
      </c>
      <c r="N147" s="21">
        <v>9</v>
      </c>
      <c r="O147" s="21">
        <v>9.4</v>
      </c>
    </row>
    <row r="148" spans="1:15" ht="15.75" hidden="1" x14ac:dyDescent="0.25">
      <c r="A148" s="52" t="s">
        <v>308</v>
      </c>
      <c r="B148" s="52" t="str">
        <f t="shared" si="2"/>
        <v>65.2.</v>
      </c>
      <c r="C148" s="52" t="s">
        <v>200</v>
      </c>
      <c r="D148" s="52" t="s">
        <v>280</v>
      </c>
      <c r="E148" s="52" t="s">
        <v>199</v>
      </c>
      <c r="F148" s="52">
        <v>2016</v>
      </c>
      <c r="G148" s="52">
        <v>273</v>
      </c>
      <c r="H148" s="21">
        <v>8</v>
      </c>
      <c r="I148" s="21">
        <v>3</v>
      </c>
      <c r="J148" s="21" t="s">
        <v>3</v>
      </c>
      <c r="K148" s="79">
        <v>8.8000000000000007</v>
      </c>
      <c r="L148" s="21">
        <v>9.4</v>
      </c>
      <c r="M148" s="21">
        <v>8.8000000000000007</v>
      </c>
      <c r="N148" s="21">
        <v>9.3000000000000007</v>
      </c>
      <c r="O148" s="21">
        <v>9.4</v>
      </c>
    </row>
    <row r="149" spans="1:15" ht="15.75" hidden="1" x14ac:dyDescent="0.25">
      <c r="A149" s="52" t="s">
        <v>308</v>
      </c>
      <c r="B149" s="52" t="str">
        <f t="shared" si="2"/>
        <v>65.3.</v>
      </c>
      <c r="C149" s="52" t="s">
        <v>201</v>
      </c>
      <c r="D149" s="52" t="s">
        <v>280</v>
      </c>
      <c r="E149" s="52" t="s">
        <v>199</v>
      </c>
      <c r="F149" s="52">
        <v>2016</v>
      </c>
      <c r="G149" s="52">
        <v>273</v>
      </c>
      <c r="H149" s="21">
        <v>8</v>
      </c>
      <c r="I149" s="21">
        <v>3</v>
      </c>
      <c r="J149" s="21" t="s">
        <v>3</v>
      </c>
      <c r="K149" s="79">
        <v>8.9</v>
      </c>
      <c r="L149" s="21">
        <v>9</v>
      </c>
      <c r="M149" s="21">
        <v>9.1</v>
      </c>
      <c r="N149" s="21">
        <v>9.3000000000000007</v>
      </c>
      <c r="O149" s="21">
        <v>8.9</v>
      </c>
    </row>
    <row r="150" spans="1:15" ht="15.75" hidden="1" x14ac:dyDescent="0.25">
      <c r="A150" s="52" t="s">
        <v>308</v>
      </c>
      <c r="B150" s="52" t="str">
        <f t="shared" si="2"/>
        <v>65.4.</v>
      </c>
      <c r="C150" s="52" t="s">
        <v>202</v>
      </c>
      <c r="D150" s="52" t="s">
        <v>280</v>
      </c>
      <c r="E150" s="52" t="s">
        <v>199</v>
      </c>
      <c r="F150" s="52">
        <v>2016</v>
      </c>
      <c r="G150" s="52">
        <v>273</v>
      </c>
      <c r="H150" s="21">
        <v>8</v>
      </c>
      <c r="I150" s="21">
        <v>3</v>
      </c>
      <c r="J150" s="21" t="s">
        <v>3</v>
      </c>
      <c r="K150" s="79">
        <v>9.1999999999999993</v>
      </c>
      <c r="L150" s="21">
        <v>9.1999999999999993</v>
      </c>
      <c r="M150" s="21" t="s">
        <v>3</v>
      </c>
      <c r="N150" s="21" t="s">
        <v>3</v>
      </c>
      <c r="O150" s="21" t="s">
        <v>3</v>
      </c>
    </row>
    <row r="151" spans="1:15" ht="15.75" x14ac:dyDescent="0.25">
      <c r="A151" s="52" t="s">
        <v>309</v>
      </c>
      <c r="B151" s="52" t="str">
        <f t="shared" si="2"/>
        <v>66.1.</v>
      </c>
      <c r="C151" s="52" t="s">
        <v>53</v>
      </c>
      <c r="D151" s="52" t="s">
        <v>280</v>
      </c>
      <c r="E151" s="52" t="s">
        <v>199</v>
      </c>
      <c r="F151" s="52">
        <v>2016</v>
      </c>
      <c r="G151" s="52">
        <v>273</v>
      </c>
      <c r="H151" s="21">
        <v>8</v>
      </c>
      <c r="I151" s="21">
        <v>3</v>
      </c>
      <c r="J151" s="21">
        <v>8</v>
      </c>
      <c r="K151" s="79">
        <v>8.1999999999999993</v>
      </c>
      <c r="L151" s="21">
        <v>8.6999999999999993</v>
      </c>
      <c r="M151" s="21">
        <v>8.3000000000000007</v>
      </c>
      <c r="N151" s="21">
        <v>8.4</v>
      </c>
      <c r="O151" s="21">
        <v>8.1999999999999993</v>
      </c>
    </row>
    <row r="152" spans="1:15" ht="15.75" hidden="1" x14ac:dyDescent="0.25">
      <c r="A152" s="52" t="s">
        <v>309</v>
      </c>
      <c r="B152" s="52" t="str">
        <f t="shared" si="2"/>
        <v>66.2.</v>
      </c>
      <c r="C152" s="52" t="s">
        <v>200</v>
      </c>
      <c r="D152" s="52" t="s">
        <v>280</v>
      </c>
      <c r="E152" s="52" t="s">
        <v>199</v>
      </c>
      <c r="F152" s="52">
        <v>2016</v>
      </c>
      <c r="G152" s="52">
        <v>273</v>
      </c>
      <c r="H152" s="21">
        <v>8</v>
      </c>
      <c r="I152" s="21">
        <v>3</v>
      </c>
      <c r="J152" s="21" t="s">
        <v>3</v>
      </c>
      <c r="K152" s="79">
        <v>8.1999999999999993</v>
      </c>
      <c r="L152" s="21">
        <v>8.6</v>
      </c>
      <c r="M152" s="21">
        <v>8.4</v>
      </c>
      <c r="N152" s="21">
        <v>8.1999999999999993</v>
      </c>
      <c r="O152" s="21">
        <v>8.3000000000000007</v>
      </c>
    </row>
    <row r="153" spans="1:15" ht="15.75" hidden="1" x14ac:dyDescent="0.25">
      <c r="A153" s="52" t="s">
        <v>309</v>
      </c>
      <c r="B153" s="52" t="str">
        <f t="shared" si="2"/>
        <v>66.3.</v>
      </c>
      <c r="C153" s="52" t="s">
        <v>201</v>
      </c>
      <c r="D153" s="52" t="s">
        <v>280</v>
      </c>
      <c r="E153" s="52" t="s">
        <v>199</v>
      </c>
      <c r="F153" s="52">
        <v>2016</v>
      </c>
      <c r="G153" s="52">
        <v>273</v>
      </c>
      <c r="H153" s="21">
        <v>8</v>
      </c>
      <c r="I153" s="21">
        <v>3</v>
      </c>
      <c r="J153" s="21" t="s">
        <v>3</v>
      </c>
      <c r="K153" s="79">
        <v>8.1</v>
      </c>
      <c r="L153" s="21">
        <v>8.1999999999999993</v>
      </c>
      <c r="M153" s="21">
        <v>8.4</v>
      </c>
      <c r="N153" s="21">
        <v>8.3000000000000007</v>
      </c>
      <c r="O153" s="21">
        <v>8.1</v>
      </c>
    </row>
    <row r="154" spans="1:15" ht="15.75" hidden="1" x14ac:dyDescent="0.25">
      <c r="A154" s="52" t="s">
        <v>309</v>
      </c>
      <c r="B154" s="52" t="str">
        <f t="shared" si="2"/>
        <v>66.4.</v>
      </c>
      <c r="C154" s="52" t="s">
        <v>202</v>
      </c>
      <c r="D154" s="52" t="s">
        <v>280</v>
      </c>
      <c r="E154" s="52" t="s">
        <v>199</v>
      </c>
      <c r="F154" s="52">
        <v>2016</v>
      </c>
      <c r="G154" s="52">
        <v>273</v>
      </c>
      <c r="H154" s="21">
        <v>8</v>
      </c>
      <c r="I154" s="21">
        <v>3</v>
      </c>
      <c r="J154" s="21" t="s">
        <v>3</v>
      </c>
      <c r="K154" s="79">
        <v>8</v>
      </c>
      <c r="L154" s="21">
        <v>8</v>
      </c>
      <c r="M154" s="21" t="s">
        <v>3</v>
      </c>
      <c r="N154" s="21" t="s">
        <v>3</v>
      </c>
      <c r="O154" s="21" t="s">
        <v>3</v>
      </c>
    </row>
    <row r="155" spans="1:15" ht="15.75" x14ac:dyDescent="0.25">
      <c r="A155" s="52" t="s">
        <v>310</v>
      </c>
      <c r="B155" s="52" t="str">
        <f t="shared" si="2"/>
        <v>67.1.</v>
      </c>
      <c r="C155" s="52" t="s">
        <v>53</v>
      </c>
      <c r="D155" s="52" t="s">
        <v>281</v>
      </c>
      <c r="E155" s="52" t="s">
        <v>329</v>
      </c>
      <c r="F155" s="52">
        <v>2016</v>
      </c>
      <c r="G155" s="52">
        <v>250</v>
      </c>
      <c r="H155" s="21" t="s">
        <v>3</v>
      </c>
      <c r="I155" s="21">
        <v>6.5</v>
      </c>
      <c r="J155" s="21">
        <v>15.3</v>
      </c>
      <c r="K155" s="79">
        <v>15.4</v>
      </c>
      <c r="L155" s="21">
        <v>16.3</v>
      </c>
      <c r="M155" s="21">
        <v>15.4</v>
      </c>
      <c r="N155" s="21">
        <v>16.5</v>
      </c>
      <c r="O155" s="21">
        <v>15.7</v>
      </c>
    </row>
    <row r="156" spans="1:15" ht="15.75" hidden="1" x14ac:dyDescent="0.25">
      <c r="A156" s="52" t="s">
        <v>310</v>
      </c>
      <c r="B156" s="52" t="str">
        <f t="shared" si="2"/>
        <v>67.2.</v>
      </c>
      <c r="C156" s="52" t="s">
        <v>200</v>
      </c>
      <c r="D156" s="52" t="s">
        <v>281</v>
      </c>
      <c r="E156" s="52" t="s">
        <v>329</v>
      </c>
      <c r="F156" s="52">
        <v>2016</v>
      </c>
      <c r="G156" s="52">
        <v>250</v>
      </c>
      <c r="H156" s="21" t="s">
        <v>3</v>
      </c>
      <c r="I156" s="21">
        <v>6.5</v>
      </c>
      <c r="J156" s="21" t="s">
        <v>3</v>
      </c>
      <c r="K156" s="79">
        <v>15.6</v>
      </c>
      <c r="L156" s="21">
        <v>15.8</v>
      </c>
      <c r="M156" s="21">
        <v>16</v>
      </c>
      <c r="N156" s="21">
        <v>15.8</v>
      </c>
      <c r="O156" s="21">
        <v>15.6</v>
      </c>
    </row>
    <row r="157" spans="1:15" ht="15.75" hidden="1" x14ac:dyDescent="0.25">
      <c r="A157" s="52" t="s">
        <v>310</v>
      </c>
      <c r="B157" s="52" t="str">
        <f t="shared" si="2"/>
        <v>67.3.</v>
      </c>
      <c r="C157" s="52" t="s">
        <v>201</v>
      </c>
      <c r="D157" s="52" t="s">
        <v>281</v>
      </c>
      <c r="E157" s="52" t="s">
        <v>329</v>
      </c>
      <c r="F157" s="52">
        <v>2016</v>
      </c>
      <c r="G157" s="52">
        <v>250</v>
      </c>
      <c r="H157" s="21" t="s">
        <v>3</v>
      </c>
      <c r="I157" s="21">
        <v>6.5</v>
      </c>
      <c r="J157" s="21" t="s">
        <v>3</v>
      </c>
      <c r="K157" s="79">
        <v>15.3</v>
      </c>
      <c r="L157" s="21">
        <v>15.3</v>
      </c>
      <c r="M157" s="21">
        <v>15.8</v>
      </c>
      <c r="N157" s="21">
        <v>15.4</v>
      </c>
      <c r="O157" s="21">
        <v>16.3</v>
      </c>
    </row>
    <row r="158" spans="1:15" ht="15.75" hidden="1" x14ac:dyDescent="0.25">
      <c r="A158" s="52" t="s">
        <v>310</v>
      </c>
      <c r="B158" s="52" t="str">
        <f t="shared" si="2"/>
        <v>67.4.</v>
      </c>
      <c r="C158" s="52" t="s">
        <v>202</v>
      </c>
      <c r="D158" s="52" t="s">
        <v>281</v>
      </c>
      <c r="E158" s="52" t="s">
        <v>329</v>
      </c>
      <c r="F158" s="52">
        <v>2016</v>
      </c>
      <c r="G158" s="52">
        <v>250</v>
      </c>
      <c r="H158" s="21" t="s">
        <v>3</v>
      </c>
      <c r="I158" s="21">
        <v>6.5</v>
      </c>
      <c r="J158" s="21" t="s">
        <v>3</v>
      </c>
      <c r="K158" s="79">
        <v>15.7</v>
      </c>
      <c r="L158" s="21">
        <v>15.7</v>
      </c>
      <c r="M158" s="21" t="s">
        <v>3</v>
      </c>
      <c r="N158" s="21" t="s">
        <v>3</v>
      </c>
      <c r="O158" s="21" t="s">
        <v>3</v>
      </c>
    </row>
    <row r="159" spans="1:15" ht="15.75" x14ac:dyDescent="0.25">
      <c r="A159" s="52" t="s">
        <v>311</v>
      </c>
      <c r="B159" s="52" t="str">
        <f t="shared" si="2"/>
        <v>68.1.</v>
      </c>
      <c r="C159" s="52" t="s">
        <v>53</v>
      </c>
      <c r="D159" s="52" t="s">
        <v>55</v>
      </c>
      <c r="E159" s="52" t="s">
        <v>199</v>
      </c>
      <c r="F159" s="52">
        <v>2016</v>
      </c>
      <c r="G159" s="52">
        <v>273</v>
      </c>
      <c r="H159" s="21">
        <v>7</v>
      </c>
      <c r="I159" s="21">
        <v>3</v>
      </c>
      <c r="J159" s="21">
        <v>8.9</v>
      </c>
      <c r="K159" s="79">
        <v>8.9</v>
      </c>
      <c r="L159" s="21">
        <v>9.3000000000000007</v>
      </c>
      <c r="M159" s="21">
        <v>9.3000000000000007</v>
      </c>
      <c r="N159" s="21">
        <v>8.9</v>
      </c>
      <c r="O159" s="21">
        <v>9.1</v>
      </c>
    </row>
    <row r="160" spans="1:15" ht="15.75" x14ac:dyDescent="0.25">
      <c r="A160" s="52" t="s">
        <v>379</v>
      </c>
      <c r="B160" s="52" t="str">
        <f t="shared" si="2"/>
        <v>85.1.</v>
      </c>
      <c r="C160" s="52" t="s">
        <v>53</v>
      </c>
      <c r="D160" s="52" t="s">
        <v>55</v>
      </c>
      <c r="E160" s="52">
        <v>20</v>
      </c>
      <c r="F160" s="52">
        <v>2016</v>
      </c>
      <c r="G160" s="52">
        <v>273</v>
      </c>
      <c r="H160" s="21">
        <v>7</v>
      </c>
      <c r="I160" s="21">
        <v>3</v>
      </c>
      <c r="J160" s="21">
        <v>9.3000000000000007</v>
      </c>
      <c r="K160" s="21">
        <v>9.3000000000000007</v>
      </c>
      <c r="L160" s="21">
        <v>9.3000000000000007</v>
      </c>
      <c r="M160" s="21">
        <v>9.4</v>
      </c>
      <c r="N160" s="21">
        <v>9.5</v>
      </c>
      <c r="O160" s="21">
        <v>9.3000000000000007</v>
      </c>
    </row>
    <row r="161" spans="1:15" ht="15.75" x14ac:dyDescent="0.25">
      <c r="A161" s="52" t="s">
        <v>380</v>
      </c>
      <c r="B161" s="52" t="str">
        <f t="shared" si="2"/>
        <v>86.1.</v>
      </c>
      <c r="C161" s="52" t="s">
        <v>53</v>
      </c>
      <c r="D161" s="52" t="s">
        <v>261</v>
      </c>
      <c r="E161" s="52">
        <v>20</v>
      </c>
      <c r="F161" s="52">
        <v>2016</v>
      </c>
      <c r="G161" s="52">
        <v>273</v>
      </c>
      <c r="H161" s="21">
        <v>7</v>
      </c>
      <c r="I161" s="21">
        <v>3</v>
      </c>
      <c r="J161" s="21">
        <v>4.5999999999999996</v>
      </c>
      <c r="K161" s="21">
        <v>8.8000000000000007</v>
      </c>
      <c r="L161" s="21">
        <v>8.9</v>
      </c>
      <c r="M161" s="21">
        <v>8.9</v>
      </c>
      <c r="N161" s="21">
        <v>8.8000000000000007</v>
      </c>
      <c r="O161" s="21">
        <v>9.3000000000000007</v>
      </c>
    </row>
    <row r="162" spans="1:15" ht="15.75" hidden="1" x14ac:dyDescent="0.25">
      <c r="A162" s="52" t="s">
        <v>380</v>
      </c>
      <c r="B162" s="52" t="str">
        <f t="shared" si="2"/>
        <v>86.2.</v>
      </c>
      <c r="C162" s="52" t="s">
        <v>200</v>
      </c>
      <c r="D162" s="52" t="s">
        <v>261</v>
      </c>
      <c r="E162" s="52">
        <v>20</v>
      </c>
      <c r="F162" s="52">
        <v>2016</v>
      </c>
      <c r="G162" s="52">
        <v>273</v>
      </c>
      <c r="H162" s="21">
        <v>7</v>
      </c>
      <c r="I162" s="21">
        <v>3</v>
      </c>
      <c r="J162" s="21" t="s">
        <v>3</v>
      </c>
      <c r="K162" s="21">
        <v>9.1</v>
      </c>
      <c r="L162" s="21">
        <v>9.1999999999999993</v>
      </c>
      <c r="M162" s="21">
        <v>9.1</v>
      </c>
      <c r="N162" s="21">
        <v>9.3000000000000007</v>
      </c>
      <c r="O162" s="21" t="s">
        <v>3</v>
      </c>
    </row>
    <row r="163" spans="1:15" ht="15.75" hidden="1" x14ac:dyDescent="0.25">
      <c r="A163" s="52" t="s">
        <v>380</v>
      </c>
      <c r="B163" s="52" t="str">
        <f t="shared" si="2"/>
        <v>86.3.</v>
      </c>
      <c r="C163" s="52" t="s">
        <v>201</v>
      </c>
      <c r="D163" s="52" t="s">
        <v>261</v>
      </c>
      <c r="E163" s="52">
        <v>20</v>
      </c>
      <c r="F163" s="52">
        <v>2016</v>
      </c>
      <c r="G163" s="52">
        <v>273</v>
      </c>
      <c r="H163" s="21">
        <v>7</v>
      </c>
      <c r="I163" s="21">
        <v>3</v>
      </c>
      <c r="J163" s="21" t="s">
        <v>3</v>
      </c>
      <c r="K163" s="21">
        <v>8.8000000000000007</v>
      </c>
      <c r="L163" s="21">
        <v>9</v>
      </c>
      <c r="M163" s="21">
        <v>9.4</v>
      </c>
      <c r="N163" s="21">
        <v>8.8000000000000007</v>
      </c>
      <c r="O163" s="21">
        <v>9.1</v>
      </c>
    </row>
    <row r="164" spans="1:15" ht="15.75" hidden="1" x14ac:dyDescent="0.25">
      <c r="A164" s="52" t="s">
        <v>380</v>
      </c>
      <c r="B164" s="52" t="str">
        <f t="shared" si="2"/>
        <v>86.4.</v>
      </c>
      <c r="C164" s="52" t="s">
        <v>202</v>
      </c>
      <c r="D164" s="52" t="s">
        <v>262</v>
      </c>
      <c r="E164" s="52">
        <v>20</v>
      </c>
      <c r="F164" s="52">
        <v>2016</v>
      </c>
      <c r="G164" s="52">
        <v>32</v>
      </c>
      <c r="H164" s="21">
        <v>4</v>
      </c>
      <c r="I164" s="21">
        <v>1.5</v>
      </c>
      <c r="J164" s="21" t="s">
        <v>3</v>
      </c>
      <c r="K164" s="21">
        <v>4.5999999999999996</v>
      </c>
      <c r="L164" s="21">
        <v>4.8</v>
      </c>
      <c r="M164" s="21">
        <v>4.7</v>
      </c>
      <c r="N164" s="21">
        <v>4.5999999999999996</v>
      </c>
      <c r="O164" s="21">
        <v>4.8</v>
      </c>
    </row>
    <row r="165" spans="1:15" ht="15.75" hidden="1" x14ac:dyDescent="0.25">
      <c r="A165" s="52" t="s">
        <v>380</v>
      </c>
      <c r="B165" s="52" t="str">
        <f t="shared" si="2"/>
        <v>86.5.</v>
      </c>
      <c r="C165" s="52" t="s">
        <v>203</v>
      </c>
      <c r="D165" s="52" t="s">
        <v>262</v>
      </c>
      <c r="E165" s="52">
        <v>20</v>
      </c>
      <c r="F165" s="52">
        <v>2016</v>
      </c>
      <c r="G165" s="52">
        <v>32</v>
      </c>
      <c r="H165" s="21">
        <v>4</v>
      </c>
      <c r="I165" s="21">
        <v>1.5</v>
      </c>
      <c r="J165" s="21" t="s">
        <v>3</v>
      </c>
      <c r="K165" s="21">
        <v>4.7</v>
      </c>
      <c r="L165" s="21">
        <v>4.9000000000000004</v>
      </c>
      <c r="M165" s="21">
        <v>4.8</v>
      </c>
      <c r="N165" s="21">
        <v>4.7</v>
      </c>
      <c r="O165" s="21">
        <v>4.8</v>
      </c>
    </row>
    <row r="166" spans="1:15" ht="15.75" x14ac:dyDescent="0.25">
      <c r="A166" s="52" t="s">
        <v>381</v>
      </c>
      <c r="B166" s="52" t="str">
        <f t="shared" si="2"/>
        <v>87.1.</v>
      </c>
      <c r="C166" s="52" t="s">
        <v>53</v>
      </c>
      <c r="D166" s="52" t="s">
        <v>55</v>
      </c>
      <c r="E166" s="52">
        <v>20</v>
      </c>
      <c r="F166" s="52">
        <v>2016</v>
      </c>
      <c r="G166" s="52">
        <v>32</v>
      </c>
      <c r="H166" s="21">
        <v>4</v>
      </c>
      <c r="I166" s="21">
        <v>1.5</v>
      </c>
      <c r="J166" s="21">
        <v>4.5999999999999996</v>
      </c>
      <c r="K166" s="21">
        <v>4.5999999999999996</v>
      </c>
      <c r="L166" s="21">
        <v>4.9000000000000004</v>
      </c>
      <c r="M166" s="21">
        <v>4.5999999999999996</v>
      </c>
      <c r="N166" s="21">
        <v>4.7</v>
      </c>
      <c r="O166" s="21">
        <v>4.9000000000000004</v>
      </c>
    </row>
    <row r="167" spans="1:15" ht="15.75" x14ac:dyDescent="0.25">
      <c r="A167" s="52" t="s">
        <v>382</v>
      </c>
      <c r="B167" s="52" t="str">
        <f t="shared" si="2"/>
        <v>88.1.</v>
      </c>
      <c r="C167" s="52" t="s">
        <v>53</v>
      </c>
      <c r="D167" s="52" t="s">
        <v>357</v>
      </c>
      <c r="E167" s="52">
        <v>20</v>
      </c>
      <c r="F167" s="52">
        <v>2016</v>
      </c>
      <c r="G167" s="52">
        <v>32</v>
      </c>
      <c r="H167" s="21">
        <v>4</v>
      </c>
      <c r="I167" s="21">
        <v>1.5</v>
      </c>
      <c r="J167" s="21">
        <v>4</v>
      </c>
      <c r="K167" s="21">
        <v>4</v>
      </c>
      <c r="L167" s="21">
        <v>4.8</v>
      </c>
      <c r="M167" s="21">
        <v>4</v>
      </c>
      <c r="N167" s="21">
        <v>4.4000000000000004</v>
      </c>
      <c r="O167" s="21">
        <v>4.2</v>
      </c>
    </row>
    <row r="168" spans="1:15" ht="15.75" x14ac:dyDescent="0.25">
      <c r="A168" s="52" t="s">
        <v>315</v>
      </c>
      <c r="B168" s="52" t="str">
        <f t="shared" si="2"/>
        <v>92.1.</v>
      </c>
      <c r="C168" s="52" t="s">
        <v>53</v>
      </c>
      <c r="D168" s="52" t="s">
        <v>314</v>
      </c>
      <c r="E168" s="52" t="s">
        <v>199</v>
      </c>
      <c r="F168" s="52">
        <v>2016</v>
      </c>
      <c r="G168" s="52" t="s">
        <v>375</v>
      </c>
      <c r="H168" s="21">
        <v>7</v>
      </c>
      <c r="I168" s="21">
        <v>3</v>
      </c>
      <c r="J168" s="21">
        <v>9.4</v>
      </c>
      <c r="K168" s="79">
        <v>12.3</v>
      </c>
      <c r="L168" s="21">
        <v>12.8</v>
      </c>
      <c r="M168" s="21">
        <v>12.6</v>
      </c>
      <c r="N168" s="21">
        <v>12.3</v>
      </c>
      <c r="O168" s="21">
        <v>12.7</v>
      </c>
    </row>
    <row r="169" spans="1:15" ht="15.75" hidden="1" x14ac:dyDescent="0.25">
      <c r="A169" s="52" t="s">
        <v>315</v>
      </c>
      <c r="B169" s="52" t="str">
        <f t="shared" si="2"/>
        <v>92.2.</v>
      </c>
      <c r="C169" s="52" t="s">
        <v>200</v>
      </c>
      <c r="D169" s="52" t="s">
        <v>314</v>
      </c>
      <c r="E169" s="52" t="s">
        <v>199</v>
      </c>
      <c r="F169" s="52">
        <v>2016</v>
      </c>
      <c r="G169" s="52" t="s">
        <v>375</v>
      </c>
      <c r="H169" s="21">
        <v>7</v>
      </c>
      <c r="I169" s="21">
        <v>3</v>
      </c>
      <c r="J169" s="21" t="s">
        <v>3</v>
      </c>
      <c r="K169" s="79">
        <v>9.4</v>
      </c>
      <c r="L169" s="21">
        <v>9.6</v>
      </c>
      <c r="M169" s="21">
        <v>9.4</v>
      </c>
      <c r="N169" s="21">
        <v>9.6999999999999993</v>
      </c>
      <c r="O169" s="21">
        <v>9.5</v>
      </c>
    </row>
    <row r="170" spans="1:15" ht="15.75" x14ac:dyDescent="0.25">
      <c r="A170" s="52" t="s">
        <v>316</v>
      </c>
      <c r="B170" s="52" t="str">
        <f t="shared" si="2"/>
        <v>93.1.</v>
      </c>
      <c r="C170" s="52" t="s">
        <v>53</v>
      </c>
      <c r="D170" s="52" t="s">
        <v>55</v>
      </c>
      <c r="E170" s="52" t="s">
        <v>199</v>
      </c>
      <c r="F170" s="52">
        <v>2016</v>
      </c>
      <c r="G170" s="52">
        <v>159</v>
      </c>
      <c r="H170" s="21">
        <v>4.5</v>
      </c>
      <c r="I170" s="21">
        <v>2.5</v>
      </c>
      <c r="J170" s="21">
        <v>5.7</v>
      </c>
      <c r="K170" s="79">
        <v>5.7</v>
      </c>
      <c r="L170" s="21">
        <v>5.7</v>
      </c>
      <c r="M170" s="21">
        <v>5.9</v>
      </c>
      <c r="N170" s="21">
        <v>6</v>
      </c>
      <c r="O170" s="21">
        <v>5.8</v>
      </c>
    </row>
    <row r="171" spans="1:15" ht="15.75" x14ac:dyDescent="0.25">
      <c r="A171" s="52" t="s">
        <v>317</v>
      </c>
      <c r="B171" s="52" t="str">
        <f t="shared" si="2"/>
        <v>94.1.</v>
      </c>
      <c r="C171" s="52" t="s">
        <v>53</v>
      </c>
      <c r="D171" s="52" t="s">
        <v>261</v>
      </c>
      <c r="E171" s="52" t="s">
        <v>199</v>
      </c>
      <c r="F171" s="52">
        <v>2016</v>
      </c>
      <c r="G171" s="52">
        <v>159</v>
      </c>
      <c r="H171" s="21">
        <v>4.5</v>
      </c>
      <c r="I171" s="21">
        <v>2.5</v>
      </c>
      <c r="J171" s="21">
        <v>5.7</v>
      </c>
      <c r="K171" s="79">
        <v>5.8</v>
      </c>
      <c r="L171" s="21">
        <v>6</v>
      </c>
      <c r="M171" s="21">
        <v>5.8</v>
      </c>
      <c r="N171" s="21">
        <v>6.1</v>
      </c>
      <c r="O171" s="21">
        <v>6.2</v>
      </c>
    </row>
    <row r="172" spans="1:15" ht="15.75" hidden="1" x14ac:dyDescent="0.25">
      <c r="A172" s="52" t="s">
        <v>317</v>
      </c>
      <c r="B172" s="52" t="str">
        <f t="shared" si="2"/>
        <v>94.2.</v>
      </c>
      <c r="C172" s="52" t="s">
        <v>200</v>
      </c>
      <c r="D172" s="52" t="s">
        <v>261</v>
      </c>
      <c r="E172" s="52" t="s">
        <v>199</v>
      </c>
      <c r="F172" s="52">
        <v>2016</v>
      </c>
      <c r="G172" s="52">
        <v>159</v>
      </c>
      <c r="H172" s="21">
        <v>4.5</v>
      </c>
      <c r="I172" s="21">
        <v>2.5</v>
      </c>
      <c r="J172" s="21" t="s">
        <v>3</v>
      </c>
      <c r="K172" s="79">
        <v>5.7</v>
      </c>
      <c r="L172" s="21">
        <v>5.9</v>
      </c>
      <c r="M172" s="21">
        <v>5.7</v>
      </c>
      <c r="N172" s="21">
        <v>6.3</v>
      </c>
      <c r="O172" s="21" t="s">
        <v>3</v>
      </c>
    </row>
    <row r="173" spans="1:15" ht="15.75" hidden="1" x14ac:dyDescent="0.25">
      <c r="A173" s="52" t="s">
        <v>317</v>
      </c>
      <c r="B173" s="52" t="str">
        <f t="shared" si="2"/>
        <v>94.3.</v>
      </c>
      <c r="C173" s="52" t="s">
        <v>201</v>
      </c>
      <c r="D173" s="52" t="s">
        <v>261</v>
      </c>
      <c r="E173" s="52" t="s">
        <v>199</v>
      </c>
      <c r="F173" s="52">
        <v>2016</v>
      </c>
      <c r="G173" s="52">
        <v>159</v>
      </c>
      <c r="H173" s="21">
        <v>4.5</v>
      </c>
      <c r="I173" s="21">
        <v>2.5</v>
      </c>
      <c r="J173" s="21" t="s">
        <v>3</v>
      </c>
      <c r="K173" s="79">
        <v>5.7</v>
      </c>
      <c r="L173" s="21">
        <v>6.1</v>
      </c>
      <c r="M173" s="21">
        <v>6.3</v>
      </c>
      <c r="N173" s="21">
        <v>5.7</v>
      </c>
      <c r="O173" s="21">
        <v>5.9</v>
      </c>
    </row>
    <row r="174" spans="1:15" ht="15.75" hidden="1" x14ac:dyDescent="0.25">
      <c r="A174" s="52" t="s">
        <v>317</v>
      </c>
      <c r="B174" s="52" t="str">
        <f t="shared" si="2"/>
        <v>94.4.</v>
      </c>
      <c r="C174" s="52" t="s">
        <v>202</v>
      </c>
      <c r="D174" s="52" t="s">
        <v>262</v>
      </c>
      <c r="E174" s="52" t="s">
        <v>199</v>
      </c>
      <c r="F174" s="52">
        <v>2016</v>
      </c>
      <c r="G174" s="52">
        <v>32</v>
      </c>
      <c r="H174" s="21">
        <v>4</v>
      </c>
      <c r="I174" s="21">
        <v>1.5</v>
      </c>
      <c r="J174" s="21">
        <v>4.5999999999999996</v>
      </c>
      <c r="K174" s="79">
        <v>4.5999999999999996</v>
      </c>
      <c r="L174" s="21">
        <v>4.5999999999999996</v>
      </c>
      <c r="M174" s="21">
        <v>4.5999999999999996</v>
      </c>
      <c r="N174" s="21">
        <v>4.8</v>
      </c>
      <c r="O174" s="21">
        <v>5.0999999999999996</v>
      </c>
    </row>
    <row r="175" spans="1:15" ht="15.75" hidden="1" x14ac:dyDescent="0.25">
      <c r="A175" s="52" t="s">
        <v>317</v>
      </c>
      <c r="B175" s="52" t="str">
        <f t="shared" si="2"/>
        <v>94.5.</v>
      </c>
      <c r="C175" s="52" t="s">
        <v>203</v>
      </c>
      <c r="D175" s="52" t="s">
        <v>262</v>
      </c>
      <c r="E175" s="52" t="s">
        <v>199</v>
      </c>
      <c r="F175" s="52">
        <v>2016</v>
      </c>
      <c r="G175" s="52">
        <v>32</v>
      </c>
      <c r="H175" s="21">
        <v>4</v>
      </c>
      <c r="I175" s="21">
        <v>1.5</v>
      </c>
      <c r="J175" s="21" t="s">
        <v>3</v>
      </c>
      <c r="K175" s="79">
        <v>4.7</v>
      </c>
      <c r="L175" s="21">
        <v>4.9000000000000004</v>
      </c>
      <c r="M175" s="21">
        <v>4.7</v>
      </c>
      <c r="N175" s="21">
        <v>4.8</v>
      </c>
      <c r="O175" s="21">
        <v>5</v>
      </c>
    </row>
    <row r="176" spans="1:15" ht="15.75" x14ac:dyDescent="0.25">
      <c r="A176" s="52" t="s">
        <v>318</v>
      </c>
      <c r="B176" s="52" t="str">
        <f t="shared" si="2"/>
        <v>95.1.</v>
      </c>
      <c r="C176" s="52" t="s">
        <v>53</v>
      </c>
      <c r="D176" s="52" t="s">
        <v>55</v>
      </c>
      <c r="E176" s="52" t="s">
        <v>199</v>
      </c>
      <c r="F176" s="52">
        <v>2016</v>
      </c>
      <c r="G176" s="52">
        <v>32</v>
      </c>
      <c r="H176" s="21">
        <v>4</v>
      </c>
      <c r="I176" s="21">
        <v>1.5</v>
      </c>
      <c r="J176" s="21">
        <v>4.5999999999999996</v>
      </c>
      <c r="K176" s="79">
        <v>4.5999999999999996</v>
      </c>
      <c r="L176" s="21">
        <v>5</v>
      </c>
      <c r="M176" s="21">
        <v>4.8</v>
      </c>
      <c r="N176" s="21">
        <v>4.5999999999999996</v>
      </c>
      <c r="O176" s="21">
        <v>4.7</v>
      </c>
    </row>
    <row r="177" spans="1:15" ht="15.75" x14ac:dyDescent="0.25">
      <c r="A177" s="52" t="s">
        <v>319</v>
      </c>
      <c r="B177" s="52" t="str">
        <f t="shared" si="2"/>
        <v>96.1.</v>
      </c>
      <c r="C177" s="52" t="s">
        <v>53</v>
      </c>
      <c r="D177" s="52" t="s">
        <v>55</v>
      </c>
      <c r="E177" s="52" t="s">
        <v>199</v>
      </c>
      <c r="F177" s="52">
        <v>2016</v>
      </c>
      <c r="G177" s="52">
        <v>159</v>
      </c>
      <c r="H177" s="21">
        <v>4.5</v>
      </c>
      <c r="I177" s="21">
        <v>2.5</v>
      </c>
      <c r="J177" s="21">
        <v>5.7</v>
      </c>
      <c r="K177" s="79">
        <v>5.7</v>
      </c>
      <c r="L177" s="21">
        <v>5.7</v>
      </c>
      <c r="M177" s="21">
        <v>5.9</v>
      </c>
      <c r="N177" s="21">
        <v>6</v>
      </c>
      <c r="O177" s="21">
        <v>5.8</v>
      </c>
    </row>
    <row r="178" spans="1:15" ht="15.75" x14ac:dyDescent="0.25">
      <c r="A178" s="52" t="s">
        <v>320</v>
      </c>
      <c r="B178" s="52" t="str">
        <f t="shared" si="2"/>
        <v>97.1.</v>
      </c>
      <c r="C178" s="52" t="s">
        <v>53</v>
      </c>
      <c r="D178" s="52" t="s">
        <v>260</v>
      </c>
      <c r="E178" s="52" t="s">
        <v>199</v>
      </c>
      <c r="F178" s="52">
        <v>2016</v>
      </c>
      <c r="G178" s="52">
        <v>150</v>
      </c>
      <c r="H178" s="21" t="s">
        <v>3</v>
      </c>
      <c r="I178" s="21">
        <v>2.5</v>
      </c>
      <c r="J178" s="21">
        <v>12</v>
      </c>
      <c r="K178" s="79">
        <v>12</v>
      </c>
      <c r="L178" s="21">
        <v>12</v>
      </c>
      <c r="M178" s="21">
        <v>12.8</v>
      </c>
      <c r="N178" s="21">
        <v>12.6</v>
      </c>
      <c r="O178" s="21">
        <v>12</v>
      </c>
    </row>
    <row r="179" spans="1:15" ht="15.75" x14ac:dyDescent="0.25">
      <c r="A179" s="52" t="s">
        <v>321</v>
      </c>
      <c r="B179" s="52" t="str">
        <f t="shared" si="2"/>
        <v>98.1.</v>
      </c>
      <c r="C179" s="52" t="s">
        <v>53</v>
      </c>
      <c r="D179" s="52" t="s">
        <v>55</v>
      </c>
      <c r="E179" s="52" t="s">
        <v>199</v>
      </c>
      <c r="F179" s="52">
        <v>2016</v>
      </c>
      <c r="G179" s="52">
        <v>273</v>
      </c>
      <c r="H179" s="21">
        <v>7</v>
      </c>
      <c r="I179" s="21">
        <v>3</v>
      </c>
      <c r="J179" s="21">
        <v>8.6999999999999993</v>
      </c>
      <c r="K179" s="79">
        <v>8.6999999999999993</v>
      </c>
      <c r="L179" s="21">
        <v>9</v>
      </c>
      <c r="M179" s="21">
        <v>8.6999999999999993</v>
      </c>
      <c r="N179" s="21">
        <v>9.1999999999999993</v>
      </c>
      <c r="O179" s="21">
        <v>9.1</v>
      </c>
    </row>
    <row r="180" spans="1:15" ht="15.75" x14ac:dyDescent="0.25">
      <c r="A180" s="52" t="s">
        <v>322</v>
      </c>
      <c r="B180" s="52" t="str">
        <f t="shared" si="2"/>
        <v>99.1.</v>
      </c>
      <c r="C180" s="52" t="s">
        <v>53</v>
      </c>
      <c r="D180" s="52" t="s">
        <v>280</v>
      </c>
      <c r="E180" s="52" t="s">
        <v>199</v>
      </c>
      <c r="F180" s="52">
        <v>2016</v>
      </c>
      <c r="G180" s="52">
        <v>273</v>
      </c>
      <c r="H180" s="21">
        <v>8</v>
      </c>
      <c r="I180" s="21">
        <v>3</v>
      </c>
      <c r="J180" s="21">
        <v>7.8</v>
      </c>
      <c r="K180" s="79">
        <v>7.9</v>
      </c>
      <c r="L180" s="21">
        <v>7.9</v>
      </c>
      <c r="M180" s="21">
        <v>8.4</v>
      </c>
      <c r="N180" s="21">
        <v>8.3000000000000007</v>
      </c>
      <c r="O180" s="21">
        <v>8.5</v>
      </c>
    </row>
    <row r="181" spans="1:15" ht="15.75" hidden="1" x14ac:dyDescent="0.25">
      <c r="A181" s="52" t="s">
        <v>322</v>
      </c>
      <c r="B181" s="52" t="str">
        <f t="shared" si="2"/>
        <v>99.2.</v>
      </c>
      <c r="C181" s="52" t="s">
        <v>200</v>
      </c>
      <c r="D181" s="52" t="s">
        <v>280</v>
      </c>
      <c r="E181" s="52" t="s">
        <v>199</v>
      </c>
      <c r="F181" s="52">
        <v>2016</v>
      </c>
      <c r="G181" s="52">
        <v>273</v>
      </c>
      <c r="H181" s="21">
        <v>8</v>
      </c>
      <c r="I181" s="21">
        <v>3</v>
      </c>
      <c r="J181" s="21" t="s">
        <v>3</v>
      </c>
      <c r="K181" s="79">
        <v>8.1999999999999993</v>
      </c>
      <c r="L181" s="21">
        <v>8.4</v>
      </c>
      <c r="M181" s="21">
        <v>8.1999999999999993</v>
      </c>
      <c r="N181" s="21">
        <v>8.3000000000000007</v>
      </c>
      <c r="O181" s="21">
        <v>8.1999999999999993</v>
      </c>
    </row>
    <row r="182" spans="1:15" ht="15.75" hidden="1" x14ac:dyDescent="0.25">
      <c r="A182" s="52" t="s">
        <v>322</v>
      </c>
      <c r="B182" s="52" t="str">
        <f t="shared" si="2"/>
        <v>99.3.</v>
      </c>
      <c r="C182" s="52" t="s">
        <v>201</v>
      </c>
      <c r="D182" s="52" t="s">
        <v>280</v>
      </c>
      <c r="E182" s="52" t="s">
        <v>199</v>
      </c>
      <c r="F182" s="52">
        <v>2016</v>
      </c>
      <c r="G182" s="52">
        <v>273</v>
      </c>
      <c r="H182" s="21">
        <v>8</v>
      </c>
      <c r="I182" s="21">
        <v>3</v>
      </c>
      <c r="J182" s="21" t="s">
        <v>3</v>
      </c>
      <c r="K182" s="79">
        <v>7.8</v>
      </c>
      <c r="L182" s="21">
        <v>8</v>
      </c>
      <c r="M182" s="21">
        <v>7.8</v>
      </c>
      <c r="N182" s="21">
        <v>8.4</v>
      </c>
      <c r="O182" s="21">
        <v>8.1</v>
      </c>
    </row>
    <row r="183" spans="1:15" ht="15.75" hidden="1" x14ac:dyDescent="0.25">
      <c r="A183" s="52" t="s">
        <v>322</v>
      </c>
      <c r="B183" s="52" t="str">
        <f t="shared" si="2"/>
        <v>99.4.</v>
      </c>
      <c r="C183" s="52" t="s">
        <v>202</v>
      </c>
      <c r="D183" s="52" t="s">
        <v>280</v>
      </c>
      <c r="E183" s="52" t="s">
        <v>199</v>
      </c>
      <c r="F183" s="52">
        <v>2016</v>
      </c>
      <c r="G183" s="52">
        <v>273</v>
      </c>
      <c r="H183" s="21">
        <v>8</v>
      </c>
      <c r="I183" s="21">
        <v>3</v>
      </c>
      <c r="J183" s="21" t="s">
        <v>3</v>
      </c>
      <c r="K183" s="79">
        <v>8.3000000000000007</v>
      </c>
      <c r="L183" s="21">
        <v>8.3000000000000007</v>
      </c>
      <c r="M183" s="21" t="s">
        <v>3</v>
      </c>
      <c r="N183" s="21" t="s">
        <v>3</v>
      </c>
      <c r="O183" s="21" t="s">
        <v>3</v>
      </c>
    </row>
    <row r="184" spans="1:15" ht="15.75" x14ac:dyDescent="0.25">
      <c r="A184" s="52" t="s">
        <v>323</v>
      </c>
      <c r="B184" s="52" t="str">
        <f t="shared" si="2"/>
        <v>100.1.</v>
      </c>
      <c r="C184" s="52" t="s">
        <v>53</v>
      </c>
      <c r="D184" s="52" t="s">
        <v>280</v>
      </c>
      <c r="E184" s="52" t="s">
        <v>199</v>
      </c>
      <c r="F184" s="52">
        <v>2016</v>
      </c>
      <c r="G184" s="52">
        <v>273</v>
      </c>
      <c r="H184" s="21">
        <v>8</v>
      </c>
      <c r="I184" s="21">
        <v>3</v>
      </c>
      <c r="J184" s="21">
        <v>7.8</v>
      </c>
      <c r="K184" s="79">
        <v>7.9</v>
      </c>
      <c r="L184" s="21">
        <v>8.3000000000000007</v>
      </c>
      <c r="M184" s="21">
        <v>7.9</v>
      </c>
      <c r="N184" s="21">
        <v>8.5</v>
      </c>
      <c r="O184" s="21">
        <v>8</v>
      </c>
    </row>
    <row r="185" spans="1:15" ht="15.75" hidden="1" x14ac:dyDescent="0.25">
      <c r="A185" s="52" t="s">
        <v>323</v>
      </c>
      <c r="B185" s="52" t="str">
        <f t="shared" si="2"/>
        <v>100.2.</v>
      </c>
      <c r="C185" s="52" t="s">
        <v>200</v>
      </c>
      <c r="D185" s="52" t="s">
        <v>280</v>
      </c>
      <c r="E185" s="52" t="s">
        <v>199</v>
      </c>
      <c r="F185" s="52">
        <v>2016</v>
      </c>
      <c r="G185" s="52">
        <v>273</v>
      </c>
      <c r="H185" s="21">
        <v>8</v>
      </c>
      <c r="I185" s="21">
        <v>3</v>
      </c>
      <c r="J185" s="21" t="s">
        <v>3</v>
      </c>
      <c r="K185" s="79">
        <v>7.8</v>
      </c>
      <c r="L185" s="21">
        <v>8.5</v>
      </c>
      <c r="M185" s="21">
        <v>8.4</v>
      </c>
      <c r="N185" s="21">
        <v>8.1999999999999993</v>
      </c>
      <c r="O185" s="21">
        <v>7.8</v>
      </c>
    </row>
    <row r="186" spans="1:15" ht="15.75" hidden="1" x14ac:dyDescent="0.25">
      <c r="A186" s="52" t="s">
        <v>323</v>
      </c>
      <c r="B186" s="52" t="str">
        <f t="shared" si="2"/>
        <v>100.3.</v>
      </c>
      <c r="C186" s="52" t="s">
        <v>201</v>
      </c>
      <c r="D186" s="52" t="s">
        <v>280</v>
      </c>
      <c r="E186" s="52" t="s">
        <v>199</v>
      </c>
      <c r="F186" s="52">
        <v>2016</v>
      </c>
      <c r="G186" s="52">
        <v>273</v>
      </c>
      <c r="H186" s="21">
        <v>8</v>
      </c>
      <c r="I186" s="21">
        <v>3</v>
      </c>
      <c r="J186" s="21" t="s">
        <v>3</v>
      </c>
      <c r="K186" s="79">
        <v>8.1</v>
      </c>
      <c r="L186" s="21">
        <v>8.1</v>
      </c>
      <c r="M186" s="21">
        <v>8.1</v>
      </c>
      <c r="N186" s="21">
        <v>8.1999999999999993</v>
      </c>
      <c r="O186" s="21">
        <v>8.3000000000000007</v>
      </c>
    </row>
    <row r="187" spans="1:15" ht="15.75" hidden="1" x14ac:dyDescent="0.25">
      <c r="A187" s="52" t="s">
        <v>323</v>
      </c>
      <c r="B187" s="52" t="str">
        <f t="shared" si="2"/>
        <v>100.4.</v>
      </c>
      <c r="C187" s="52" t="s">
        <v>202</v>
      </c>
      <c r="D187" s="52" t="s">
        <v>280</v>
      </c>
      <c r="E187" s="52" t="s">
        <v>199</v>
      </c>
      <c r="F187" s="52">
        <v>2016</v>
      </c>
      <c r="G187" s="52">
        <v>273</v>
      </c>
      <c r="H187" s="21">
        <v>8</v>
      </c>
      <c r="I187" s="21">
        <v>3</v>
      </c>
      <c r="J187" s="21" t="s">
        <v>3</v>
      </c>
      <c r="K187" s="79">
        <v>8.1</v>
      </c>
      <c r="L187" s="21">
        <v>8.1</v>
      </c>
      <c r="M187" s="21" t="s">
        <v>3</v>
      </c>
      <c r="N187" s="21" t="s">
        <v>3</v>
      </c>
      <c r="O187" s="21" t="s">
        <v>3</v>
      </c>
    </row>
    <row r="188" spans="1:15" ht="15.75" x14ac:dyDescent="0.25">
      <c r="A188" s="52" t="s">
        <v>324</v>
      </c>
      <c r="B188" s="52" t="str">
        <f t="shared" si="2"/>
        <v>101.1.</v>
      </c>
      <c r="C188" s="52" t="s">
        <v>53</v>
      </c>
      <c r="D188" s="52" t="s">
        <v>281</v>
      </c>
      <c r="E188" s="52" t="s">
        <v>329</v>
      </c>
      <c r="F188" s="52">
        <v>2016</v>
      </c>
      <c r="G188" s="52">
        <v>250</v>
      </c>
      <c r="H188" s="21" t="s">
        <v>3</v>
      </c>
      <c r="I188" s="21">
        <v>6.5</v>
      </c>
      <c r="J188" s="21">
        <v>15.3</v>
      </c>
      <c r="K188" s="79">
        <v>15.5</v>
      </c>
      <c r="L188" s="21">
        <v>15.5</v>
      </c>
      <c r="M188" s="21">
        <v>15.9</v>
      </c>
      <c r="N188" s="21">
        <v>16.3</v>
      </c>
      <c r="O188" s="21">
        <v>16</v>
      </c>
    </row>
    <row r="189" spans="1:15" ht="15.75" hidden="1" x14ac:dyDescent="0.25">
      <c r="A189" s="52" t="s">
        <v>324</v>
      </c>
      <c r="B189" s="52" t="str">
        <f t="shared" si="2"/>
        <v>101.2.</v>
      </c>
      <c r="C189" s="52" t="s">
        <v>200</v>
      </c>
      <c r="D189" s="52" t="s">
        <v>281</v>
      </c>
      <c r="E189" s="52" t="s">
        <v>329</v>
      </c>
      <c r="F189" s="52">
        <v>2016</v>
      </c>
      <c r="G189" s="52">
        <v>250</v>
      </c>
      <c r="H189" s="21" t="s">
        <v>3</v>
      </c>
      <c r="I189" s="21">
        <v>6.5</v>
      </c>
      <c r="J189" s="21" t="s">
        <v>3</v>
      </c>
      <c r="K189" s="79">
        <v>15.8</v>
      </c>
      <c r="L189" s="21">
        <v>16.3</v>
      </c>
      <c r="M189" s="21">
        <v>16.5</v>
      </c>
      <c r="N189" s="21">
        <v>16.7</v>
      </c>
      <c r="O189" s="21">
        <v>15.8</v>
      </c>
    </row>
    <row r="190" spans="1:15" ht="15.75" hidden="1" customHeight="1" x14ac:dyDescent="0.25">
      <c r="A190" s="52" t="s">
        <v>324</v>
      </c>
      <c r="B190" s="52" t="str">
        <f t="shared" si="2"/>
        <v>101.3.</v>
      </c>
      <c r="C190" s="52" t="s">
        <v>201</v>
      </c>
      <c r="D190" s="52" t="s">
        <v>281</v>
      </c>
      <c r="E190" s="52" t="s">
        <v>329</v>
      </c>
      <c r="F190" s="52">
        <v>2016</v>
      </c>
      <c r="G190" s="52">
        <v>250</v>
      </c>
      <c r="H190" s="21" t="s">
        <v>3</v>
      </c>
      <c r="I190" s="21">
        <v>6.5</v>
      </c>
      <c r="J190" s="21" t="s">
        <v>3</v>
      </c>
      <c r="K190" s="79">
        <v>15.7</v>
      </c>
      <c r="L190" s="21">
        <v>15.7</v>
      </c>
      <c r="M190" s="21">
        <v>16.2</v>
      </c>
      <c r="N190" s="21">
        <v>16.3</v>
      </c>
      <c r="O190" s="21">
        <v>16.399999999999999</v>
      </c>
    </row>
    <row r="191" spans="1:15" ht="15.75" hidden="1" x14ac:dyDescent="0.25">
      <c r="A191" s="52" t="s">
        <v>324</v>
      </c>
      <c r="B191" s="52" t="str">
        <f t="shared" si="2"/>
        <v>101.4.</v>
      </c>
      <c r="C191" s="52" t="s">
        <v>202</v>
      </c>
      <c r="D191" s="52" t="s">
        <v>281</v>
      </c>
      <c r="E191" s="52" t="s">
        <v>329</v>
      </c>
      <c r="F191" s="52">
        <v>2016</v>
      </c>
      <c r="G191" s="52">
        <v>250</v>
      </c>
      <c r="H191" s="21" t="s">
        <v>3</v>
      </c>
      <c r="I191" s="21">
        <v>6.5</v>
      </c>
      <c r="J191" s="21" t="s">
        <v>3</v>
      </c>
      <c r="K191" s="79">
        <v>15.3</v>
      </c>
      <c r="L191" s="21">
        <v>15.3</v>
      </c>
      <c r="M191" s="21" t="s">
        <v>3</v>
      </c>
      <c r="N191" s="21" t="s">
        <v>3</v>
      </c>
      <c r="O191" s="21" t="s">
        <v>3</v>
      </c>
    </row>
    <row r="192" spans="1:15" ht="15.75" x14ac:dyDescent="0.25">
      <c r="A192" s="52" t="s">
        <v>332</v>
      </c>
      <c r="B192" s="52" t="str">
        <f t="shared" si="2"/>
        <v>102.1.</v>
      </c>
      <c r="C192" s="52" t="s">
        <v>53</v>
      </c>
      <c r="D192" s="52" t="s">
        <v>55</v>
      </c>
      <c r="E192" s="52" t="s">
        <v>199</v>
      </c>
      <c r="F192" s="52">
        <v>2016</v>
      </c>
      <c r="G192" s="52">
        <v>273</v>
      </c>
      <c r="H192" s="21">
        <v>7</v>
      </c>
      <c r="I192" s="21">
        <v>3</v>
      </c>
      <c r="J192" s="21">
        <v>8.9</v>
      </c>
      <c r="K192" s="79">
        <v>8.9</v>
      </c>
      <c r="L192" s="21">
        <v>9</v>
      </c>
      <c r="M192" s="21">
        <v>8.9</v>
      </c>
      <c r="N192" s="21">
        <v>9.1</v>
      </c>
      <c r="O192" s="21">
        <v>9</v>
      </c>
    </row>
    <row r="193" spans="1:15" ht="15.75" x14ac:dyDescent="0.25">
      <c r="A193" s="52" t="s">
        <v>383</v>
      </c>
      <c r="B193" s="52" t="str">
        <f t="shared" si="2"/>
        <v>118.1.</v>
      </c>
      <c r="C193" s="52" t="s">
        <v>53</v>
      </c>
      <c r="D193" s="52" t="s">
        <v>55</v>
      </c>
      <c r="E193" s="52">
        <v>20</v>
      </c>
      <c r="F193" s="52">
        <v>2016</v>
      </c>
      <c r="G193" s="52">
        <v>273</v>
      </c>
      <c r="H193" s="21">
        <v>7</v>
      </c>
      <c r="I193" s="21">
        <v>3</v>
      </c>
      <c r="J193" s="21">
        <v>9</v>
      </c>
      <c r="K193" s="21">
        <v>9</v>
      </c>
      <c r="L193" s="21">
        <v>9.1999999999999993</v>
      </c>
      <c r="M193" s="21">
        <v>9</v>
      </c>
      <c r="N193" s="21">
        <v>9.1</v>
      </c>
      <c r="O193" s="21">
        <v>9.1999999999999993</v>
      </c>
    </row>
    <row r="194" spans="1:15" ht="15.75" x14ac:dyDescent="0.25">
      <c r="A194" s="52" t="s">
        <v>384</v>
      </c>
      <c r="B194" s="52" t="str">
        <f t="shared" si="2"/>
        <v>119.1.</v>
      </c>
      <c r="C194" s="52" t="s">
        <v>53</v>
      </c>
      <c r="D194" s="52" t="s">
        <v>261</v>
      </c>
      <c r="E194" s="52">
        <v>20</v>
      </c>
      <c r="F194" s="52">
        <v>2016</v>
      </c>
      <c r="G194" s="52">
        <v>273</v>
      </c>
      <c r="H194" s="21">
        <v>7</v>
      </c>
      <c r="I194" s="21">
        <v>3</v>
      </c>
      <c r="J194" s="21">
        <v>4.7</v>
      </c>
      <c r="K194" s="21">
        <v>8.8000000000000007</v>
      </c>
      <c r="L194" s="21">
        <v>9</v>
      </c>
      <c r="M194" s="21">
        <v>9.9</v>
      </c>
      <c r="N194" s="21">
        <v>9</v>
      </c>
      <c r="O194" s="21">
        <v>8.8000000000000007</v>
      </c>
    </row>
    <row r="195" spans="1:15" ht="15.75" hidden="1" x14ac:dyDescent="0.25">
      <c r="A195" s="52" t="s">
        <v>384</v>
      </c>
      <c r="B195" s="52" t="str">
        <f t="shared" si="2"/>
        <v>119.2.</v>
      </c>
      <c r="C195" s="52" t="s">
        <v>200</v>
      </c>
      <c r="D195" s="52" t="s">
        <v>261</v>
      </c>
      <c r="E195" s="52">
        <v>20</v>
      </c>
      <c r="F195" s="52">
        <v>2016</v>
      </c>
      <c r="G195" s="52">
        <v>273</v>
      </c>
      <c r="H195" s="21">
        <v>7</v>
      </c>
      <c r="I195" s="21">
        <v>3</v>
      </c>
      <c r="J195" s="21" t="s">
        <v>3</v>
      </c>
      <c r="K195" s="21">
        <v>8.8000000000000007</v>
      </c>
      <c r="L195" s="21">
        <v>9.4</v>
      </c>
      <c r="M195" s="21">
        <v>8.8000000000000007</v>
      </c>
      <c r="N195" s="21">
        <v>8.9</v>
      </c>
      <c r="O195" s="21" t="s">
        <v>3</v>
      </c>
    </row>
    <row r="196" spans="1:15" ht="15.75" hidden="1" x14ac:dyDescent="0.25">
      <c r="A196" s="52" t="s">
        <v>384</v>
      </c>
      <c r="B196" s="52" t="str">
        <f t="shared" si="2"/>
        <v>119.3.</v>
      </c>
      <c r="C196" s="52" t="s">
        <v>201</v>
      </c>
      <c r="D196" s="52" t="s">
        <v>261</v>
      </c>
      <c r="E196" s="52">
        <v>20</v>
      </c>
      <c r="F196" s="52">
        <v>2016</v>
      </c>
      <c r="G196" s="52">
        <v>273</v>
      </c>
      <c r="H196" s="21">
        <v>7</v>
      </c>
      <c r="I196" s="21">
        <v>3</v>
      </c>
      <c r="J196" s="21" t="s">
        <v>3</v>
      </c>
      <c r="K196" s="21">
        <v>9.1</v>
      </c>
      <c r="L196" s="21">
        <v>9.1</v>
      </c>
      <c r="M196" s="21">
        <v>9.1999999999999993</v>
      </c>
      <c r="N196" s="21">
        <v>9.1</v>
      </c>
      <c r="O196" s="21">
        <v>9.1999999999999993</v>
      </c>
    </row>
    <row r="197" spans="1:15" ht="15.75" hidden="1" x14ac:dyDescent="0.25">
      <c r="A197" s="52" t="s">
        <v>384</v>
      </c>
      <c r="B197" s="52" t="str">
        <f t="shared" si="2"/>
        <v>119.4.</v>
      </c>
      <c r="C197" s="52" t="s">
        <v>202</v>
      </c>
      <c r="D197" s="52" t="s">
        <v>262</v>
      </c>
      <c r="E197" s="52">
        <v>20</v>
      </c>
      <c r="F197" s="52">
        <v>2016</v>
      </c>
      <c r="G197" s="52">
        <v>32</v>
      </c>
      <c r="H197" s="21">
        <v>4</v>
      </c>
      <c r="I197" s="21">
        <v>1.5</v>
      </c>
      <c r="J197" s="21" t="s">
        <v>3</v>
      </c>
      <c r="K197" s="21">
        <v>4.7</v>
      </c>
      <c r="L197" s="21">
        <v>4.7</v>
      </c>
      <c r="M197" s="21">
        <v>4.8</v>
      </c>
      <c r="N197" s="21">
        <v>5.0999999999999996</v>
      </c>
      <c r="O197" s="21">
        <v>4.9000000000000004</v>
      </c>
    </row>
    <row r="198" spans="1:15" ht="15.75" hidden="1" x14ac:dyDescent="0.25">
      <c r="A198" s="52" t="s">
        <v>384</v>
      </c>
      <c r="B198" s="52" t="str">
        <f t="shared" si="2"/>
        <v>119.5.</v>
      </c>
      <c r="C198" s="52" t="s">
        <v>203</v>
      </c>
      <c r="D198" s="52" t="s">
        <v>262</v>
      </c>
      <c r="E198" s="52">
        <v>20</v>
      </c>
      <c r="F198" s="52">
        <v>2016</v>
      </c>
      <c r="G198" s="52">
        <v>32</v>
      </c>
      <c r="H198" s="21">
        <v>4</v>
      </c>
      <c r="I198" s="21">
        <v>1.5</v>
      </c>
      <c r="J198" s="21" t="s">
        <v>3</v>
      </c>
      <c r="K198" s="21">
        <v>4.7</v>
      </c>
      <c r="L198" s="21">
        <v>4.8</v>
      </c>
      <c r="M198" s="21">
        <v>4.9000000000000004</v>
      </c>
      <c r="N198" s="21">
        <v>5.0999999999999996</v>
      </c>
      <c r="O198" s="21">
        <v>4.7</v>
      </c>
    </row>
    <row r="199" spans="1:15" ht="15.75" x14ac:dyDescent="0.25">
      <c r="A199" s="52" t="s">
        <v>385</v>
      </c>
      <c r="B199" s="52" t="str">
        <f t="shared" si="2"/>
        <v>120.1.</v>
      </c>
      <c r="C199" s="52" t="s">
        <v>53</v>
      </c>
      <c r="D199" s="52" t="s">
        <v>55</v>
      </c>
      <c r="E199" s="52">
        <v>20</v>
      </c>
      <c r="F199" s="52">
        <v>2016</v>
      </c>
      <c r="G199" s="52">
        <v>32</v>
      </c>
      <c r="H199" s="21">
        <v>4</v>
      </c>
      <c r="I199" s="21">
        <v>1.5</v>
      </c>
      <c r="J199" s="21">
        <v>4.7</v>
      </c>
      <c r="K199" s="21">
        <v>4.7</v>
      </c>
      <c r="L199" s="21">
        <v>4.8</v>
      </c>
      <c r="M199" s="21">
        <v>5.0999999999999996</v>
      </c>
      <c r="N199" s="21">
        <v>4.9000000000000004</v>
      </c>
      <c r="O199" s="21">
        <v>4.7</v>
      </c>
    </row>
    <row r="200" spans="1:15" ht="15.75" x14ac:dyDescent="0.25">
      <c r="A200" s="52" t="s">
        <v>386</v>
      </c>
      <c r="B200" s="52" t="str">
        <f t="shared" si="2"/>
        <v>121.1.</v>
      </c>
      <c r="C200" s="52" t="s">
        <v>53</v>
      </c>
      <c r="D200" s="52" t="s">
        <v>357</v>
      </c>
      <c r="E200" s="52">
        <v>20</v>
      </c>
      <c r="F200" s="52">
        <v>2016</v>
      </c>
      <c r="G200" s="52">
        <v>32</v>
      </c>
      <c r="H200" s="21">
        <v>4</v>
      </c>
      <c r="I200" s="21">
        <v>1.5</v>
      </c>
      <c r="J200" s="21">
        <v>4.5</v>
      </c>
      <c r="K200" s="21">
        <v>4.5</v>
      </c>
      <c r="L200" s="21">
        <v>4.5</v>
      </c>
      <c r="M200" s="21">
        <v>4.9000000000000004</v>
      </c>
      <c r="N200" s="21">
        <v>5</v>
      </c>
      <c r="O200" s="21">
        <v>4.7</v>
      </c>
    </row>
    <row r="201" spans="1:15" ht="15.75" x14ac:dyDescent="0.25">
      <c r="A201" s="52" t="s">
        <v>333</v>
      </c>
      <c r="B201" s="52" t="str">
        <f t="shared" si="2"/>
        <v>125.1.</v>
      </c>
      <c r="C201" s="52" t="s">
        <v>53</v>
      </c>
      <c r="D201" s="52" t="s">
        <v>314</v>
      </c>
      <c r="E201" s="52" t="s">
        <v>199</v>
      </c>
      <c r="F201" s="52">
        <v>2016</v>
      </c>
      <c r="G201" s="52" t="s">
        <v>375</v>
      </c>
      <c r="H201" s="21">
        <v>7</v>
      </c>
      <c r="I201" s="21">
        <v>3</v>
      </c>
      <c r="J201" s="21">
        <v>9.3000000000000007</v>
      </c>
      <c r="K201" s="79">
        <v>12.6</v>
      </c>
      <c r="L201" s="21">
        <v>12.9</v>
      </c>
      <c r="M201" s="21">
        <v>13.3</v>
      </c>
      <c r="N201" s="21">
        <v>12.6</v>
      </c>
      <c r="O201" s="21">
        <v>12.8</v>
      </c>
    </row>
    <row r="202" spans="1:15" ht="15.75" hidden="1" x14ac:dyDescent="0.25">
      <c r="A202" s="52" t="s">
        <v>333</v>
      </c>
      <c r="B202" s="52" t="str">
        <f t="shared" si="2"/>
        <v>125.2.</v>
      </c>
      <c r="C202" s="52" t="s">
        <v>200</v>
      </c>
      <c r="D202" s="52" t="s">
        <v>314</v>
      </c>
      <c r="E202" s="52" t="s">
        <v>199</v>
      </c>
      <c r="F202" s="52">
        <v>2016</v>
      </c>
      <c r="G202" s="52" t="s">
        <v>375</v>
      </c>
      <c r="H202" s="21">
        <v>7</v>
      </c>
      <c r="I202" s="21">
        <v>3</v>
      </c>
      <c r="J202" s="21" t="s">
        <v>3</v>
      </c>
      <c r="K202" s="79">
        <v>9.3000000000000007</v>
      </c>
      <c r="L202" s="21">
        <v>9.3000000000000007</v>
      </c>
      <c r="M202" s="21">
        <v>9.6</v>
      </c>
      <c r="N202" s="21">
        <v>9.4</v>
      </c>
      <c r="O202" s="21">
        <v>9.5</v>
      </c>
    </row>
    <row r="203" spans="1:15" ht="31.5" customHeight="1" x14ac:dyDescent="0.25">
      <c r="A203" s="52" t="s">
        <v>334</v>
      </c>
      <c r="B203" s="52" t="str">
        <f t="shared" si="2"/>
        <v>126.1.</v>
      </c>
      <c r="C203" s="52" t="s">
        <v>53</v>
      </c>
      <c r="D203" s="52" t="s">
        <v>55</v>
      </c>
      <c r="E203" s="52" t="s">
        <v>199</v>
      </c>
      <c r="F203" s="52">
        <v>2016</v>
      </c>
      <c r="G203" s="52">
        <v>159</v>
      </c>
      <c r="H203" s="21">
        <v>4.5</v>
      </c>
      <c r="I203" s="21">
        <v>2.5</v>
      </c>
      <c r="J203" s="21">
        <v>5.7</v>
      </c>
      <c r="K203" s="79">
        <v>5.7</v>
      </c>
      <c r="L203" s="21">
        <v>6</v>
      </c>
      <c r="M203" s="21">
        <v>5.7</v>
      </c>
      <c r="N203" s="21">
        <v>6.2</v>
      </c>
      <c r="O203" s="21">
        <v>5.9</v>
      </c>
    </row>
    <row r="204" spans="1:15" ht="15.75" x14ac:dyDescent="0.25">
      <c r="A204" s="52" t="s">
        <v>335</v>
      </c>
      <c r="B204" s="52" t="str">
        <f t="shared" si="2"/>
        <v>127.1.</v>
      </c>
      <c r="C204" s="52" t="s">
        <v>53</v>
      </c>
      <c r="D204" s="52" t="s">
        <v>261</v>
      </c>
      <c r="E204" s="52" t="s">
        <v>199</v>
      </c>
      <c r="F204" s="52">
        <v>2016</v>
      </c>
      <c r="G204" s="52">
        <v>159</v>
      </c>
      <c r="H204" s="21">
        <v>4.5</v>
      </c>
      <c r="I204" s="21">
        <v>2.5</v>
      </c>
      <c r="J204" s="21">
        <v>5.8</v>
      </c>
      <c r="K204" s="79">
        <v>5.8</v>
      </c>
      <c r="L204" s="21">
        <v>5.8</v>
      </c>
      <c r="M204" s="21">
        <v>5.9</v>
      </c>
      <c r="N204" s="21">
        <v>6.4</v>
      </c>
      <c r="O204" s="21">
        <v>5.8</v>
      </c>
    </row>
    <row r="205" spans="1:15" ht="15.75" hidden="1" x14ac:dyDescent="0.25">
      <c r="A205" s="52" t="s">
        <v>335</v>
      </c>
      <c r="B205" s="52" t="str">
        <f t="shared" si="2"/>
        <v>127.2.</v>
      </c>
      <c r="C205" s="52" t="s">
        <v>200</v>
      </c>
      <c r="D205" s="52" t="s">
        <v>261</v>
      </c>
      <c r="E205" s="52" t="s">
        <v>199</v>
      </c>
      <c r="F205" s="52">
        <v>2016</v>
      </c>
      <c r="G205" s="52">
        <v>159</v>
      </c>
      <c r="H205" s="21">
        <v>4.5</v>
      </c>
      <c r="I205" s="21">
        <v>2.5</v>
      </c>
      <c r="J205" s="21" t="s">
        <v>3</v>
      </c>
      <c r="K205" s="79">
        <v>6</v>
      </c>
      <c r="L205" s="21">
        <v>6.3</v>
      </c>
      <c r="M205" s="21">
        <v>6.1</v>
      </c>
      <c r="N205" s="21">
        <v>6</v>
      </c>
      <c r="O205" s="21" t="s">
        <v>3</v>
      </c>
    </row>
    <row r="206" spans="1:15" ht="15.75" hidden="1" x14ac:dyDescent="0.25">
      <c r="A206" s="52" t="s">
        <v>335</v>
      </c>
      <c r="B206" s="52" t="str">
        <f t="shared" si="2"/>
        <v>127.3.</v>
      </c>
      <c r="C206" s="52" t="s">
        <v>201</v>
      </c>
      <c r="D206" s="52" t="s">
        <v>261</v>
      </c>
      <c r="E206" s="52" t="s">
        <v>199</v>
      </c>
      <c r="F206" s="52">
        <v>2016</v>
      </c>
      <c r="G206" s="52">
        <v>159</v>
      </c>
      <c r="H206" s="21">
        <v>4.5</v>
      </c>
      <c r="I206" s="21">
        <v>2.5</v>
      </c>
      <c r="J206" s="21" t="s">
        <v>3</v>
      </c>
      <c r="K206" s="79">
        <v>6</v>
      </c>
      <c r="L206" s="21">
        <v>6.2</v>
      </c>
      <c r="M206" s="21">
        <v>6</v>
      </c>
      <c r="N206" s="21">
        <v>6.4</v>
      </c>
      <c r="O206" s="21">
        <v>6</v>
      </c>
    </row>
    <row r="207" spans="1:15" ht="15.75" hidden="1" x14ac:dyDescent="0.25">
      <c r="A207" s="52" t="s">
        <v>335</v>
      </c>
      <c r="B207" s="52" t="str">
        <f t="shared" si="2"/>
        <v>127.4.</v>
      </c>
      <c r="C207" s="52" t="s">
        <v>202</v>
      </c>
      <c r="D207" s="52" t="s">
        <v>262</v>
      </c>
      <c r="E207" s="52" t="s">
        <v>199</v>
      </c>
      <c r="F207" s="52">
        <v>2016</v>
      </c>
      <c r="G207" s="52">
        <v>32</v>
      </c>
      <c r="H207" s="21">
        <v>4</v>
      </c>
      <c r="I207" s="21">
        <v>1.5</v>
      </c>
      <c r="J207" s="21">
        <v>4.5999999999999996</v>
      </c>
      <c r="K207" s="79">
        <v>4.5999999999999996</v>
      </c>
      <c r="L207" s="21">
        <v>4.9000000000000004</v>
      </c>
      <c r="M207" s="21">
        <v>4.5999999999999996</v>
      </c>
      <c r="N207" s="21">
        <v>4.7</v>
      </c>
      <c r="O207" s="21">
        <v>5</v>
      </c>
    </row>
    <row r="208" spans="1:15" ht="15.75" hidden="1" x14ac:dyDescent="0.25">
      <c r="A208" s="52" t="s">
        <v>335</v>
      </c>
      <c r="B208" s="52" t="str">
        <f t="shared" si="2"/>
        <v>127.5.</v>
      </c>
      <c r="C208" s="52" t="s">
        <v>203</v>
      </c>
      <c r="D208" s="52" t="s">
        <v>262</v>
      </c>
      <c r="E208" s="52" t="s">
        <v>199</v>
      </c>
      <c r="F208" s="52">
        <v>2016</v>
      </c>
      <c r="G208" s="52">
        <v>32</v>
      </c>
      <c r="H208" s="21">
        <v>4</v>
      </c>
      <c r="I208" s="21">
        <v>1.5</v>
      </c>
      <c r="J208" s="21" t="s">
        <v>3</v>
      </c>
      <c r="K208" s="79">
        <v>4.7</v>
      </c>
      <c r="L208" s="21">
        <v>4.8</v>
      </c>
      <c r="M208" s="21">
        <v>5.0999999999999996</v>
      </c>
      <c r="N208" s="21">
        <v>4.7</v>
      </c>
      <c r="O208" s="21">
        <v>5</v>
      </c>
    </row>
    <row r="209" spans="1:15" ht="15.75" x14ac:dyDescent="0.25">
      <c r="A209" s="52" t="s">
        <v>336</v>
      </c>
      <c r="B209" s="52" t="str">
        <f t="shared" si="2"/>
        <v>128.1.</v>
      </c>
      <c r="C209" s="52" t="s">
        <v>53</v>
      </c>
      <c r="D209" s="52" t="s">
        <v>55</v>
      </c>
      <c r="E209" s="52" t="s">
        <v>199</v>
      </c>
      <c r="F209" s="52">
        <v>2016</v>
      </c>
      <c r="G209" s="52">
        <v>32</v>
      </c>
      <c r="H209" s="21">
        <v>4</v>
      </c>
      <c r="I209" s="21">
        <v>1.5</v>
      </c>
      <c r="J209" s="21">
        <v>4.5999999999999996</v>
      </c>
      <c r="K209" s="79">
        <v>4.5999999999999996</v>
      </c>
      <c r="L209" s="21">
        <v>4.8</v>
      </c>
      <c r="M209" s="21">
        <v>4.5999999999999996</v>
      </c>
      <c r="N209" s="21">
        <v>4.7</v>
      </c>
      <c r="O209" s="21">
        <v>5.0999999999999996</v>
      </c>
    </row>
    <row r="210" spans="1:15" ht="15.75" x14ac:dyDescent="0.25">
      <c r="A210" s="52" t="s">
        <v>337</v>
      </c>
      <c r="B210" s="52" t="str">
        <f t="shared" si="2"/>
        <v>129.1.</v>
      </c>
      <c r="C210" s="52" t="s">
        <v>53</v>
      </c>
      <c r="D210" s="52" t="s">
        <v>55</v>
      </c>
      <c r="E210" s="52" t="s">
        <v>199</v>
      </c>
      <c r="F210" s="52">
        <v>2016</v>
      </c>
      <c r="G210" s="52">
        <v>32</v>
      </c>
      <c r="H210" s="21">
        <v>4</v>
      </c>
      <c r="I210" s="21">
        <v>1.5</v>
      </c>
      <c r="J210" s="21">
        <v>5.7</v>
      </c>
      <c r="K210" s="79">
        <v>5.7</v>
      </c>
      <c r="L210" s="21">
        <v>5.7</v>
      </c>
      <c r="M210" s="21">
        <v>6.2</v>
      </c>
      <c r="N210" s="21">
        <v>6</v>
      </c>
      <c r="O210" s="21">
        <v>5.9</v>
      </c>
    </row>
    <row r="211" spans="1:15" ht="15.75" x14ac:dyDescent="0.25">
      <c r="A211" s="52" t="s">
        <v>338</v>
      </c>
      <c r="B211" s="52" t="str">
        <f t="shared" ref="B211:B244" si="3">CONCATENATE(A211,".",C211,".")</f>
        <v>130.1.</v>
      </c>
      <c r="C211" s="52" t="s">
        <v>53</v>
      </c>
      <c r="D211" s="52" t="s">
        <v>281</v>
      </c>
      <c r="E211" s="52" t="s">
        <v>329</v>
      </c>
      <c r="F211" s="52">
        <v>2016</v>
      </c>
      <c r="G211" s="52">
        <v>50</v>
      </c>
      <c r="H211" s="21" t="s">
        <v>3</v>
      </c>
      <c r="I211" s="21">
        <v>4</v>
      </c>
      <c r="J211" s="21">
        <v>9.4</v>
      </c>
      <c r="K211" s="79">
        <v>9.6</v>
      </c>
      <c r="L211" s="21">
        <v>9.6</v>
      </c>
      <c r="M211" s="21">
        <v>10</v>
      </c>
      <c r="N211" s="21">
        <v>9.6999999999999993</v>
      </c>
      <c r="O211" s="21">
        <v>9.6</v>
      </c>
    </row>
    <row r="212" spans="1:15" ht="15.75" hidden="1" x14ac:dyDescent="0.25">
      <c r="A212" s="52" t="s">
        <v>338</v>
      </c>
      <c r="B212" s="52" t="str">
        <f t="shared" si="3"/>
        <v>130.2.</v>
      </c>
      <c r="C212" s="52" t="s">
        <v>200</v>
      </c>
      <c r="D212" s="52" t="s">
        <v>281</v>
      </c>
      <c r="E212" s="52" t="s">
        <v>329</v>
      </c>
      <c r="F212" s="52">
        <v>2016</v>
      </c>
      <c r="G212" s="52">
        <v>50</v>
      </c>
      <c r="H212" s="21" t="s">
        <v>3</v>
      </c>
      <c r="I212" s="21">
        <v>4</v>
      </c>
      <c r="J212" s="21" t="s">
        <v>3</v>
      </c>
      <c r="K212" s="79">
        <v>9.4</v>
      </c>
      <c r="L212" s="21">
        <v>10.199999999999999</v>
      </c>
      <c r="M212" s="21">
        <v>9.8000000000000007</v>
      </c>
      <c r="N212" s="21">
        <v>9.9</v>
      </c>
      <c r="O212" s="21">
        <v>9.4</v>
      </c>
    </row>
    <row r="213" spans="1:15" ht="15.75" hidden="1" x14ac:dyDescent="0.25">
      <c r="A213" s="52" t="s">
        <v>338</v>
      </c>
      <c r="B213" s="52" t="str">
        <f t="shared" si="3"/>
        <v>130.3.</v>
      </c>
      <c r="C213" s="52" t="s">
        <v>201</v>
      </c>
      <c r="D213" s="52" t="s">
        <v>281</v>
      </c>
      <c r="E213" s="52" t="s">
        <v>329</v>
      </c>
      <c r="F213" s="52">
        <v>2016</v>
      </c>
      <c r="G213" s="52">
        <v>50</v>
      </c>
      <c r="H213" s="21" t="s">
        <v>3</v>
      </c>
      <c r="I213" s="21">
        <v>4</v>
      </c>
      <c r="J213" s="21" t="s">
        <v>3</v>
      </c>
      <c r="K213" s="79">
        <v>9.6999999999999993</v>
      </c>
      <c r="L213" s="21">
        <v>9.6999999999999993</v>
      </c>
      <c r="M213" s="21">
        <v>9.6999999999999993</v>
      </c>
      <c r="N213" s="21">
        <v>9.8000000000000007</v>
      </c>
      <c r="O213" s="21">
        <v>10.1</v>
      </c>
    </row>
    <row r="214" spans="1:15" ht="15.75" hidden="1" x14ac:dyDescent="0.25">
      <c r="A214" s="52" t="s">
        <v>338</v>
      </c>
      <c r="B214" s="52" t="str">
        <f t="shared" si="3"/>
        <v>130.4.</v>
      </c>
      <c r="C214" s="52" t="s">
        <v>202</v>
      </c>
      <c r="D214" s="52" t="s">
        <v>281</v>
      </c>
      <c r="E214" s="52" t="s">
        <v>329</v>
      </c>
      <c r="F214" s="52">
        <v>2016</v>
      </c>
      <c r="G214" s="52">
        <v>50</v>
      </c>
      <c r="H214" s="21" t="s">
        <v>3</v>
      </c>
      <c r="I214" s="21">
        <v>4</v>
      </c>
      <c r="J214" s="21" t="s">
        <v>3</v>
      </c>
      <c r="K214" s="79">
        <v>10</v>
      </c>
      <c r="L214" s="21">
        <v>10</v>
      </c>
      <c r="M214" s="21" t="s">
        <v>3</v>
      </c>
      <c r="N214" s="21" t="s">
        <v>3</v>
      </c>
      <c r="O214" s="21" t="s">
        <v>3</v>
      </c>
    </row>
    <row r="215" spans="1:15" ht="15.75" x14ac:dyDescent="0.25">
      <c r="A215" s="52" t="s">
        <v>339</v>
      </c>
      <c r="B215" s="52" t="str">
        <f t="shared" si="3"/>
        <v>131.1.</v>
      </c>
      <c r="C215" s="52" t="s">
        <v>53</v>
      </c>
      <c r="D215" s="52" t="s">
        <v>55</v>
      </c>
      <c r="E215" s="52" t="s">
        <v>199</v>
      </c>
      <c r="F215" s="52">
        <v>2016</v>
      </c>
      <c r="G215" s="52">
        <v>273</v>
      </c>
      <c r="H215" s="21">
        <v>7</v>
      </c>
      <c r="I215" s="21">
        <v>3</v>
      </c>
      <c r="J215" s="21">
        <v>9.1</v>
      </c>
      <c r="K215" s="79">
        <v>9.1</v>
      </c>
      <c r="L215" s="21">
        <v>9.1999999999999993</v>
      </c>
      <c r="M215" s="21">
        <v>9.3000000000000007</v>
      </c>
      <c r="N215" s="21">
        <v>9.1</v>
      </c>
      <c r="O215" s="21">
        <v>9.4</v>
      </c>
    </row>
    <row r="216" spans="1:15" ht="15.75" x14ac:dyDescent="0.25">
      <c r="A216" s="52" t="s">
        <v>340</v>
      </c>
      <c r="B216" s="52" t="str">
        <f t="shared" si="3"/>
        <v>132.1.</v>
      </c>
      <c r="C216" s="52" t="s">
        <v>53</v>
      </c>
      <c r="D216" s="52" t="s">
        <v>55</v>
      </c>
      <c r="E216" s="52" t="s">
        <v>199</v>
      </c>
      <c r="F216" s="52">
        <v>2016</v>
      </c>
      <c r="G216" s="52">
        <v>273</v>
      </c>
      <c r="H216" s="21">
        <v>7</v>
      </c>
      <c r="I216" s="21">
        <v>3</v>
      </c>
      <c r="J216" s="21">
        <v>8.8000000000000007</v>
      </c>
      <c r="K216" s="79">
        <v>8.8000000000000007</v>
      </c>
      <c r="L216" s="21">
        <v>9.1</v>
      </c>
      <c r="M216" s="21">
        <v>8.8000000000000007</v>
      </c>
      <c r="N216" s="21">
        <v>9.3000000000000007</v>
      </c>
      <c r="O216" s="21">
        <v>9</v>
      </c>
    </row>
    <row r="217" spans="1:15" ht="15.75" x14ac:dyDescent="0.25">
      <c r="A217" s="52" t="s">
        <v>341</v>
      </c>
      <c r="B217" s="52" t="str">
        <f t="shared" si="3"/>
        <v>133.1.</v>
      </c>
      <c r="C217" s="52" t="s">
        <v>53</v>
      </c>
      <c r="D217" s="52" t="s">
        <v>55</v>
      </c>
      <c r="E217" s="52" t="s">
        <v>199</v>
      </c>
      <c r="F217" s="52">
        <v>2016</v>
      </c>
      <c r="G217" s="52">
        <v>273</v>
      </c>
      <c r="H217" s="21">
        <v>7</v>
      </c>
      <c r="I217" s="21">
        <v>3</v>
      </c>
      <c r="J217" s="21">
        <v>8.9</v>
      </c>
      <c r="K217" s="79">
        <v>8.9</v>
      </c>
      <c r="L217" s="21">
        <v>9.3000000000000007</v>
      </c>
      <c r="M217" s="21">
        <v>9.1</v>
      </c>
      <c r="N217" s="21">
        <v>9</v>
      </c>
      <c r="O217" s="21">
        <v>8.9</v>
      </c>
    </row>
    <row r="218" spans="1:15" ht="15.75" x14ac:dyDescent="0.25">
      <c r="A218" s="52" t="s">
        <v>342</v>
      </c>
      <c r="B218" s="52" t="str">
        <f t="shared" si="3"/>
        <v>134.1.</v>
      </c>
      <c r="C218" s="52" t="s">
        <v>53</v>
      </c>
      <c r="D218" s="52" t="s">
        <v>55</v>
      </c>
      <c r="E218" s="52" t="s">
        <v>199</v>
      </c>
      <c r="F218" s="52">
        <v>2016</v>
      </c>
      <c r="G218" s="52">
        <v>273</v>
      </c>
      <c r="H218" s="21">
        <v>7</v>
      </c>
      <c r="I218" s="21">
        <v>3</v>
      </c>
      <c r="J218" s="21">
        <v>9.1</v>
      </c>
      <c r="K218" s="79">
        <v>9.1</v>
      </c>
      <c r="L218" s="21">
        <v>9.1999999999999993</v>
      </c>
      <c r="M218" s="21">
        <v>9.1</v>
      </c>
      <c r="N218" s="21">
        <v>9.1999999999999993</v>
      </c>
      <c r="O218" s="21">
        <v>9.3000000000000007</v>
      </c>
    </row>
    <row r="219" spans="1:15" ht="15.75" x14ac:dyDescent="0.25">
      <c r="A219" s="52" t="s">
        <v>343</v>
      </c>
      <c r="B219" s="52" t="str">
        <f t="shared" si="3"/>
        <v>135.1.</v>
      </c>
      <c r="C219" s="52" t="s">
        <v>53</v>
      </c>
      <c r="D219" s="52" t="s">
        <v>55</v>
      </c>
      <c r="E219" s="52" t="s">
        <v>199</v>
      </c>
      <c r="F219" s="52">
        <v>2023</v>
      </c>
      <c r="G219" s="52">
        <v>273</v>
      </c>
      <c r="H219" s="21">
        <v>7</v>
      </c>
      <c r="I219" s="21">
        <v>3</v>
      </c>
      <c r="J219" s="186" t="s">
        <v>377</v>
      </c>
      <c r="K219" s="187"/>
      <c r="L219" s="187"/>
      <c r="M219" s="187"/>
      <c r="N219" s="187"/>
      <c r="O219" s="188"/>
    </row>
    <row r="220" spans="1:15" ht="15.75" x14ac:dyDescent="0.25">
      <c r="A220" s="52" t="s">
        <v>344</v>
      </c>
      <c r="B220" s="52" t="str">
        <f t="shared" si="3"/>
        <v>136.1.</v>
      </c>
      <c r="C220" s="52" t="s">
        <v>53</v>
      </c>
      <c r="D220" s="52" t="s">
        <v>55</v>
      </c>
      <c r="E220" s="52" t="s">
        <v>199</v>
      </c>
      <c r="F220" s="52">
        <v>2023</v>
      </c>
      <c r="G220" s="52">
        <v>273</v>
      </c>
      <c r="H220" s="21">
        <v>7</v>
      </c>
      <c r="I220" s="21">
        <v>3</v>
      </c>
      <c r="J220" s="189"/>
      <c r="K220" s="190"/>
      <c r="L220" s="190"/>
      <c r="M220" s="190"/>
      <c r="N220" s="190"/>
      <c r="O220" s="191"/>
    </row>
    <row r="221" spans="1:15" ht="15.75" x14ac:dyDescent="0.25">
      <c r="A221" s="52" t="s">
        <v>345</v>
      </c>
      <c r="B221" s="52" t="str">
        <f t="shared" si="3"/>
        <v>137.1.</v>
      </c>
      <c r="C221" s="52" t="s">
        <v>53</v>
      </c>
      <c r="D221" s="52" t="s">
        <v>358</v>
      </c>
      <c r="E221" s="52">
        <v>20</v>
      </c>
      <c r="F221" s="52">
        <v>2016</v>
      </c>
      <c r="G221" s="52">
        <v>250</v>
      </c>
      <c r="H221" s="21" t="s">
        <v>3</v>
      </c>
      <c r="I221" s="21">
        <v>3</v>
      </c>
      <c r="J221" s="21">
        <v>10.7</v>
      </c>
      <c r="K221" s="79">
        <v>10.7</v>
      </c>
      <c r="L221" s="21">
        <v>10.7</v>
      </c>
      <c r="M221" s="21">
        <v>10.9</v>
      </c>
      <c r="N221" s="21">
        <v>10.8</v>
      </c>
      <c r="O221" s="21">
        <v>10.7</v>
      </c>
    </row>
    <row r="222" spans="1:15" ht="15.75" x14ac:dyDescent="0.25">
      <c r="A222" s="52" t="s">
        <v>346</v>
      </c>
      <c r="B222" s="52" t="str">
        <f t="shared" si="3"/>
        <v>138.1.</v>
      </c>
      <c r="C222" s="52" t="s">
        <v>53</v>
      </c>
      <c r="D222" s="52" t="s">
        <v>358</v>
      </c>
      <c r="E222" s="52">
        <v>20</v>
      </c>
      <c r="F222" s="52">
        <v>2016</v>
      </c>
      <c r="G222" s="52">
        <v>250</v>
      </c>
      <c r="H222" s="21" t="s">
        <v>3</v>
      </c>
      <c r="I222" s="21">
        <v>3</v>
      </c>
      <c r="J222" s="21">
        <v>10.7</v>
      </c>
      <c r="K222" s="79">
        <v>10.7</v>
      </c>
      <c r="L222" s="21">
        <v>11</v>
      </c>
      <c r="M222" s="21">
        <v>10.7</v>
      </c>
      <c r="N222" s="21">
        <v>10.7</v>
      </c>
      <c r="O222" s="21">
        <v>10.8</v>
      </c>
    </row>
    <row r="223" spans="1:15" ht="47.25" x14ac:dyDescent="0.25">
      <c r="A223" s="52" t="s">
        <v>347</v>
      </c>
      <c r="B223" s="52" t="str">
        <f t="shared" si="3"/>
        <v>139.1.</v>
      </c>
      <c r="C223" s="52" t="s">
        <v>53</v>
      </c>
      <c r="D223" s="52" t="s">
        <v>359</v>
      </c>
      <c r="E223" s="52">
        <v>20</v>
      </c>
      <c r="F223" s="52">
        <v>2016</v>
      </c>
      <c r="G223" s="52">
        <v>250</v>
      </c>
      <c r="H223" s="21" t="s">
        <v>3</v>
      </c>
      <c r="I223" s="21">
        <v>3</v>
      </c>
      <c r="J223" s="21">
        <v>22</v>
      </c>
      <c r="K223" s="79">
        <v>22</v>
      </c>
      <c r="L223" s="21">
        <v>22.3</v>
      </c>
      <c r="M223" s="21">
        <v>22.5</v>
      </c>
      <c r="N223" s="21">
        <v>22</v>
      </c>
      <c r="O223" s="21">
        <v>22.2</v>
      </c>
    </row>
    <row r="224" spans="1:15" ht="47.25" hidden="1" x14ac:dyDescent="0.25">
      <c r="A224" s="52" t="s">
        <v>347</v>
      </c>
      <c r="B224" s="52" t="str">
        <f t="shared" si="3"/>
        <v>139.2.</v>
      </c>
      <c r="C224" s="52" t="s">
        <v>200</v>
      </c>
      <c r="D224" s="52" t="s">
        <v>359</v>
      </c>
      <c r="E224" s="52">
        <v>20</v>
      </c>
      <c r="F224" s="52">
        <v>2016</v>
      </c>
      <c r="G224" s="52">
        <v>250</v>
      </c>
      <c r="H224" s="21" t="s">
        <v>3</v>
      </c>
      <c r="I224" s="21">
        <v>3</v>
      </c>
      <c r="J224" s="21" t="s">
        <v>3</v>
      </c>
      <c r="K224" s="79">
        <v>22.4</v>
      </c>
      <c r="L224" s="21">
        <v>22.4</v>
      </c>
      <c r="M224" s="21" t="s">
        <v>3</v>
      </c>
      <c r="N224" s="21" t="s">
        <v>3</v>
      </c>
      <c r="O224" s="21" t="s">
        <v>3</v>
      </c>
    </row>
    <row r="225" spans="1:15" ht="15.75" x14ac:dyDescent="0.25">
      <c r="A225" s="52" t="s">
        <v>348</v>
      </c>
      <c r="B225" s="52" t="str">
        <f t="shared" si="3"/>
        <v>140.1.</v>
      </c>
      <c r="C225" s="52" t="s">
        <v>53</v>
      </c>
      <c r="D225" s="52" t="s">
        <v>360</v>
      </c>
      <c r="E225" s="52">
        <v>20</v>
      </c>
      <c r="F225" s="52">
        <v>2016</v>
      </c>
      <c r="G225" s="52">
        <v>250</v>
      </c>
      <c r="H225" s="21" t="s">
        <v>3</v>
      </c>
      <c r="I225" s="21">
        <v>3</v>
      </c>
      <c r="J225" s="21">
        <v>10.6</v>
      </c>
      <c r="K225" s="79">
        <v>10.6</v>
      </c>
      <c r="L225" s="21">
        <v>10.6</v>
      </c>
      <c r="M225" s="21">
        <v>10.8</v>
      </c>
      <c r="N225" s="21">
        <v>11</v>
      </c>
      <c r="O225" s="21">
        <v>10.7</v>
      </c>
    </row>
    <row r="226" spans="1:15" ht="15.75" x14ac:dyDescent="0.25">
      <c r="A226" s="52" t="s">
        <v>349</v>
      </c>
      <c r="B226" s="52" t="str">
        <f t="shared" si="3"/>
        <v>141.1.</v>
      </c>
      <c r="C226" s="52" t="s">
        <v>53</v>
      </c>
      <c r="D226" s="52" t="s">
        <v>360</v>
      </c>
      <c r="E226" s="52">
        <v>20</v>
      </c>
      <c r="F226" s="52">
        <v>2016</v>
      </c>
      <c r="G226" s="52">
        <v>250</v>
      </c>
      <c r="H226" s="21" t="s">
        <v>3</v>
      </c>
      <c r="I226" s="21">
        <v>3</v>
      </c>
      <c r="J226" s="21">
        <v>10.7</v>
      </c>
      <c r="K226" s="79">
        <v>10.7</v>
      </c>
      <c r="L226" s="21">
        <v>10.8</v>
      </c>
      <c r="M226" s="21">
        <v>10.7</v>
      </c>
      <c r="N226" s="21">
        <v>10.8</v>
      </c>
      <c r="O226" s="21">
        <v>10.7</v>
      </c>
    </row>
    <row r="227" spans="1:15" ht="15.75" x14ac:dyDescent="0.25">
      <c r="A227" s="52" t="s">
        <v>350</v>
      </c>
      <c r="B227" s="52" t="str">
        <f t="shared" si="3"/>
        <v>142.1.</v>
      </c>
      <c r="C227" s="52" t="s">
        <v>53</v>
      </c>
      <c r="D227" s="52" t="s">
        <v>360</v>
      </c>
      <c r="E227" s="52">
        <v>20</v>
      </c>
      <c r="F227" s="52">
        <v>2016</v>
      </c>
      <c r="G227" s="52">
        <v>250</v>
      </c>
      <c r="H227" s="21" t="s">
        <v>3</v>
      </c>
      <c r="I227" s="21">
        <v>3</v>
      </c>
      <c r="J227" s="21">
        <v>10.7</v>
      </c>
      <c r="K227" s="79">
        <v>10.7</v>
      </c>
      <c r="L227" s="21">
        <v>10.9</v>
      </c>
      <c r="M227" s="21">
        <v>10.8</v>
      </c>
      <c r="N227" s="21">
        <v>10.7</v>
      </c>
      <c r="O227" s="21">
        <v>10.9</v>
      </c>
    </row>
    <row r="228" spans="1:15" ht="47.25" x14ac:dyDescent="0.25">
      <c r="A228" s="52" t="s">
        <v>351</v>
      </c>
      <c r="B228" s="52" t="str">
        <f t="shared" si="3"/>
        <v>143.1.</v>
      </c>
      <c r="C228" s="52" t="s">
        <v>53</v>
      </c>
      <c r="D228" s="52" t="s">
        <v>361</v>
      </c>
      <c r="E228" s="52">
        <v>20</v>
      </c>
      <c r="F228" s="52">
        <v>2016</v>
      </c>
      <c r="G228" s="52">
        <v>250</v>
      </c>
      <c r="H228" s="21" t="s">
        <v>3</v>
      </c>
      <c r="I228" s="21">
        <v>3</v>
      </c>
      <c r="J228" s="21">
        <v>10.6</v>
      </c>
      <c r="K228" s="79">
        <v>10.6</v>
      </c>
      <c r="L228" s="21">
        <v>10.6</v>
      </c>
      <c r="M228" s="21">
        <v>10.8</v>
      </c>
      <c r="N228" s="21">
        <v>10.9</v>
      </c>
      <c r="O228" s="21">
        <v>11</v>
      </c>
    </row>
    <row r="229" spans="1:15" ht="47.25" hidden="1" x14ac:dyDescent="0.25">
      <c r="A229" s="52" t="s">
        <v>351</v>
      </c>
      <c r="B229" s="52" t="str">
        <f t="shared" si="3"/>
        <v>143.2.</v>
      </c>
      <c r="C229" s="52" t="s">
        <v>200</v>
      </c>
      <c r="D229" s="52" t="s">
        <v>361</v>
      </c>
      <c r="E229" s="52">
        <v>20</v>
      </c>
      <c r="F229" s="52">
        <v>2016</v>
      </c>
      <c r="G229" s="52">
        <v>250</v>
      </c>
      <c r="H229" s="21" t="s">
        <v>3</v>
      </c>
      <c r="I229" s="21">
        <v>3</v>
      </c>
      <c r="J229" s="21" t="s">
        <v>3</v>
      </c>
      <c r="K229" s="79">
        <v>10.7</v>
      </c>
      <c r="L229" s="21">
        <v>10.7</v>
      </c>
      <c r="M229" s="21" t="s">
        <v>3</v>
      </c>
      <c r="N229" s="21" t="s">
        <v>3</v>
      </c>
      <c r="O229" s="21" t="s">
        <v>3</v>
      </c>
    </row>
    <row r="230" spans="1:15" ht="15.75" x14ac:dyDescent="0.25">
      <c r="A230" s="52" t="s">
        <v>352</v>
      </c>
      <c r="B230" s="52" t="str">
        <f t="shared" si="3"/>
        <v>144.1.</v>
      </c>
      <c r="C230" s="52" t="s">
        <v>53</v>
      </c>
      <c r="D230" s="52" t="s">
        <v>358</v>
      </c>
      <c r="E230" s="52">
        <v>20</v>
      </c>
      <c r="F230" s="52">
        <v>2016</v>
      </c>
      <c r="G230" s="52">
        <v>250</v>
      </c>
      <c r="H230" s="21" t="s">
        <v>3</v>
      </c>
      <c r="I230" s="21">
        <v>3</v>
      </c>
      <c r="J230" s="21">
        <v>10.7</v>
      </c>
      <c r="K230" s="79">
        <v>10.7</v>
      </c>
      <c r="L230" s="21">
        <v>11</v>
      </c>
      <c r="M230" s="21">
        <v>10.8</v>
      </c>
      <c r="N230" s="21">
        <v>10.7</v>
      </c>
      <c r="O230" s="21">
        <v>10.9</v>
      </c>
    </row>
    <row r="231" spans="1:15" ht="15.75" x14ac:dyDescent="0.25">
      <c r="A231" s="52" t="s">
        <v>353</v>
      </c>
      <c r="B231" s="52" t="str">
        <f t="shared" si="3"/>
        <v>145.1.</v>
      </c>
      <c r="C231" s="52" t="s">
        <v>53</v>
      </c>
      <c r="D231" s="52" t="s">
        <v>358</v>
      </c>
      <c r="E231" s="52">
        <v>20</v>
      </c>
      <c r="F231" s="52">
        <v>2016</v>
      </c>
      <c r="G231" s="52">
        <v>250</v>
      </c>
      <c r="H231" s="21" t="s">
        <v>3</v>
      </c>
      <c r="I231" s="21">
        <v>3</v>
      </c>
      <c r="J231" s="21">
        <v>10.7</v>
      </c>
      <c r="K231" s="79">
        <v>10.7</v>
      </c>
      <c r="L231" s="21">
        <v>10.8</v>
      </c>
      <c r="M231" s="21">
        <v>10.7</v>
      </c>
      <c r="N231" s="21">
        <v>10.8</v>
      </c>
      <c r="O231" s="21">
        <v>10.9</v>
      </c>
    </row>
    <row r="232" spans="1:15" ht="15.75" x14ac:dyDescent="0.25">
      <c r="A232" s="52" t="s">
        <v>362</v>
      </c>
      <c r="B232" s="52" t="str">
        <f t="shared" si="3"/>
        <v>146.1.</v>
      </c>
      <c r="C232" s="52" t="s">
        <v>53</v>
      </c>
      <c r="D232" s="52" t="s">
        <v>55</v>
      </c>
      <c r="E232" s="52">
        <v>20</v>
      </c>
      <c r="F232" s="52">
        <v>2023</v>
      </c>
      <c r="G232" s="81">
        <v>273</v>
      </c>
      <c r="H232" s="82">
        <v>7</v>
      </c>
      <c r="I232" s="82">
        <v>3</v>
      </c>
      <c r="J232" s="192" t="s">
        <v>377</v>
      </c>
      <c r="K232" s="193"/>
      <c r="L232" s="193"/>
      <c r="M232" s="193"/>
      <c r="N232" s="193"/>
      <c r="O232" s="194"/>
    </row>
    <row r="233" spans="1:15" ht="15.75" x14ac:dyDescent="0.25">
      <c r="A233" s="52" t="s">
        <v>363</v>
      </c>
      <c r="B233" s="52" t="str">
        <f t="shared" si="3"/>
        <v>147.1.</v>
      </c>
      <c r="C233" s="52" t="s">
        <v>53</v>
      </c>
      <c r="D233" s="52" t="s">
        <v>55</v>
      </c>
      <c r="E233" s="52">
        <v>20</v>
      </c>
      <c r="F233" s="52">
        <v>2023</v>
      </c>
      <c r="G233" s="81">
        <v>273</v>
      </c>
      <c r="H233" s="82">
        <v>7</v>
      </c>
      <c r="I233" s="82">
        <v>3</v>
      </c>
      <c r="J233" s="195"/>
      <c r="K233" s="196"/>
      <c r="L233" s="196"/>
      <c r="M233" s="196"/>
      <c r="N233" s="196"/>
      <c r="O233" s="197"/>
    </row>
    <row r="234" spans="1:15" ht="15.75" x14ac:dyDescent="0.25">
      <c r="A234" s="52" t="s">
        <v>364</v>
      </c>
      <c r="B234" s="52" t="str">
        <f t="shared" si="3"/>
        <v>148.1.</v>
      </c>
      <c r="C234" s="52" t="s">
        <v>53</v>
      </c>
      <c r="D234" s="52" t="s">
        <v>358</v>
      </c>
      <c r="E234" s="52">
        <v>20</v>
      </c>
      <c r="F234" s="52">
        <v>2016</v>
      </c>
      <c r="G234" s="81">
        <v>250</v>
      </c>
      <c r="H234" s="82" t="s">
        <v>3</v>
      </c>
      <c r="I234" s="82">
        <v>3</v>
      </c>
      <c r="J234" s="82">
        <v>10.5</v>
      </c>
      <c r="K234" s="79">
        <v>10.5</v>
      </c>
      <c r="L234" s="82">
        <v>10.5</v>
      </c>
      <c r="M234" s="82">
        <v>10.6</v>
      </c>
      <c r="N234" s="82">
        <v>10.9</v>
      </c>
      <c r="O234" s="82">
        <v>10.8</v>
      </c>
    </row>
    <row r="235" spans="1:15" ht="15.75" x14ac:dyDescent="0.25">
      <c r="A235" s="52" t="s">
        <v>365</v>
      </c>
      <c r="B235" s="52" t="str">
        <f t="shared" si="3"/>
        <v>149.1.</v>
      </c>
      <c r="C235" s="52" t="s">
        <v>53</v>
      </c>
      <c r="D235" s="52" t="s">
        <v>358</v>
      </c>
      <c r="E235" s="52">
        <v>20</v>
      </c>
      <c r="F235" s="52">
        <v>2016</v>
      </c>
      <c r="G235" s="81">
        <v>250</v>
      </c>
      <c r="H235" s="82" t="s">
        <v>3</v>
      </c>
      <c r="I235" s="82">
        <v>3</v>
      </c>
      <c r="J235" s="82">
        <v>10.7</v>
      </c>
      <c r="K235" s="79">
        <v>10.7</v>
      </c>
      <c r="L235" s="82">
        <v>10.9</v>
      </c>
      <c r="M235" s="82">
        <v>10.9</v>
      </c>
      <c r="N235" s="82">
        <v>10.8</v>
      </c>
      <c r="O235" s="82">
        <v>10.7</v>
      </c>
    </row>
    <row r="236" spans="1:15" ht="47.25" x14ac:dyDescent="0.25">
      <c r="A236" s="52" t="s">
        <v>366</v>
      </c>
      <c r="B236" s="52" t="str">
        <f t="shared" si="3"/>
        <v>150.1.</v>
      </c>
      <c r="C236" s="52" t="s">
        <v>53</v>
      </c>
      <c r="D236" s="52" t="s">
        <v>359</v>
      </c>
      <c r="E236" s="52">
        <v>20</v>
      </c>
      <c r="F236" s="52">
        <v>2016</v>
      </c>
      <c r="G236" s="81">
        <v>250</v>
      </c>
      <c r="H236" s="82" t="s">
        <v>3</v>
      </c>
      <c r="I236" s="82">
        <v>3</v>
      </c>
      <c r="J236" s="21">
        <v>22.1</v>
      </c>
      <c r="K236" s="79">
        <v>22.1</v>
      </c>
      <c r="L236" s="82">
        <v>22.4</v>
      </c>
      <c r="M236" s="82">
        <v>22.3</v>
      </c>
      <c r="N236" s="82">
        <v>22.2</v>
      </c>
      <c r="O236" s="82">
        <v>22.1</v>
      </c>
    </row>
    <row r="237" spans="1:15" ht="47.25" hidden="1" x14ac:dyDescent="0.25">
      <c r="A237" s="52" t="s">
        <v>366</v>
      </c>
      <c r="B237" s="52" t="str">
        <f t="shared" si="3"/>
        <v>150.2.</v>
      </c>
      <c r="C237" s="52" t="s">
        <v>200</v>
      </c>
      <c r="D237" s="52" t="s">
        <v>359</v>
      </c>
      <c r="E237" s="52">
        <v>20</v>
      </c>
      <c r="F237" s="52">
        <v>2016</v>
      </c>
      <c r="G237" s="81">
        <v>250</v>
      </c>
      <c r="H237" s="82" t="s">
        <v>3</v>
      </c>
      <c r="I237" s="82">
        <v>3</v>
      </c>
      <c r="J237" s="21" t="s">
        <v>3</v>
      </c>
      <c r="K237" s="79">
        <v>22.3</v>
      </c>
      <c r="L237" s="82">
        <v>22.3</v>
      </c>
      <c r="M237" s="82" t="s">
        <v>3</v>
      </c>
      <c r="N237" s="82" t="s">
        <v>3</v>
      </c>
      <c r="O237" s="82" t="s">
        <v>3</v>
      </c>
    </row>
    <row r="238" spans="1:15" ht="15.75" x14ac:dyDescent="0.25">
      <c r="A238" s="52" t="s">
        <v>367</v>
      </c>
      <c r="B238" s="52" t="str">
        <f t="shared" si="3"/>
        <v>151.1.</v>
      </c>
      <c r="C238" s="52" t="s">
        <v>53</v>
      </c>
      <c r="D238" s="52" t="s">
        <v>360</v>
      </c>
      <c r="E238" s="52">
        <v>20</v>
      </c>
      <c r="F238" s="52">
        <v>2016</v>
      </c>
      <c r="G238" s="81">
        <v>250</v>
      </c>
      <c r="H238" s="82" t="s">
        <v>3</v>
      </c>
      <c r="I238" s="82">
        <v>3</v>
      </c>
      <c r="J238" s="82">
        <v>10.5</v>
      </c>
      <c r="K238" s="79">
        <v>10.5</v>
      </c>
      <c r="L238" s="82">
        <v>10.5</v>
      </c>
      <c r="M238" s="82">
        <v>10.7</v>
      </c>
      <c r="N238" s="82">
        <v>10.9</v>
      </c>
      <c r="O238" s="82">
        <v>10.8</v>
      </c>
    </row>
    <row r="239" spans="1:15" ht="15.75" x14ac:dyDescent="0.25">
      <c r="A239" s="52" t="s">
        <v>368</v>
      </c>
      <c r="B239" s="52" t="str">
        <f t="shared" si="3"/>
        <v>152.1.</v>
      </c>
      <c r="C239" s="52" t="s">
        <v>53</v>
      </c>
      <c r="D239" s="52" t="s">
        <v>360</v>
      </c>
      <c r="E239" s="52">
        <v>20</v>
      </c>
      <c r="F239" s="52">
        <v>2016</v>
      </c>
      <c r="G239" s="81">
        <v>250</v>
      </c>
      <c r="H239" s="82" t="s">
        <v>3</v>
      </c>
      <c r="I239" s="82">
        <v>3</v>
      </c>
      <c r="J239" s="82">
        <v>10.6</v>
      </c>
      <c r="K239" s="79">
        <v>10.6</v>
      </c>
      <c r="L239" s="82">
        <v>10.9</v>
      </c>
      <c r="M239" s="82">
        <v>10.6</v>
      </c>
      <c r="N239" s="82">
        <v>10.9</v>
      </c>
      <c r="O239" s="82">
        <v>10.8</v>
      </c>
    </row>
    <row r="240" spans="1:15" ht="15.75" x14ac:dyDescent="0.25">
      <c r="A240" s="52" t="s">
        <v>369</v>
      </c>
      <c r="B240" s="52" t="str">
        <f t="shared" si="3"/>
        <v>153.1.</v>
      </c>
      <c r="C240" s="52" t="s">
        <v>53</v>
      </c>
      <c r="D240" s="52" t="s">
        <v>360</v>
      </c>
      <c r="E240" s="52">
        <v>20</v>
      </c>
      <c r="F240" s="52">
        <v>2016</v>
      </c>
      <c r="G240" s="81">
        <v>250</v>
      </c>
      <c r="H240" s="82" t="s">
        <v>3</v>
      </c>
      <c r="I240" s="82">
        <v>3</v>
      </c>
      <c r="J240" s="82">
        <v>10.6</v>
      </c>
      <c r="K240" s="79">
        <v>10.6</v>
      </c>
      <c r="L240" s="82">
        <v>10.7</v>
      </c>
      <c r="M240" s="82">
        <v>10.9</v>
      </c>
      <c r="N240" s="82">
        <v>10.6</v>
      </c>
      <c r="O240" s="82">
        <v>10.8</v>
      </c>
    </row>
    <row r="241" spans="1:15" ht="47.25" x14ac:dyDescent="0.25">
      <c r="A241" s="52" t="s">
        <v>370</v>
      </c>
      <c r="B241" s="52" t="str">
        <f t="shared" si="3"/>
        <v>154.1.</v>
      </c>
      <c r="C241" s="52" t="s">
        <v>53</v>
      </c>
      <c r="D241" s="52" t="s">
        <v>361</v>
      </c>
      <c r="E241" s="52">
        <v>20</v>
      </c>
      <c r="F241" s="52">
        <v>2016</v>
      </c>
      <c r="G241" s="81">
        <v>250</v>
      </c>
      <c r="H241" s="82" t="s">
        <v>3</v>
      </c>
      <c r="I241" s="82">
        <v>3</v>
      </c>
      <c r="J241" s="21">
        <v>10.7</v>
      </c>
      <c r="K241" s="79">
        <v>10.7</v>
      </c>
      <c r="L241" s="82">
        <v>10.9</v>
      </c>
      <c r="M241" s="82">
        <v>10.7</v>
      </c>
      <c r="N241" s="82">
        <v>10.8</v>
      </c>
      <c r="O241" s="82">
        <v>10.9</v>
      </c>
    </row>
    <row r="242" spans="1:15" ht="47.25" hidden="1" x14ac:dyDescent="0.25">
      <c r="A242" s="52" t="s">
        <v>370</v>
      </c>
      <c r="B242" s="52" t="str">
        <f t="shared" si="3"/>
        <v>154.2.</v>
      </c>
      <c r="C242" s="52" t="s">
        <v>200</v>
      </c>
      <c r="D242" s="52" t="s">
        <v>361</v>
      </c>
      <c r="E242" s="52">
        <v>20</v>
      </c>
      <c r="F242" s="52">
        <v>2016</v>
      </c>
      <c r="G242" s="81">
        <v>250</v>
      </c>
      <c r="H242" s="82" t="s">
        <v>3</v>
      </c>
      <c r="I242" s="82">
        <v>3</v>
      </c>
      <c r="J242" s="21" t="s">
        <v>3</v>
      </c>
      <c r="K242" s="79">
        <v>11</v>
      </c>
      <c r="L242" s="82">
        <v>11</v>
      </c>
      <c r="M242" s="82" t="s">
        <v>3</v>
      </c>
      <c r="N242" s="82" t="s">
        <v>3</v>
      </c>
      <c r="O242" s="82" t="s">
        <v>3</v>
      </c>
    </row>
    <row r="243" spans="1:15" ht="15.75" x14ac:dyDescent="0.25">
      <c r="A243" s="52" t="s">
        <v>371</v>
      </c>
      <c r="B243" s="52" t="str">
        <f t="shared" si="3"/>
        <v>155.1.</v>
      </c>
      <c r="C243" s="52" t="s">
        <v>53</v>
      </c>
      <c r="D243" s="52" t="s">
        <v>358</v>
      </c>
      <c r="E243" s="52">
        <v>20</v>
      </c>
      <c r="F243" s="52">
        <v>2016</v>
      </c>
      <c r="G243" s="81">
        <v>250</v>
      </c>
      <c r="H243" s="82" t="s">
        <v>3</v>
      </c>
      <c r="I243" s="82">
        <v>3</v>
      </c>
      <c r="J243" s="82">
        <v>10.7</v>
      </c>
      <c r="K243" s="79">
        <v>10.7</v>
      </c>
      <c r="L243" s="82">
        <v>10.9</v>
      </c>
      <c r="M243" s="82">
        <v>10.7</v>
      </c>
      <c r="N243" s="82">
        <v>10.9</v>
      </c>
      <c r="O243" s="82">
        <v>10.9</v>
      </c>
    </row>
    <row r="244" spans="1:15" ht="15.75" x14ac:dyDescent="0.25">
      <c r="A244" s="52" t="s">
        <v>372</v>
      </c>
      <c r="B244" s="52" t="str">
        <f t="shared" si="3"/>
        <v>156.1.</v>
      </c>
      <c r="C244" s="52" t="s">
        <v>53</v>
      </c>
      <c r="D244" s="52" t="s">
        <v>358</v>
      </c>
      <c r="E244" s="52">
        <v>20</v>
      </c>
      <c r="F244" s="52">
        <v>2016</v>
      </c>
      <c r="G244" s="81">
        <v>250</v>
      </c>
      <c r="H244" s="82" t="s">
        <v>3</v>
      </c>
      <c r="I244" s="82">
        <v>3</v>
      </c>
      <c r="J244" s="82">
        <v>10.6</v>
      </c>
      <c r="K244" s="79">
        <v>10.6</v>
      </c>
      <c r="L244" s="82">
        <v>10.9</v>
      </c>
      <c r="M244" s="82">
        <v>10.7</v>
      </c>
      <c r="N244" s="82">
        <v>10.6</v>
      </c>
      <c r="O244" s="82">
        <v>10.7</v>
      </c>
    </row>
    <row r="247" spans="1:15" x14ac:dyDescent="0.25">
      <c r="A247" s="88" t="s">
        <v>57</v>
      </c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</row>
    <row r="248" spans="1:15" x14ac:dyDescent="0.25">
      <c r="A248" s="88"/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</row>
    <row r="249" spans="1:15" ht="15.75" x14ac:dyDescent="0.25">
      <c r="A249" s="53"/>
      <c r="B249" s="54"/>
      <c r="C249" s="54"/>
      <c r="D249" s="54"/>
      <c r="E249" s="54"/>
      <c r="F249" s="54"/>
      <c r="G249" s="54"/>
      <c r="H249" s="69"/>
      <c r="I249" s="69"/>
      <c r="J249" s="69"/>
      <c r="K249" s="69"/>
      <c r="L249" s="69"/>
      <c r="M249" s="69"/>
      <c r="N249" s="69"/>
      <c r="O249" s="69"/>
    </row>
    <row r="250" spans="1:15" x14ac:dyDescent="0.25">
      <c r="A250" s="200" t="s">
        <v>58</v>
      </c>
      <c r="B250" s="201"/>
      <c r="C250" s="201"/>
      <c r="D250" s="201"/>
      <c r="E250" s="201"/>
      <c r="F250" s="201"/>
      <c r="G250" s="201"/>
      <c r="H250" s="201"/>
      <c r="I250" s="201"/>
      <c r="J250" s="201"/>
      <c r="K250" s="201"/>
      <c r="L250" s="201"/>
      <c r="M250" s="201"/>
      <c r="N250" s="201"/>
      <c r="O250" s="202"/>
    </row>
    <row r="251" spans="1:15" x14ac:dyDescent="0.25">
      <c r="A251" s="203"/>
      <c r="B251" s="137"/>
      <c r="C251" s="137"/>
      <c r="D251" s="137"/>
      <c r="E251" s="137"/>
      <c r="F251" s="137"/>
      <c r="G251" s="137"/>
      <c r="H251" s="137"/>
      <c r="I251" s="137"/>
      <c r="J251" s="137"/>
      <c r="K251" s="137"/>
      <c r="L251" s="137"/>
      <c r="M251" s="137"/>
      <c r="N251" s="137"/>
      <c r="O251" s="204"/>
    </row>
    <row r="252" spans="1:15" ht="15.75" x14ac:dyDescent="0.25">
      <c r="A252" s="15"/>
      <c r="B252" s="15"/>
      <c r="C252" s="15"/>
      <c r="D252" s="15"/>
      <c r="E252" s="15"/>
      <c r="F252" s="15"/>
      <c r="G252" s="15"/>
      <c r="H252" s="70"/>
      <c r="I252" s="70"/>
      <c r="J252" s="70"/>
      <c r="K252" s="70"/>
      <c r="L252" s="70"/>
      <c r="M252" s="70"/>
      <c r="N252" s="70"/>
      <c r="O252" s="70"/>
    </row>
    <row r="253" spans="1:15" ht="15.75" x14ac:dyDescent="0.25">
      <c r="A253" s="89" t="s">
        <v>27</v>
      </c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</row>
    <row r="254" spans="1:15" x14ac:dyDescent="0.25">
      <c r="A254" s="90" t="s">
        <v>28</v>
      </c>
      <c r="B254" s="91"/>
      <c r="C254" s="91"/>
      <c r="D254" s="91"/>
      <c r="E254" s="91"/>
      <c r="F254" s="91"/>
      <c r="G254" s="91"/>
      <c r="H254" s="92"/>
      <c r="I254" s="183" t="s">
        <v>59</v>
      </c>
      <c r="J254" s="184"/>
      <c r="K254" s="184"/>
      <c r="L254" s="185"/>
      <c r="M254" s="183" t="s">
        <v>30</v>
      </c>
      <c r="N254" s="184"/>
      <c r="O254" s="185"/>
    </row>
    <row r="255" spans="1:15" ht="15.75" x14ac:dyDescent="0.25">
      <c r="A255" s="94" t="s">
        <v>212</v>
      </c>
      <c r="B255" s="95"/>
      <c r="C255" s="95"/>
      <c r="D255" s="95"/>
      <c r="E255" s="95"/>
      <c r="F255" s="95"/>
      <c r="G255" s="95"/>
      <c r="H255" s="96"/>
      <c r="I255" s="205">
        <v>4162669</v>
      </c>
      <c r="J255" s="206"/>
      <c r="K255" s="206"/>
      <c r="L255" s="207"/>
      <c r="M255" s="180" t="str">
        <f>VLOOKUP(I255,'Приборы ЛНК'!$C$4:$D$16,2,FALSE)</f>
        <v>до 03.04.2024</v>
      </c>
      <c r="N255" s="181"/>
      <c r="O255" s="182"/>
    </row>
    <row r="256" spans="1:15" ht="15.75" x14ac:dyDescent="0.25">
      <c r="A256" s="17"/>
      <c r="B256" s="17"/>
      <c r="C256" s="17"/>
      <c r="D256" s="17"/>
      <c r="E256" s="17"/>
      <c r="F256" s="17"/>
      <c r="G256" s="17"/>
      <c r="H256" s="71"/>
      <c r="I256" s="71"/>
      <c r="J256" s="71"/>
      <c r="K256" s="71"/>
      <c r="L256" s="71"/>
      <c r="M256" s="71"/>
      <c r="N256" s="71"/>
      <c r="O256" s="71"/>
    </row>
    <row r="257" spans="1:15" ht="15.75" x14ac:dyDescent="0.25">
      <c r="A257" s="89" t="s">
        <v>32</v>
      </c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</row>
    <row r="258" spans="1:15" ht="48" customHeight="1" x14ac:dyDescent="0.25">
      <c r="A258" s="90" t="s">
        <v>33</v>
      </c>
      <c r="B258" s="91"/>
      <c r="C258" s="91"/>
      <c r="D258" s="91"/>
      <c r="E258" s="91"/>
      <c r="F258" s="91"/>
      <c r="G258" s="91"/>
      <c r="H258" s="92"/>
      <c r="I258" s="183" t="s">
        <v>34</v>
      </c>
      <c r="J258" s="184"/>
      <c r="K258" s="185"/>
      <c r="L258" s="183" t="s">
        <v>35</v>
      </c>
      <c r="M258" s="185"/>
      <c r="N258" s="183" t="s">
        <v>36</v>
      </c>
      <c r="O258" s="185"/>
    </row>
    <row r="259" spans="1:15" ht="48" customHeight="1" x14ac:dyDescent="0.25">
      <c r="A259" s="94" t="s">
        <v>37</v>
      </c>
      <c r="B259" s="95"/>
      <c r="C259" s="95"/>
      <c r="D259" s="95"/>
      <c r="E259" s="95"/>
      <c r="F259" s="95"/>
      <c r="G259" s="95"/>
      <c r="H259" s="96"/>
      <c r="I259" s="180" t="str">
        <f>VLOOKUP(N259,Специалисты!$E$4:$F$9,2,FALSE)</f>
        <v>уд. №0013-8067-2023 до 03.2026</v>
      </c>
      <c r="J259" s="181"/>
      <c r="K259" s="182"/>
      <c r="L259" s="180"/>
      <c r="M259" s="182"/>
      <c r="N259" s="180" t="s">
        <v>194</v>
      </c>
      <c r="O259" s="182"/>
    </row>
    <row r="261" spans="1:15" ht="15.75" x14ac:dyDescent="0.25">
      <c r="A261" s="105" t="s">
        <v>144</v>
      </c>
      <c r="B261" s="106"/>
      <c r="C261" s="106"/>
      <c r="D261" s="106"/>
      <c r="E261" s="106"/>
      <c r="F261" s="106"/>
      <c r="G261" s="106"/>
      <c r="H261" s="106"/>
      <c r="I261" s="75"/>
      <c r="J261" s="75"/>
      <c r="K261" s="75"/>
      <c r="L261" s="198"/>
      <c r="M261" s="199"/>
      <c r="N261" s="198" t="s">
        <v>145</v>
      </c>
      <c r="O261" s="199"/>
    </row>
    <row r="325" ht="42.75" customHeight="1" x14ac:dyDescent="0.25"/>
    <row r="329" ht="44.25" customHeight="1" x14ac:dyDescent="0.25"/>
  </sheetData>
  <autoFilter ref="A17:O244" xr:uid="{00000000-0009-0000-0000-000002000000}">
    <filterColumn colId="2">
      <filters>
        <filter val="1"/>
      </filters>
    </filterColumn>
  </autoFilter>
  <mergeCells count="48">
    <mergeCell ref="J219:O220"/>
    <mergeCell ref="J232:O233"/>
    <mergeCell ref="A261:H261"/>
    <mergeCell ref="L261:M261"/>
    <mergeCell ref="N261:O261"/>
    <mergeCell ref="A247:O248"/>
    <mergeCell ref="A250:O251"/>
    <mergeCell ref="A253:O253"/>
    <mergeCell ref="A255:H255"/>
    <mergeCell ref="I255:L255"/>
    <mergeCell ref="M255:O255"/>
    <mergeCell ref="A258:H258"/>
    <mergeCell ref="I258:K258"/>
    <mergeCell ref="L258:M258"/>
    <mergeCell ref="N258:O258"/>
    <mergeCell ref="A259:H259"/>
    <mergeCell ref="I259:K259"/>
    <mergeCell ref="L259:M259"/>
    <mergeCell ref="N259:O259"/>
    <mergeCell ref="I254:L254"/>
    <mergeCell ref="M254:O254"/>
    <mergeCell ref="A257:O257"/>
    <mergeCell ref="A254:H254"/>
    <mergeCell ref="L14:O15"/>
    <mergeCell ref="F9:I9"/>
    <mergeCell ref="A14:A16"/>
    <mergeCell ref="C14:C16"/>
    <mergeCell ref="D14:D16"/>
    <mergeCell ref="E14:E16"/>
    <mergeCell ref="F14:F16"/>
    <mergeCell ref="G14:H16"/>
    <mergeCell ref="I14:I16"/>
    <mergeCell ref="J14:J16"/>
    <mergeCell ref="K14:K16"/>
    <mergeCell ref="A13:O13"/>
    <mergeCell ref="A9:E9"/>
    <mergeCell ref="A12:O12"/>
    <mergeCell ref="A11:O11"/>
    <mergeCell ref="A7:E7"/>
    <mergeCell ref="A8:E8"/>
    <mergeCell ref="A2:O2"/>
    <mergeCell ref="A3:O3"/>
    <mergeCell ref="F5:I5"/>
    <mergeCell ref="K5:L6"/>
    <mergeCell ref="M5:O6"/>
    <mergeCell ref="F6:I6"/>
    <mergeCell ref="A5:E5"/>
    <mergeCell ref="A6:E6"/>
  </mergeCells>
  <printOptions horizontalCentered="1"/>
  <pageMargins left="0.9055118110236221" right="0.74803149606299213" top="0.74803149606299213" bottom="0.74803149606299213" header="0.31496062992125984" footer="0.11811023622047245"/>
  <pageSetup paperSize="9" scale="90" firstPageNumber="30" fitToHeight="0" orientation="landscape" useFirstPageNumber="1" r:id="rId1"/>
  <headerFooter>
    <oddFooter>&amp;C&amp;"Times New Roman,обычный"
&amp;P
ООО "Оргэнергонефть"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B0272FF-D18D-45F2-B4B6-306E4807044A}">
          <x14:formula1>
            <xm:f>'Приборы ЛНК'!$C$4:$C$7</xm:f>
          </x14:formula1>
          <xm:sqref>I255</xm:sqref>
        </x14:dataValidation>
        <x14:dataValidation type="list" allowBlank="1" showInputMessage="1" showErrorMessage="1" xr:uid="{5ACA5DB7-E6BA-4063-B13B-943CD467503F}">
          <x14:formula1>
            <xm:f>Специалисты!$E$4:$E$9</xm:f>
          </x14:formula1>
          <xm:sqref>N259:O259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F41DF-F30A-40ED-A88C-FE38711E2272}">
  <dimension ref="A1:AA159"/>
  <sheetViews>
    <sheetView tabSelected="1" zoomScale="85" zoomScaleNormal="85" workbookViewId="0">
      <selection activeCell="E6" sqref="E6"/>
    </sheetView>
  </sheetViews>
  <sheetFormatPr defaultRowHeight="15" x14ac:dyDescent="0.25"/>
  <cols>
    <col min="1" max="1" width="13.42578125" customWidth="1"/>
    <col min="22" max="22" width="9.140625" style="333"/>
    <col min="25" max="25" width="26.7109375" customWidth="1"/>
  </cols>
  <sheetData>
    <row r="1" spans="1:27" x14ac:dyDescent="0.25">
      <c r="A1" s="331">
        <v>44367</v>
      </c>
    </row>
    <row r="2" spans="1:27" ht="15.75" thickBot="1" x14ac:dyDescent="0.3"/>
    <row r="3" spans="1:27" ht="16.5" thickBot="1" x14ac:dyDescent="0.3">
      <c r="A3" s="334">
        <v>1</v>
      </c>
      <c r="B3" s="327" t="s">
        <v>55</v>
      </c>
      <c r="C3" s="328">
        <v>273</v>
      </c>
      <c r="D3" s="328">
        <v>7</v>
      </c>
      <c r="E3" s="328">
        <v>3</v>
      </c>
      <c r="F3" s="328">
        <v>7.3</v>
      </c>
      <c r="G3" s="328">
        <v>7.5</v>
      </c>
      <c r="H3" s="328">
        <v>7.4</v>
      </c>
      <c r="I3" s="328">
        <v>7.3</v>
      </c>
      <c r="J3" s="328">
        <v>7.4</v>
      </c>
      <c r="K3" s="328" t="s">
        <v>389</v>
      </c>
      <c r="L3" s="328" t="s">
        <v>389</v>
      </c>
      <c r="M3" s="328" t="s">
        <v>389</v>
      </c>
      <c r="N3" s="328" t="s">
        <v>389</v>
      </c>
      <c r="O3" s="328" t="s">
        <v>389</v>
      </c>
      <c r="P3" s="328" t="s">
        <v>389</v>
      </c>
      <c r="Q3" s="328" t="s">
        <v>389</v>
      </c>
      <c r="R3" s="328" t="s">
        <v>389</v>
      </c>
      <c r="S3" s="328" t="s">
        <v>389</v>
      </c>
      <c r="T3" s="328" t="s">
        <v>389</v>
      </c>
      <c r="U3" s="328" t="s">
        <v>389</v>
      </c>
      <c r="V3" s="334">
        <v>1</v>
      </c>
      <c r="W3" s="332" t="s">
        <v>402</v>
      </c>
      <c r="X3" s="332" t="s">
        <v>53</v>
      </c>
      <c r="Y3" s="332" t="s">
        <v>55</v>
      </c>
      <c r="Z3">
        <f>IF(B3=Y3,1,0)</f>
        <v>1</v>
      </c>
      <c r="AA3">
        <f>IF(A3=V3,1,0)</f>
        <v>1</v>
      </c>
    </row>
    <row r="4" spans="1:27" ht="16.5" thickBot="1" x14ac:dyDescent="0.3">
      <c r="A4" s="334">
        <v>2</v>
      </c>
      <c r="B4" s="329" t="s">
        <v>55</v>
      </c>
      <c r="C4" s="330">
        <v>273</v>
      </c>
      <c r="D4" s="330">
        <v>7</v>
      </c>
      <c r="E4" s="330">
        <v>3</v>
      </c>
      <c r="F4" s="330">
        <v>3.9</v>
      </c>
      <c r="G4" s="330">
        <v>7.5</v>
      </c>
      <c r="H4" s="330">
        <v>7.3</v>
      </c>
      <c r="I4" s="330">
        <v>7.3</v>
      </c>
      <c r="J4" s="330">
        <v>3.9</v>
      </c>
      <c r="K4" s="330">
        <v>7.4</v>
      </c>
      <c r="L4" s="330">
        <v>7.4</v>
      </c>
      <c r="M4" s="330">
        <v>7.3</v>
      </c>
      <c r="N4" s="330">
        <v>7.4</v>
      </c>
      <c r="O4" s="330">
        <v>7.3</v>
      </c>
      <c r="P4" s="330">
        <v>7.5</v>
      </c>
      <c r="Q4" s="330">
        <v>7.5</v>
      </c>
      <c r="R4" s="330" t="s">
        <v>389</v>
      </c>
      <c r="S4" s="330" t="s">
        <v>389</v>
      </c>
      <c r="T4" s="330" t="s">
        <v>389</v>
      </c>
      <c r="U4" s="330" t="s">
        <v>389</v>
      </c>
      <c r="V4" s="334">
        <v>2</v>
      </c>
      <c r="W4" s="332" t="s">
        <v>403</v>
      </c>
      <c r="X4" s="332" t="s">
        <v>53</v>
      </c>
      <c r="Y4" s="332" t="s">
        <v>261</v>
      </c>
      <c r="Z4">
        <f t="shared" ref="Z4:Z67" si="0">IF(B4=Y4,1,0)</f>
        <v>0</v>
      </c>
      <c r="AA4">
        <f t="shared" ref="AA4:AA67" si="1">IF(A4=V4,1,0)</f>
        <v>1</v>
      </c>
    </row>
    <row r="5" spans="1:27" ht="16.5" thickBot="1" x14ac:dyDescent="0.3">
      <c r="A5" s="334">
        <v>3</v>
      </c>
      <c r="B5" s="329" t="s">
        <v>55</v>
      </c>
      <c r="C5" s="330">
        <v>57</v>
      </c>
      <c r="D5" s="330">
        <v>3</v>
      </c>
      <c r="E5" s="330">
        <v>1.5</v>
      </c>
      <c r="F5" s="330">
        <v>5</v>
      </c>
      <c r="G5" s="330">
        <v>5.2</v>
      </c>
      <c r="H5" s="330">
        <v>5.0999999999999996</v>
      </c>
      <c r="I5" s="330">
        <v>5</v>
      </c>
      <c r="J5" s="330">
        <v>5.2</v>
      </c>
      <c r="K5" s="330" t="s">
        <v>389</v>
      </c>
      <c r="L5" s="330" t="s">
        <v>389</v>
      </c>
      <c r="M5" s="330" t="s">
        <v>389</v>
      </c>
      <c r="N5" s="330" t="s">
        <v>389</v>
      </c>
      <c r="O5" s="330" t="s">
        <v>389</v>
      </c>
      <c r="P5" s="330" t="s">
        <v>389</v>
      </c>
      <c r="Q5" s="330" t="s">
        <v>389</v>
      </c>
      <c r="R5" s="330" t="s">
        <v>389</v>
      </c>
      <c r="S5" s="330" t="s">
        <v>389</v>
      </c>
      <c r="T5" s="330" t="s">
        <v>389</v>
      </c>
      <c r="U5" s="330" t="s">
        <v>389</v>
      </c>
      <c r="V5" s="334" t="s">
        <v>201</v>
      </c>
      <c r="W5" s="332" t="s">
        <v>404</v>
      </c>
      <c r="X5" s="332" t="s">
        <v>53</v>
      </c>
      <c r="Y5" s="332" t="s">
        <v>55</v>
      </c>
      <c r="Z5">
        <f t="shared" si="0"/>
        <v>1</v>
      </c>
      <c r="AA5">
        <f t="shared" si="1"/>
        <v>0</v>
      </c>
    </row>
    <row r="6" spans="1:27" ht="16.5" thickBot="1" x14ac:dyDescent="0.3">
      <c r="A6" s="334">
        <v>4</v>
      </c>
      <c r="B6" s="329" t="s">
        <v>55</v>
      </c>
      <c r="C6" s="330">
        <v>57</v>
      </c>
      <c r="D6" s="330">
        <v>3</v>
      </c>
      <c r="E6" s="330">
        <v>1.5</v>
      </c>
      <c r="F6" s="330">
        <v>5</v>
      </c>
      <c r="G6" s="330">
        <v>5.2</v>
      </c>
      <c r="H6" s="330">
        <v>5.0999999999999996</v>
      </c>
      <c r="I6" s="330">
        <v>5</v>
      </c>
      <c r="J6" s="330">
        <v>5.0999999999999996</v>
      </c>
      <c r="K6" s="330" t="s">
        <v>389</v>
      </c>
      <c r="L6" s="330" t="s">
        <v>389</v>
      </c>
      <c r="M6" s="330" t="s">
        <v>389</v>
      </c>
      <c r="N6" s="330" t="s">
        <v>389</v>
      </c>
      <c r="O6" s="330" t="s">
        <v>389</v>
      </c>
      <c r="P6" s="330" t="s">
        <v>389</v>
      </c>
      <c r="Q6" s="330" t="s">
        <v>389</v>
      </c>
      <c r="R6" s="330" t="s">
        <v>389</v>
      </c>
      <c r="S6" s="330" t="s">
        <v>389</v>
      </c>
      <c r="T6" s="330" t="s">
        <v>389</v>
      </c>
      <c r="U6" s="330" t="s">
        <v>389</v>
      </c>
      <c r="V6" s="334" t="s">
        <v>202</v>
      </c>
      <c r="W6" s="332" t="s">
        <v>405</v>
      </c>
      <c r="X6" s="332" t="s">
        <v>53</v>
      </c>
      <c r="Y6" s="332" t="s">
        <v>55</v>
      </c>
      <c r="Z6">
        <f t="shared" si="0"/>
        <v>1</v>
      </c>
      <c r="AA6">
        <f t="shared" si="1"/>
        <v>0</v>
      </c>
    </row>
    <row r="7" spans="1:27" ht="16.5" thickBot="1" x14ac:dyDescent="0.3">
      <c r="A7" s="334">
        <v>5</v>
      </c>
      <c r="B7" s="329" t="s">
        <v>55</v>
      </c>
      <c r="C7" s="330">
        <v>273</v>
      </c>
      <c r="D7" s="330">
        <v>7</v>
      </c>
      <c r="E7" s="330">
        <v>3</v>
      </c>
      <c r="F7" s="330">
        <v>7.3</v>
      </c>
      <c r="G7" s="330">
        <v>7.5</v>
      </c>
      <c r="H7" s="330">
        <v>7.4</v>
      </c>
      <c r="I7" s="330">
        <v>7.3</v>
      </c>
      <c r="J7" s="330">
        <v>7.5</v>
      </c>
      <c r="K7" s="330" t="s">
        <v>389</v>
      </c>
      <c r="L7" s="330" t="s">
        <v>389</v>
      </c>
      <c r="M7" s="330" t="s">
        <v>389</v>
      </c>
      <c r="N7" s="330" t="s">
        <v>389</v>
      </c>
      <c r="O7" s="330" t="s">
        <v>389</v>
      </c>
      <c r="P7" s="330" t="s">
        <v>389</v>
      </c>
      <c r="Q7" s="330" t="s">
        <v>389</v>
      </c>
      <c r="R7" s="330" t="s">
        <v>389</v>
      </c>
      <c r="S7" s="330" t="s">
        <v>389</v>
      </c>
      <c r="T7" s="330" t="s">
        <v>389</v>
      </c>
      <c r="U7" s="330" t="s">
        <v>389</v>
      </c>
      <c r="V7" s="334" t="s">
        <v>203</v>
      </c>
      <c r="W7" s="332" t="s">
        <v>406</v>
      </c>
      <c r="X7" s="332" t="s">
        <v>53</v>
      </c>
      <c r="Y7" s="332" t="s">
        <v>55</v>
      </c>
      <c r="Z7">
        <f t="shared" si="0"/>
        <v>1</v>
      </c>
      <c r="AA7">
        <f t="shared" si="1"/>
        <v>0</v>
      </c>
    </row>
    <row r="8" spans="1:27" ht="16.5" thickBot="1" x14ac:dyDescent="0.3">
      <c r="A8" s="334">
        <v>6</v>
      </c>
      <c r="B8" s="329" t="s">
        <v>280</v>
      </c>
      <c r="C8" s="330">
        <v>273</v>
      </c>
      <c r="D8" s="330">
        <v>8</v>
      </c>
      <c r="E8" s="330">
        <v>3</v>
      </c>
      <c r="F8" s="330">
        <v>6.7</v>
      </c>
      <c r="G8" s="330">
        <v>8.3000000000000007</v>
      </c>
      <c r="H8" s="330">
        <v>7</v>
      </c>
      <c r="I8" s="330">
        <v>6.7</v>
      </c>
      <c r="J8" s="330">
        <v>7.8</v>
      </c>
      <c r="K8" s="330">
        <v>7</v>
      </c>
      <c r="L8" s="330">
        <v>8.3000000000000007</v>
      </c>
      <c r="M8" s="330">
        <v>6.9</v>
      </c>
      <c r="N8" s="330">
        <v>7.7</v>
      </c>
      <c r="O8" s="330">
        <v>7.4</v>
      </c>
      <c r="P8" s="330">
        <v>7.9</v>
      </c>
      <c r="Q8" s="330">
        <v>7.6</v>
      </c>
      <c r="R8" s="330">
        <v>8.1</v>
      </c>
      <c r="S8" s="330">
        <v>7.3</v>
      </c>
      <c r="T8" s="330" t="s">
        <v>389</v>
      </c>
      <c r="U8" s="330" t="s">
        <v>389</v>
      </c>
      <c r="V8" s="334" t="s">
        <v>204</v>
      </c>
      <c r="W8" s="332" t="s">
        <v>407</v>
      </c>
      <c r="X8" s="332" t="s">
        <v>53</v>
      </c>
      <c r="Y8" s="332" t="s">
        <v>280</v>
      </c>
      <c r="Z8">
        <f t="shared" si="0"/>
        <v>1</v>
      </c>
      <c r="AA8">
        <f t="shared" si="1"/>
        <v>0</v>
      </c>
    </row>
    <row r="9" spans="1:27" ht="16.5" thickBot="1" x14ac:dyDescent="0.3">
      <c r="A9" s="334">
        <v>7</v>
      </c>
      <c r="B9" s="329" t="s">
        <v>55</v>
      </c>
      <c r="C9" s="330">
        <v>273</v>
      </c>
      <c r="D9" s="330">
        <v>7</v>
      </c>
      <c r="E9" s="330">
        <v>3</v>
      </c>
      <c r="F9" s="330">
        <v>8</v>
      </c>
      <c r="G9" s="330">
        <v>8.3000000000000007</v>
      </c>
      <c r="H9" s="330">
        <v>8.3000000000000007</v>
      </c>
      <c r="I9" s="330">
        <v>8</v>
      </c>
      <c r="J9" s="330">
        <v>8.1</v>
      </c>
      <c r="K9" s="330" t="s">
        <v>389</v>
      </c>
      <c r="L9" s="330" t="s">
        <v>389</v>
      </c>
      <c r="M9" s="330" t="s">
        <v>389</v>
      </c>
      <c r="N9" s="330" t="s">
        <v>389</v>
      </c>
      <c r="O9" s="330" t="s">
        <v>389</v>
      </c>
      <c r="P9" s="330" t="s">
        <v>389</v>
      </c>
      <c r="Q9" s="330" t="s">
        <v>389</v>
      </c>
      <c r="R9" s="330" t="s">
        <v>389</v>
      </c>
      <c r="S9" s="330" t="s">
        <v>389</v>
      </c>
      <c r="T9" s="330" t="s">
        <v>389</v>
      </c>
      <c r="U9" s="330" t="s">
        <v>389</v>
      </c>
      <c r="V9" s="334" t="s">
        <v>259</v>
      </c>
      <c r="W9" s="332" t="s">
        <v>408</v>
      </c>
      <c r="X9" s="332" t="s">
        <v>53</v>
      </c>
      <c r="Y9" s="332" t="s">
        <v>55</v>
      </c>
      <c r="Z9">
        <f t="shared" si="0"/>
        <v>1</v>
      </c>
      <c r="AA9">
        <f t="shared" si="1"/>
        <v>0</v>
      </c>
    </row>
    <row r="10" spans="1:27" ht="16.5" thickBot="1" x14ac:dyDescent="0.3">
      <c r="A10" s="334">
        <v>8</v>
      </c>
      <c r="B10" s="329" t="s">
        <v>55</v>
      </c>
      <c r="C10" s="330">
        <v>273</v>
      </c>
      <c r="D10" s="330">
        <v>7</v>
      </c>
      <c r="E10" s="330">
        <v>3</v>
      </c>
      <c r="F10" s="330">
        <v>8</v>
      </c>
      <c r="G10" s="330">
        <v>8.3000000000000007</v>
      </c>
      <c r="H10" s="330">
        <v>8.1999999999999993</v>
      </c>
      <c r="I10" s="330">
        <v>8</v>
      </c>
      <c r="J10" s="330">
        <v>8.1999999999999993</v>
      </c>
      <c r="K10" s="330" t="s">
        <v>389</v>
      </c>
      <c r="L10" s="330" t="s">
        <v>389</v>
      </c>
      <c r="M10" s="330" t="s">
        <v>389</v>
      </c>
      <c r="N10" s="330" t="s">
        <v>389</v>
      </c>
      <c r="O10" s="330" t="s">
        <v>389</v>
      </c>
      <c r="P10" s="330" t="s">
        <v>389</v>
      </c>
      <c r="Q10" s="330" t="s">
        <v>389</v>
      </c>
      <c r="R10" s="330" t="s">
        <v>389</v>
      </c>
      <c r="S10" s="330" t="s">
        <v>389</v>
      </c>
      <c r="T10" s="330" t="s">
        <v>389</v>
      </c>
      <c r="U10" s="330" t="s">
        <v>389</v>
      </c>
      <c r="V10" s="334" t="s">
        <v>205</v>
      </c>
      <c r="W10" s="332" t="s">
        <v>409</v>
      </c>
      <c r="X10" s="332" t="s">
        <v>53</v>
      </c>
      <c r="Y10" s="332" t="s">
        <v>55</v>
      </c>
      <c r="Z10">
        <f t="shared" si="0"/>
        <v>1</v>
      </c>
      <c r="AA10">
        <f t="shared" si="1"/>
        <v>0</v>
      </c>
    </row>
    <row r="11" spans="1:27" ht="16.5" thickBot="1" x14ac:dyDescent="0.3">
      <c r="A11" s="334">
        <v>9</v>
      </c>
      <c r="B11" s="329" t="s">
        <v>327</v>
      </c>
      <c r="C11" s="330">
        <v>273</v>
      </c>
      <c r="D11" s="330">
        <v>7</v>
      </c>
      <c r="E11" s="330">
        <v>3</v>
      </c>
      <c r="F11" s="330">
        <v>8.6999999999999993</v>
      </c>
      <c r="G11" s="330">
        <v>9.6</v>
      </c>
      <c r="H11" s="330">
        <v>9.1999999999999993</v>
      </c>
      <c r="I11" s="330">
        <v>8.6999999999999993</v>
      </c>
      <c r="J11" s="330">
        <v>9.1999999999999993</v>
      </c>
      <c r="K11" s="330">
        <v>8.6999999999999993</v>
      </c>
      <c r="L11" s="330">
        <v>9.1999999999999993</v>
      </c>
      <c r="M11" s="330">
        <v>9.1999999999999993</v>
      </c>
      <c r="N11" s="330">
        <v>8.6999999999999993</v>
      </c>
      <c r="O11" s="330">
        <v>8.8000000000000007</v>
      </c>
      <c r="P11" s="330">
        <v>8.9</v>
      </c>
      <c r="Q11" s="330">
        <v>9.1</v>
      </c>
      <c r="R11" s="330">
        <v>8.8000000000000007</v>
      </c>
      <c r="S11" s="330">
        <v>9.3000000000000007</v>
      </c>
      <c r="T11" s="330">
        <v>9.1999999999999993</v>
      </c>
      <c r="U11" s="330">
        <v>9</v>
      </c>
      <c r="V11" s="334" t="s">
        <v>304</v>
      </c>
      <c r="W11" s="332" t="s">
        <v>410</v>
      </c>
      <c r="X11" s="332" t="s">
        <v>53</v>
      </c>
      <c r="Y11" s="332" t="s">
        <v>327</v>
      </c>
      <c r="Z11">
        <f t="shared" si="0"/>
        <v>1</v>
      </c>
      <c r="AA11">
        <f t="shared" si="1"/>
        <v>0</v>
      </c>
    </row>
    <row r="12" spans="1:27" ht="16.5" thickBot="1" x14ac:dyDescent="0.3">
      <c r="A12" s="334">
        <v>10</v>
      </c>
      <c r="B12" s="329" t="s">
        <v>55</v>
      </c>
      <c r="C12" s="330">
        <v>273</v>
      </c>
      <c r="D12" s="330">
        <v>7</v>
      </c>
      <c r="E12" s="330">
        <v>3</v>
      </c>
      <c r="F12" s="330">
        <v>8</v>
      </c>
      <c r="G12" s="330">
        <v>8.4</v>
      </c>
      <c r="H12" s="330">
        <v>8</v>
      </c>
      <c r="I12" s="330">
        <v>8</v>
      </c>
      <c r="J12" s="330">
        <v>8.3000000000000007</v>
      </c>
      <c r="K12" s="330" t="s">
        <v>389</v>
      </c>
      <c r="L12" s="330" t="s">
        <v>389</v>
      </c>
      <c r="M12" s="330" t="s">
        <v>389</v>
      </c>
      <c r="N12" s="330" t="s">
        <v>389</v>
      </c>
      <c r="O12" s="330" t="s">
        <v>389</v>
      </c>
      <c r="P12" s="330" t="s">
        <v>389</v>
      </c>
      <c r="Q12" s="330" t="s">
        <v>389</v>
      </c>
      <c r="R12" s="330" t="s">
        <v>389</v>
      </c>
      <c r="S12" s="330" t="s">
        <v>389</v>
      </c>
      <c r="T12" s="330" t="s">
        <v>389</v>
      </c>
      <c r="U12" s="330" t="s">
        <v>389</v>
      </c>
      <c r="V12" s="334" t="s">
        <v>295</v>
      </c>
      <c r="W12" s="332" t="s">
        <v>411</v>
      </c>
      <c r="X12" s="332" t="s">
        <v>53</v>
      </c>
      <c r="Y12" s="332" t="s">
        <v>55</v>
      </c>
      <c r="Z12">
        <f t="shared" si="0"/>
        <v>1</v>
      </c>
      <c r="AA12">
        <f t="shared" si="1"/>
        <v>0</v>
      </c>
    </row>
    <row r="13" spans="1:27" ht="16.5" thickBot="1" x14ac:dyDescent="0.3">
      <c r="A13" s="334">
        <v>11</v>
      </c>
      <c r="B13" s="329" t="s">
        <v>55</v>
      </c>
      <c r="C13" s="330">
        <v>273</v>
      </c>
      <c r="D13" s="330">
        <v>7</v>
      </c>
      <c r="E13" s="330">
        <v>3</v>
      </c>
      <c r="F13" s="330">
        <v>8</v>
      </c>
      <c r="G13" s="330">
        <v>8.4</v>
      </c>
      <c r="H13" s="330">
        <v>8.4</v>
      </c>
      <c r="I13" s="330">
        <v>8</v>
      </c>
      <c r="J13" s="330">
        <v>8.4</v>
      </c>
      <c r="K13" s="330" t="s">
        <v>389</v>
      </c>
      <c r="L13" s="330" t="s">
        <v>389</v>
      </c>
      <c r="M13" s="330" t="s">
        <v>389</v>
      </c>
      <c r="N13" s="330" t="s">
        <v>389</v>
      </c>
      <c r="O13" s="330" t="s">
        <v>389</v>
      </c>
      <c r="P13" s="330" t="s">
        <v>389</v>
      </c>
      <c r="Q13" s="330" t="s">
        <v>389</v>
      </c>
      <c r="R13" s="330" t="s">
        <v>389</v>
      </c>
      <c r="S13" s="330" t="s">
        <v>389</v>
      </c>
      <c r="T13" s="330" t="s">
        <v>389</v>
      </c>
      <c r="U13" s="330" t="s">
        <v>389</v>
      </c>
      <c r="V13" s="334" t="s">
        <v>296</v>
      </c>
      <c r="W13" s="332" t="s">
        <v>412</v>
      </c>
      <c r="X13" s="332" t="s">
        <v>53</v>
      </c>
      <c r="Y13" s="332" t="s">
        <v>55</v>
      </c>
      <c r="Z13">
        <f t="shared" si="0"/>
        <v>1</v>
      </c>
      <c r="AA13">
        <f t="shared" si="1"/>
        <v>0</v>
      </c>
    </row>
    <row r="14" spans="1:27" ht="16.5" thickBot="1" x14ac:dyDescent="0.3">
      <c r="A14" s="334">
        <v>12</v>
      </c>
      <c r="B14" s="329" t="s">
        <v>314</v>
      </c>
      <c r="C14" s="330" t="s">
        <v>374</v>
      </c>
      <c r="D14" s="330" t="s">
        <v>390</v>
      </c>
      <c r="E14" s="330">
        <v>3</v>
      </c>
      <c r="F14" s="330">
        <v>8.8000000000000007</v>
      </c>
      <c r="G14" s="330">
        <v>9.5</v>
      </c>
      <c r="H14" s="330">
        <v>8.8000000000000007</v>
      </c>
      <c r="I14" s="330">
        <v>8.8000000000000007</v>
      </c>
      <c r="J14" s="330">
        <v>9.3000000000000007</v>
      </c>
      <c r="K14" s="330" t="s">
        <v>389</v>
      </c>
      <c r="L14" s="330" t="s">
        <v>389</v>
      </c>
      <c r="M14" s="330" t="s">
        <v>389</v>
      </c>
      <c r="N14" s="330" t="s">
        <v>389</v>
      </c>
      <c r="O14" s="330" t="s">
        <v>389</v>
      </c>
      <c r="P14" s="330" t="s">
        <v>389</v>
      </c>
      <c r="Q14" s="330" t="s">
        <v>389</v>
      </c>
      <c r="R14" s="330" t="s">
        <v>389</v>
      </c>
      <c r="S14" s="330" t="s">
        <v>389</v>
      </c>
      <c r="T14" s="330" t="s">
        <v>389</v>
      </c>
      <c r="U14" s="330" t="s">
        <v>389</v>
      </c>
      <c r="V14" s="334" t="s">
        <v>297</v>
      </c>
      <c r="W14" s="332" t="s">
        <v>413</v>
      </c>
      <c r="X14" s="332" t="s">
        <v>53</v>
      </c>
      <c r="Y14" s="332" t="s">
        <v>314</v>
      </c>
      <c r="Z14">
        <f t="shared" si="0"/>
        <v>1</v>
      </c>
      <c r="AA14">
        <f t="shared" si="1"/>
        <v>0</v>
      </c>
    </row>
    <row r="15" spans="1:27" ht="24.75" thickBot="1" x14ac:dyDescent="0.3">
      <c r="A15" s="334">
        <v>13</v>
      </c>
      <c r="B15" s="329" t="s">
        <v>391</v>
      </c>
      <c r="C15" s="330" t="s">
        <v>3</v>
      </c>
      <c r="D15" s="330" t="s">
        <v>3</v>
      </c>
      <c r="E15" s="330">
        <v>3</v>
      </c>
      <c r="F15" s="330">
        <v>11.2</v>
      </c>
      <c r="G15" s="330">
        <v>11.8</v>
      </c>
      <c r="H15" s="330">
        <v>11.8</v>
      </c>
      <c r="I15" s="330">
        <v>11.2</v>
      </c>
      <c r="J15" s="330">
        <v>11.4</v>
      </c>
      <c r="K15" s="330" t="s">
        <v>389</v>
      </c>
      <c r="L15" s="330" t="s">
        <v>389</v>
      </c>
      <c r="M15" s="330" t="s">
        <v>389</v>
      </c>
      <c r="N15" s="330" t="s">
        <v>389</v>
      </c>
      <c r="O15" s="330" t="s">
        <v>389</v>
      </c>
      <c r="P15" s="330" t="s">
        <v>389</v>
      </c>
      <c r="Q15" s="330" t="s">
        <v>389</v>
      </c>
      <c r="R15" s="330" t="s">
        <v>389</v>
      </c>
      <c r="S15" s="330" t="s">
        <v>389</v>
      </c>
      <c r="T15" s="330" t="s">
        <v>389</v>
      </c>
      <c r="U15" s="330" t="s">
        <v>389</v>
      </c>
      <c r="V15" s="334" t="s">
        <v>298</v>
      </c>
      <c r="W15" s="332" t="s">
        <v>414</v>
      </c>
      <c r="X15" s="332" t="s">
        <v>53</v>
      </c>
      <c r="Y15" s="332" t="s">
        <v>260</v>
      </c>
      <c r="Z15">
        <f t="shared" si="0"/>
        <v>0</v>
      </c>
      <c r="AA15">
        <f t="shared" si="1"/>
        <v>0</v>
      </c>
    </row>
    <row r="16" spans="1:27" ht="24.75" thickBot="1" x14ac:dyDescent="0.3">
      <c r="A16" s="334">
        <v>14</v>
      </c>
      <c r="B16" s="329" t="s">
        <v>392</v>
      </c>
      <c r="C16" s="330"/>
      <c r="D16" s="330" t="s">
        <v>3</v>
      </c>
      <c r="E16" s="330">
        <v>6.5</v>
      </c>
      <c r="F16" s="330">
        <v>14.3</v>
      </c>
      <c r="G16" s="330">
        <v>18.5</v>
      </c>
      <c r="H16" s="330">
        <v>15.1</v>
      </c>
      <c r="I16" s="330">
        <v>14.3</v>
      </c>
      <c r="J16" s="330">
        <v>17.399999999999999</v>
      </c>
      <c r="K16" s="330">
        <v>18.2</v>
      </c>
      <c r="L16" s="330">
        <v>16.8</v>
      </c>
      <c r="M16" s="330">
        <v>16.3</v>
      </c>
      <c r="N16" s="330">
        <v>15.9</v>
      </c>
      <c r="O16" s="330">
        <v>17.7</v>
      </c>
      <c r="P16" s="330"/>
      <c r="Q16" s="330"/>
      <c r="R16" s="330"/>
      <c r="S16" s="330"/>
      <c r="T16" s="330" t="s">
        <v>389</v>
      </c>
      <c r="U16" s="330" t="s">
        <v>389</v>
      </c>
      <c r="V16" s="334" t="s">
        <v>299</v>
      </c>
      <c r="W16" s="332" t="s">
        <v>415</v>
      </c>
      <c r="X16" s="332" t="s">
        <v>53</v>
      </c>
      <c r="Y16" s="332" t="s">
        <v>281</v>
      </c>
      <c r="Z16">
        <f t="shared" si="0"/>
        <v>0</v>
      </c>
      <c r="AA16">
        <f t="shared" si="1"/>
        <v>0</v>
      </c>
    </row>
    <row r="17" spans="1:27" ht="16.5" thickBot="1" x14ac:dyDescent="0.3">
      <c r="A17" s="334">
        <v>15</v>
      </c>
      <c r="B17" s="329" t="s">
        <v>55</v>
      </c>
      <c r="C17" s="330">
        <v>273</v>
      </c>
      <c r="D17" s="330">
        <v>7</v>
      </c>
      <c r="E17" s="330">
        <v>3</v>
      </c>
      <c r="F17" s="330">
        <v>7</v>
      </c>
      <c r="G17" s="330">
        <v>8</v>
      </c>
      <c r="H17" s="330">
        <v>8</v>
      </c>
      <c r="I17" s="330">
        <v>7</v>
      </c>
      <c r="J17" s="330">
        <v>7.7</v>
      </c>
      <c r="K17" s="330" t="s">
        <v>389</v>
      </c>
      <c r="L17" s="330" t="s">
        <v>389</v>
      </c>
      <c r="M17" s="330" t="s">
        <v>389</v>
      </c>
      <c r="N17" s="330" t="s">
        <v>389</v>
      </c>
      <c r="O17" s="330" t="s">
        <v>389</v>
      </c>
      <c r="P17" s="330" t="s">
        <v>389</v>
      </c>
      <c r="Q17" s="330" t="s">
        <v>389</v>
      </c>
      <c r="R17" s="330" t="s">
        <v>389</v>
      </c>
      <c r="S17" s="330" t="s">
        <v>389</v>
      </c>
      <c r="T17" s="330" t="s">
        <v>389</v>
      </c>
      <c r="U17" s="330" t="s">
        <v>389</v>
      </c>
      <c r="V17" s="334" t="s">
        <v>300</v>
      </c>
      <c r="W17" s="332" t="s">
        <v>416</v>
      </c>
      <c r="X17" s="332" t="s">
        <v>53</v>
      </c>
      <c r="Y17" s="332" t="s">
        <v>55</v>
      </c>
      <c r="Z17">
        <f t="shared" si="0"/>
        <v>1</v>
      </c>
      <c r="AA17">
        <f t="shared" si="1"/>
        <v>0</v>
      </c>
    </row>
    <row r="18" spans="1:27" ht="16.5" thickBot="1" x14ac:dyDescent="0.3">
      <c r="A18" s="334">
        <v>16</v>
      </c>
      <c r="B18" s="329" t="s">
        <v>55</v>
      </c>
      <c r="C18" s="330">
        <v>273</v>
      </c>
      <c r="D18" s="330">
        <v>7</v>
      </c>
      <c r="E18" s="330">
        <v>3</v>
      </c>
      <c r="F18" s="330">
        <v>7</v>
      </c>
      <c r="G18" s="330">
        <v>8</v>
      </c>
      <c r="H18" s="330">
        <v>7.7</v>
      </c>
      <c r="I18" s="330">
        <v>7</v>
      </c>
      <c r="J18" s="330">
        <v>7.1</v>
      </c>
      <c r="K18" s="330" t="s">
        <v>389</v>
      </c>
      <c r="L18" s="330" t="s">
        <v>389</v>
      </c>
      <c r="M18" s="330" t="s">
        <v>389</v>
      </c>
      <c r="N18" s="330" t="s">
        <v>389</v>
      </c>
      <c r="O18" s="330" t="s">
        <v>389</v>
      </c>
      <c r="P18" s="330" t="s">
        <v>389</v>
      </c>
      <c r="Q18" s="330" t="s">
        <v>389</v>
      </c>
      <c r="R18" s="330" t="s">
        <v>389</v>
      </c>
      <c r="S18" s="330" t="s">
        <v>389</v>
      </c>
      <c r="T18" s="330" t="s">
        <v>389</v>
      </c>
      <c r="U18" s="330" t="s">
        <v>389</v>
      </c>
      <c r="V18" s="334" t="s">
        <v>301</v>
      </c>
      <c r="W18" s="332" t="s">
        <v>417</v>
      </c>
      <c r="X18" s="332" t="s">
        <v>53</v>
      </c>
      <c r="Y18" s="332" t="s">
        <v>55</v>
      </c>
      <c r="Z18">
        <f t="shared" si="0"/>
        <v>1</v>
      </c>
      <c r="AA18">
        <f t="shared" si="1"/>
        <v>0</v>
      </c>
    </row>
    <row r="19" spans="1:27" ht="24.75" thickBot="1" x14ac:dyDescent="0.3">
      <c r="A19" s="334">
        <v>17</v>
      </c>
      <c r="B19" s="329" t="s">
        <v>393</v>
      </c>
      <c r="C19" s="330" t="s">
        <v>3</v>
      </c>
      <c r="D19" s="330" t="s">
        <v>3</v>
      </c>
      <c r="E19" s="330">
        <v>3</v>
      </c>
      <c r="F19" s="330">
        <v>11.2</v>
      </c>
      <c r="G19" s="330">
        <v>11.5</v>
      </c>
      <c r="H19" s="330">
        <v>11.5</v>
      </c>
      <c r="I19" s="330">
        <v>11.2</v>
      </c>
      <c r="J19" s="330">
        <v>11.5</v>
      </c>
      <c r="K19" s="330" t="s">
        <v>389</v>
      </c>
      <c r="L19" s="330" t="s">
        <v>389</v>
      </c>
      <c r="M19" s="330" t="s">
        <v>389</v>
      </c>
      <c r="N19" s="330" t="s">
        <v>389</v>
      </c>
      <c r="O19" s="330" t="s">
        <v>389</v>
      </c>
      <c r="P19" s="330" t="s">
        <v>389</v>
      </c>
      <c r="Q19" s="330" t="s">
        <v>389</v>
      </c>
      <c r="R19" s="330" t="s">
        <v>389</v>
      </c>
      <c r="S19" s="330" t="s">
        <v>389</v>
      </c>
      <c r="T19" s="330" t="s">
        <v>389</v>
      </c>
      <c r="U19" s="330" t="s">
        <v>389</v>
      </c>
      <c r="V19" s="334" t="s">
        <v>302</v>
      </c>
      <c r="W19" s="332" t="s">
        <v>418</v>
      </c>
      <c r="X19" s="332" t="s">
        <v>53</v>
      </c>
      <c r="Y19" s="332" t="s">
        <v>260</v>
      </c>
      <c r="Z19">
        <f t="shared" si="0"/>
        <v>0</v>
      </c>
      <c r="AA19">
        <f t="shared" si="1"/>
        <v>0</v>
      </c>
    </row>
    <row r="20" spans="1:27" ht="24.75" thickBot="1" x14ac:dyDescent="0.3">
      <c r="A20" s="334">
        <v>18</v>
      </c>
      <c r="B20" s="329" t="s">
        <v>394</v>
      </c>
      <c r="C20" s="330" t="s">
        <v>3</v>
      </c>
      <c r="D20" s="330" t="s">
        <v>3</v>
      </c>
      <c r="E20" s="330">
        <v>6.5</v>
      </c>
      <c r="F20" s="330">
        <v>13.7</v>
      </c>
      <c r="G20" s="330">
        <v>24.3</v>
      </c>
      <c r="H20" s="330">
        <v>16.899999999999999</v>
      </c>
      <c r="I20" s="330">
        <v>13.7</v>
      </c>
      <c r="J20" s="330">
        <v>22.1</v>
      </c>
      <c r="K20" s="330">
        <v>21</v>
      </c>
      <c r="L20" s="330">
        <v>21.8</v>
      </c>
      <c r="M20" s="330">
        <v>15.8</v>
      </c>
      <c r="N20" s="330">
        <v>18.899999999999999</v>
      </c>
      <c r="O20" s="330">
        <v>19.100000000000001</v>
      </c>
      <c r="P20" s="330"/>
      <c r="Q20" s="330"/>
      <c r="R20" s="330"/>
      <c r="S20" s="330"/>
      <c r="T20" s="330" t="s">
        <v>389</v>
      </c>
      <c r="U20" s="330" t="s">
        <v>389</v>
      </c>
      <c r="V20" s="334" t="s">
        <v>206</v>
      </c>
      <c r="W20" s="332" t="s">
        <v>419</v>
      </c>
      <c r="X20" s="332" t="s">
        <v>53</v>
      </c>
      <c r="Y20" s="332" t="s">
        <v>281</v>
      </c>
      <c r="Z20">
        <f t="shared" si="0"/>
        <v>0</v>
      </c>
      <c r="AA20">
        <f t="shared" si="1"/>
        <v>0</v>
      </c>
    </row>
    <row r="21" spans="1:27" ht="16.5" thickBot="1" x14ac:dyDescent="0.3">
      <c r="A21" s="334">
        <v>19</v>
      </c>
      <c r="B21" s="329" t="s">
        <v>327</v>
      </c>
      <c r="C21" s="330" t="s">
        <v>375</v>
      </c>
      <c r="D21" s="330" t="s">
        <v>395</v>
      </c>
      <c r="E21" s="330">
        <v>3</v>
      </c>
      <c r="F21" s="330">
        <v>7</v>
      </c>
      <c r="G21" s="330">
        <v>7.6</v>
      </c>
      <c r="H21" s="330">
        <v>7.2</v>
      </c>
      <c r="I21" s="330">
        <v>7</v>
      </c>
      <c r="J21" s="330">
        <v>7.2</v>
      </c>
      <c r="K21" s="330">
        <v>7.1</v>
      </c>
      <c r="L21" s="330">
        <v>7.1</v>
      </c>
      <c r="M21" s="330">
        <v>7.4</v>
      </c>
      <c r="N21" s="330">
        <v>7.6</v>
      </c>
      <c r="O21" s="330">
        <v>7.5</v>
      </c>
      <c r="P21" s="330">
        <v>7.4</v>
      </c>
      <c r="Q21" s="330">
        <v>7.2</v>
      </c>
      <c r="R21" s="330">
        <v>7.5</v>
      </c>
      <c r="S21" s="330">
        <v>7.5</v>
      </c>
      <c r="T21" s="330">
        <v>7.6</v>
      </c>
      <c r="U21" s="330">
        <v>7.1</v>
      </c>
      <c r="V21" s="334" t="s">
        <v>207</v>
      </c>
      <c r="W21" s="332" t="s">
        <v>420</v>
      </c>
      <c r="X21" s="332" t="s">
        <v>53</v>
      </c>
      <c r="Y21" s="332" t="s">
        <v>327</v>
      </c>
      <c r="Z21">
        <f t="shared" si="0"/>
        <v>1</v>
      </c>
      <c r="AA21">
        <f t="shared" si="1"/>
        <v>0</v>
      </c>
    </row>
    <row r="22" spans="1:27" ht="16.5" thickBot="1" x14ac:dyDescent="0.3">
      <c r="A22" s="334">
        <v>20</v>
      </c>
      <c r="B22" s="329" t="s">
        <v>314</v>
      </c>
      <c r="C22" s="330" t="s">
        <v>376</v>
      </c>
      <c r="D22" s="330" t="s">
        <v>396</v>
      </c>
      <c r="E22" s="330">
        <v>3</v>
      </c>
      <c r="F22" s="330">
        <v>5.3</v>
      </c>
      <c r="G22" s="330">
        <v>5.8</v>
      </c>
      <c r="H22" s="330">
        <v>5.4</v>
      </c>
      <c r="I22" s="330">
        <v>5.3</v>
      </c>
      <c r="J22" s="330">
        <v>5.6</v>
      </c>
      <c r="K22" s="330" t="s">
        <v>389</v>
      </c>
      <c r="L22" s="330" t="s">
        <v>389</v>
      </c>
      <c r="M22" s="330" t="s">
        <v>389</v>
      </c>
      <c r="N22" s="330" t="s">
        <v>389</v>
      </c>
      <c r="O22" s="330" t="s">
        <v>389</v>
      </c>
      <c r="P22" s="330" t="s">
        <v>389</v>
      </c>
      <c r="Q22" s="330" t="s">
        <v>389</v>
      </c>
      <c r="R22" s="330" t="s">
        <v>389</v>
      </c>
      <c r="S22" s="330" t="s">
        <v>389</v>
      </c>
      <c r="T22" s="330" t="s">
        <v>389</v>
      </c>
      <c r="U22" s="330" t="s">
        <v>389</v>
      </c>
      <c r="V22" s="334" t="s">
        <v>199</v>
      </c>
      <c r="W22" s="332" t="s">
        <v>421</v>
      </c>
      <c r="X22" s="332" t="s">
        <v>53</v>
      </c>
      <c r="Y22" s="332" t="s">
        <v>314</v>
      </c>
      <c r="Z22">
        <f t="shared" si="0"/>
        <v>1</v>
      </c>
      <c r="AA22">
        <f t="shared" si="1"/>
        <v>0</v>
      </c>
    </row>
    <row r="23" spans="1:27" ht="16.5" thickBot="1" x14ac:dyDescent="0.3">
      <c r="A23" s="334">
        <v>21</v>
      </c>
      <c r="B23" s="329" t="s">
        <v>280</v>
      </c>
      <c r="C23" s="330">
        <v>57</v>
      </c>
      <c r="D23" s="330">
        <v>4</v>
      </c>
      <c r="E23" s="330">
        <v>1.5</v>
      </c>
      <c r="F23" s="330">
        <v>5.4</v>
      </c>
      <c r="G23" s="330">
        <v>5.9</v>
      </c>
      <c r="H23" s="330">
        <v>5.9</v>
      </c>
      <c r="I23" s="330">
        <v>5.4</v>
      </c>
      <c r="J23" s="330">
        <v>5.7</v>
      </c>
      <c r="K23" s="330">
        <v>5.6</v>
      </c>
      <c r="L23" s="330">
        <v>5.8</v>
      </c>
      <c r="M23" s="330">
        <v>5.4</v>
      </c>
      <c r="N23" s="330">
        <v>5.6</v>
      </c>
      <c r="O23" s="330">
        <v>5.7</v>
      </c>
      <c r="P23" s="330">
        <v>5.7</v>
      </c>
      <c r="Q23" s="330">
        <v>5.9</v>
      </c>
      <c r="R23" s="330">
        <v>5.7</v>
      </c>
      <c r="S23" s="330">
        <v>5.7</v>
      </c>
      <c r="T23" s="330" t="s">
        <v>389</v>
      </c>
      <c r="U23" s="330" t="s">
        <v>389</v>
      </c>
      <c r="V23" s="334" t="s">
        <v>263</v>
      </c>
      <c r="W23" s="332" t="s">
        <v>422</v>
      </c>
      <c r="X23" s="332" t="s">
        <v>53</v>
      </c>
      <c r="Y23" s="332" t="s">
        <v>280</v>
      </c>
      <c r="Z23">
        <f t="shared" si="0"/>
        <v>1</v>
      </c>
      <c r="AA23">
        <f t="shared" si="1"/>
        <v>0</v>
      </c>
    </row>
    <row r="24" spans="1:27" ht="16.5" thickBot="1" x14ac:dyDescent="0.3">
      <c r="A24" s="334">
        <v>22</v>
      </c>
      <c r="B24" s="329" t="s">
        <v>55</v>
      </c>
      <c r="C24" s="330">
        <v>57</v>
      </c>
      <c r="D24" s="330">
        <v>4</v>
      </c>
      <c r="E24" s="330">
        <v>1.5</v>
      </c>
      <c r="F24" s="330">
        <v>4.8</v>
      </c>
      <c r="G24" s="330">
        <v>5</v>
      </c>
      <c r="H24" s="330">
        <v>4.9000000000000004</v>
      </c>
      <c r="I24" s="330">
        <v>4.8</v>
      </c>
      <c r="J24" s="330">
        <v>4.8</v>
      </c>
      <c r="K24" s="330" t="s">
        <v>389</v>
      </c>
      <c r="L24" s="330" t="s">
        <v>389</v>
      </c>
      <c r="M24" s="330" t="s">
        <v>389</v>
      </c>
      <c r="N24" s="330" t="s">
        <v>389</v>
      </c>
      <c r="O24" s="330" t="s">
        <v>389</v>
      </c>
      <c r="P24" s="330" t="s">
        <v>389</v>
      </c>
      <c r="Q24" s="330" t="s">
        <v>389</v>
      </c>
      <c r="R24" s="330" t="s">
        <v>389</v>
      </c>
      <c r="S24" s="330" t="s">
        <v>389</v>
      </c>
      <c r="T24" s="330" t="s">
        <v>389</v>
      </c>
      <c r="U24" s="330" t="s">
        <v>389</v>
      </c>
      <c r="V24" s="334" t="s">
        <v>264</v>
      </c>
      <c r="W24" s="332" t="s">
        <v>423</v>
      </c>
      <c r="X24" s="332" t="s">
        <v>53</v>
      </c>
      <c r="Y24" s="332" t="s">
        <v>55</v>
      </c>
      <c r="Z24">
        <f t="shared" si="0"/>
        <v>1</v>
      </c>
      <c r="AA24">
        <f t="shared" si="1"/>
        <v>0</v>
      </c>
    </row>
    <row r="25" spans="1:27" ht="16.5" thickBot="1" x14ac:dyDescent="0.3">
      <c r="A25" s="334">
        <v>23</v>
      </c>
      <c r="B25" s="329" t="s">
        <v>55</v>
      </c>
      <c r="C25" s="330">
        <v>57</v>
      </c>
      <c r="D25" s="330">
        <v>4</v>
      </c>
      <c r="E25" s="330">
        <v>1.5</v>
      </c>
      <c r="F25" s="330">
        <v>4.8</v>
      </c>
      <c r="G25" s="330">
        <v>5</v>
      </c>
      <c r="H25" s="330">
        <v>4.8</v>
      </c>
      <c r="I25" s="330">
        <v>4.8</v>
      </c>
      <c r="J25" s="330">
        <v>5</v>
      </c>
      <c r="K25" s="330" t="s">
        <v>389</v>
      </c>
      <c r="L25" s="330" t="s">
        <v>389</v>
      </c>
      <c r="M25" s="330" t="s">
        <v>389</v>
      </c>
      <c r="N25" s="330" t="s">
        <v>389</v>
      </c>
      <c r="O25" s="330" t="s">
        <v>389</v>
      </c>
      <c r="P25" s="330" t="s">
        <v>389</v>
      </c>
      <c r="Q25" s="330" t="s">
        <v>389</v>
      </c>
      <c r="R25" s="330" t="s">
        <v>389</v>
      </c>
      <c r="S25" s="330" t="s">
        <v>389</v>
      </c>
      <c r="T25" s="330" t="s">
        <v>389</v>
      </c>
      <c r="U25" s="330" t="s">
        <v>389</v>
      </c>
      <c r="V25" s="334" t="s">
        <v>265</v>
      </c>
      <c r="W25" s="332" t="s">
        <v>424</v>
      </c>
      <c r="X25" s="332" t="s">
        <v>53</v>
      </c>
      <c r="Y25" s="332" t="s">
        <v>55</v>
      </c>
      <c r="Z25">
        <f t="shared" si="0"/>
        <v>1</v>
      </c>
      <c r="AA25">
        <f t="shared" si="1"/>
        <v>0</v>
      </c>
    </row>
    <row r="26" spans="1:27" ht="16.5" thickBot="1" x14ac:dyDescent="0.3">
      <c r="A26" s="334">
        <v>24</v>
      </c>
      <c r="B26" s="329" t="s">
        <v>280</v>
      </c>
      <c r="C26" s="330">
        <v>57</v>
      </c>
      <c r="D26" s="330">
        <v>4</v>
      </c>
      <c r="E26" s="330">
        <v>1.5</v>
      </c>
      <c r="F26" s="330">
        <v>4.8</v>
      </c>
      <c r="G26" s="330">
        <v>5.5</v>
      </c>
      <c r="H26" s="330">
        <v>5.0999999999999996</v>
      </c>
      <c r="I26" s="330">
        <v>4.8</v>
      </c>
      <c r="J26" s="330">
        <v>5.0999999999999996</v>
      </c>
      <c r="K26" s="330">
        <v>5.5</v>
      </c>
      <c r="L26" s="330">
        <v>5.5</v>
      </c>
      <c r="M26" s="330">
        <v>5.0999999999999996</v>
      </c>
      <c r="N26" s="330">
        <v>5.0999999999999996</v>
      </c>
      <c r="O26" s="330">
        <v>5.5</v>
      </c>
      <c r="P26" s="330">
        <v>4.9000000000000004</v>
      </c>
      <c r="Q26" s="330">
        <v>5.3</v>
      </c>
      <c r="R26" s="330">
        <v>5.5</v>
      </c>
      <c r="S26" s="330">
        <v>5.5</v>
      </c>
      <c r="T26" s="330" t="s">
        <v>389</v>
      </c>
      <c r="U26" s="330" t="s">
        <v>389</v>
      </c>
      <c r="V26" s="334" t="s">
        <v>208</v>
      </c>
      <c r="W26" s="332" t="s">
        <v>425</v>
      </c>
      <c r="X26" s="332" t="s">
        <v>53</v>
      </c>
      <c r="Y26" s="332" t="s">
        <v>280</v>
      </c>
      <c r="Z26">
        <f t="shared" si="0"/>
        <v>1</v>
      </c>
      <c r="AA26">
        <f t="shared" si="1"/>
        <v>0</v>
      </c>
    </row>
    <row r="27" spans="1:27" ht="16.5" thickBot="1" x14ac:dyDescent="0.3">
      <c r="A27" s="334">
        <v>25</v>
      </c>
      <c r="B27" s="329" t="s">
        <v>55</v>
      </c>
      <c r="C27" s="330">
        <v>57</v>
      </c>
      <c r="D27" s="330">
        <v>4</v>
      </c>
      <c r="E27" s="330">
        <v>1.5</v>
      </c>
      <c r="F27" s="330">
        <v>3.6</v>
      </c>
      <c r="G27" s="330">
        <v>3.8</v>
      </c>
      <c r="H27" s="330">
        <v>3.8</v>
      </c>
      <c r="I27" s="330">
        <v>3.6</v>
      </c>
      <c r="J27" s="330">
        <v>3.8</v>
      </c>
      <c r="K27" s="330" t="s">
        <v>389</v>
      </c>
      <c r="L27" s="330" t="s">
        <v>389</v>
      </c>
      <c r="M27" s="330" t="s">
        <v>389</v>
      </c>
      <c r="N27" s="330" t="s">
        <v>389</v>
      </c>
      <c r="O27" s="330" t="s">
        <v>389</v>
      </c>
      <c r="P27" s="330" t="s">
        <v>389</v>
      </c>
      <c r="Q27" s="330" t="s">
        <v>389</v>
      </c>
      <c r="R27" s="330" t="s">
        <v>389</v>
      </c>
      <c r="S27" s="330" t="s">
        <v>389</v>
      </c>
      <c r="T27" s="330" t="s">
        <v>389</v>
      </c>
      <c r="U27" s="330" t="s">
        <v>389</v>
      </c>
      <c r="V27" s="334" t="s">
        <v>209</v>
      </c>
      <c r="W27" s="332" t="s">
        <v>426</v>
      </c>
      <c r="X27" s="332" t="s">
        <v>53</v>
      </c>
      <c r="Y27" s="332" t="s">
        <v>55</v>
      </c>
      <c r="Z27">
        <f t="shared" si="0"/>
        <v>1</v>
      </c>
      <c r="AA27">
        <f t="shared" si="1"/>
        <v>0</v>
      </c>
    </row>
    <row r="28" spans="1:27" ht="16.5" thickBot="1" x14ac:dyDescent="0.3">
      <c r="A28" s="334">
        <v>26</v>
      </c>
      <c r="B28" s="329" t="s">
        <v>55</v>
      </c>
      <c r="C28" s="330">
        <v>57</v>
      </c>
      <c r="D28" s="330">
        <v>4</v>
      </c>
      <c r="E28" s="330">
        <v>1.5</v>
      </c>
      <c r="F28" s="330">
        <v>3.6</v>
      </c>
      <c r="G28" s="330">
        <v>3.8</v>
      </c>
      <c r="H28" s="330">
        <v>3.8</v>
      </c>
      <c r="I28" s="330">
        <v>3.6</v>
      </c>
      <c r="J28" s="330">
        <v>3.6</v>
      </c>
      <c r="K28" s="330" t="s">
        <v>389</v>
      </c>
      <c r="L28" s="330" t="s">
        <v>389</v>
      </c>
      <c r="M28" s="330" t="s">
        <v>389</v>
      </c>
      <c r="N28" s="330" t="s">
        <v>389</v>
      </c>
      <c r="O28" s="330" t="s">
        <v>389</v>
      </c>
      <c r="P28" s="330" t="s">
        <v>389</v>
      </c>
      <c r="Q28" s="330" t="s">
        <v>389</v>
      </c>
      <c r="R28" s="330" t="s">
        <v>389</v>
      </c>
      <c r="S28" s="330" t="s">
        <v>389</v>
      </c>
      <c r="T28" s="330" t="s">
        <v>389</v>
      </c>
      <c r="U28" s="330" t="s">
        <v>389</v>
      </c>
      <c r="V28" s="334" t="s">
        <v>210</v>
      </c>
      <c r="W28" s="332" t="s">
        <v>427</v>
      </c>
      <c r="X28" s="332" t="s">
        <v>53</v>
      </c>
      <c r="Y28" s="332" t="s">
        <v>55</v>
      </c>
      <c r="Z28">
        <f t="shared" si="0"/>
        <v>1</v>
      </c>
      <c r="AA28">
        <f t="shared" si="1"/>
        <v>0</v>
      </c>
    </row>
    <row r="29" spans="1:27" ht="16.5" thickBot="1" x14ac:dyDescent="0.3">
      <c r="A29" s="334">
        <v>27</v>
      </c>
      <c r="B29" s="329" t="s">
        <v>280</v>
      </c>
      <c r="C29" s="330">
        <v>57</v>
      </c>
      <c r="D29" s="330">
        <v>4</v>
      </c>
      <c r="E29" s="330">
        <v>1.5</v>
      </c>
      <c r="F29" s="330">
        <v>4.3</v>
      </c>
      <c r="G29" s="330">
        <v>4.5</v>
      </c>
      <c r="H29" s="330">
        <v>4.5</v>
      </c>
      <c r="I29" s="330">
        <v>4.3</v>
      </c>
      <c r="J29" s="330">
        <v>4.5</v>
      </c>
      <c r="K29" s="330">
        <v>4.3</v>
      </c>
      <c r="L29" s="330">
        <v>4.3</v>
      </c>
      <c r="M29" s="330">
        <v>4.3</v>
      </c>
      <c r="N29" s="330">
        <v>4.5</v>
      </c>
      <c r="O29" s="330">
        <v>4.4000000000000004</v>
      </c>
      <c r="P29" s="330">
        <v>4.5</v>
      </c>
      <c r="Q29" s="330">
        <v>4.5</v>
      </c>
      <c r="R29" s="330">
        <v>4.4000000000000004</v>
      </c>
      <c r="S29" s="330">
        <v>4.4000000000000004</v>
      </c>
      <c r="T29" s="330" t="s">
        <v>389</v>
      </c>
      <c r="U29" s="330" t="s">
        <v>389</v>
      </c>
      <c r="V29" s="334" t="s">
        <v>303</v>
      </c>
      <c r="W29" s="332" t="s">
        <v>428</v>
      </c>
      <c r="X29" s="332" t="s">
        <v>53</v>
      </c>
      <c r="Y29" s="332" t="s">
        <v>280</v>
      </c>
      <c r="Z29">
        <f t="shared" si="0"/>
        <v>1</v>
      </c>
      <c r="AA29">
        <f t="shared" si="1"/>
        <v>0</v>
      </c>
    </row>
    <row r="30" spans="1:27" ht="16.5" thickBot="1" x14ac:dyDescent="0.3">
      <c r="A30" s="334">
        <v>28</v>
      </c>
      <c r="B30" s="329" t="s">
        <v>55</v>
      </c>
      <c r="C30" s="330">
        <v>57</v>
      </c>
      <c r="D30" s="330">
        <v>4</v>
      </c>
      <c r="E30" s="330">
        <v>1.5</v>
      </c>
      <c r="F30" s="330">
        <v>3.6</v>
      </c>
      <c r="G30" s="330">
        <v>3.8</v>
      </c>
      <c r="H30" s="330">
        <v>3.8</v>
      </c>
      <c r="I30" s="330">
        <v>3.6</v>
      </c>
      <c r="J30" s="330">
        <v>3.6</v>
      </c>
      <c r="K30" s="330" t="s">
        <v>389</v>
      </c>
      <c r="L30" s="330" t="s">
        <v>389</v>
      </c>
      <c r="M30" s="330" t="s">
        <v>389</v>
      </c>
      <c r="N30" s="330" t="s">
        <v>389</v>
      </c>
      <c r="O30" s="330" t="s">
        <v>389</v>
      </c>
      <c r="P30" s="330" t="s">
        <v>389</v>
      </c>
      <c r="Q30" s="330" t="s">
        <v>389</v>
      </c>
      <c r="R30" s="330" t="s">
        <v>389</v>
      </c>
      <c r="S30" s="330" t="s">
        <v>389</v>
      </c>
      <c r="T30" s="330" t="s">
        <v>389</v>
      </c>
      <c r="U30" s="330" t="s">
        <v>389</v>
      </c>
      <c r="V30" s="334" t="s">
        <v>211</v>
      </c>
      <c r="W30" s="332" t="s">
        <v>429</v>
      </c>
      <c r="X30" s="332" t="s">
        <v>53</v>
      </c>
      <c r="Y30" s="332" t="s">
        <v>55</v>
      </c>
      <c r="Z30">
        <f t="shared" si="0"/>
        <v>1</v>
      </c>
      <c r="AA30">
        <f t="shared" si="1"/>
        <v>0</v>
      </c>
    </row>
    <row r="31" spans="1:27" ht="16.5" thickBot="1" x14ac:dyDescent="0.3">
      <c r="A31" s="334">
        <v>29</v>
      </c>
      <c r="B31" s="329" t="s">
        <v>55</v>
      </c>
      <c r="C31" s="330">
        <v>57</v>
      </c>
      <c r="D31" s="330">
        <v>4</v>
      </c>
      <c r="E31" s="330">
        <v>1.5</v>
      </c>
      <c r="F31" s="330">
        <v>3.6</v>
      </c>
      <c r="G31" s="330">
        <v>3.8</v>
      </c>
      <c r="H31" s="330">
        <v>3.7</v>
      </c>
      <c r="I31" s="330">
        <v>3.6</v>
      </c>
      <c r="J31" s="330">
        <v>3.8</v>
      </c>
      <c r="K31" s="330">
        <v>3.8</v>
      </c>
      <c r="L31" s="330">
        <v>3.7</v>
      </c>
      <c r="M31" s="330">
        <v>3.7</v>
      </c>
      <c r="N31" s="330">
        <v>3.6</v>
      </c>
      <c r="O31" s="330">
        <v>3.8</v>
      </c>
      <c r="P31" s="330">
        <v>3.8</v>
      </c>
      <c r="Q31" s="330">
        <v>3.8</v>
      </c>
      <c r="R31" s="330" t="s">
        <v>389</v>
      </c>
      <c r="S31" s="330" t="s">
        <v>389</v>
      </c>
      <c r="T31" s="330" t="s">
        <v>389</v>
      </c>
      <c r="U31" s="330" t="s">
        <v>389</v>
      </c>
      <c r="V31" s="334" t="s">
        <v>282</v>
      </c>
      <c r="W31" s="332" t="s">
        <v>430</v>
      </c>
      <c r="X31" s="332" t="s">
        <v>53</v>
      </c>
      <c r="Y31" s="332" t="s">
        <v>261</v>
      </c>
      <c r="Z31">
        <f t="shared" si="0"/>
        <v>0</v>
      </c>
      <c r="AA31">
        <f t="shared" si="1"/>
        <v>0</v>
      </c>
    </row>
    <row r="32" spans="1:27" ht="16.5" thickBot="1" x14ac:dyDescent="0.3">
      <c r="A32" s="334">
        <v>30</v>
      </c>
      <c r="B32" s="329" t="s">
        <v>55</v>
      </c>
      <c r="C32" s="330">
        <v>32</v>
      </c>
      <c r="D32" s="330">
        <v>4</v>
      </c>
      <c r="E32" s="330">
        <v>1.5</v>
      </c>
      <c r="F32" s="330">
        <v>3.6</v>
      </c>
      <c r="G32" s="330">
        <v>3.8</v>
      </c>
      <c r="H32" s="330">
        <v>3.7</v>
      </c>
      <c r="I32" s="330">
        <v>3.6</v>
      </c>
      <c r="J32" s="330">
        <v>3.8</v>
      </c>
      <c r="K32" s="330" t="s">
        <v>389</v>
      </c>
      <c r="L32" s="330" t="s">
        <v>389</v>
      </c>
      <c r="M32" s="330" t="s">
        <v>389</v>
      </c>
      <c r="N32" s="330" t="s">
        <v>389</v>
      </c>
      <c r="O32" s="330" t="s">
        <v>389</v>
      </c>
      <c r="P32" s="330" t="s">
        <v>389</v>
      </c>
      <c r="Q32" s="330" t="s">
        <v>389</v>
      </c>
      <c r="R32" s="330" t="s">
        <v>389</v>
      </c>
      <c r="S32" s="330" t="s">
        <v>389</v>
      </c>
      <c r="T32" s="330" t="s">
        <v>389</v>
      </c>
      <c r="U32" s="330" t="s">
        <v>389</v>
      </c>
      <c r="V32" s="334" t="s">
        <v>266</v>
      </c>
      <c r="W32" s="332" t="s">
        <v>431</v>
      </c>
      <c r="X32" s="332" t="s">
        <v>53</v>
      </c>
      <c r="Y32" s="332" t="s">
        <v>55</v>
      </c>
      <c r="Z32">
        <f t="shared" si="0"/>
        <v>1</v>
      </c>
      <c r="AA32">
        <f t="shared" si="1"/>
        <v>0</v>
      </c>
    </row>
    <row r="33" spans="1:27" ht="16.5" thickBot="1" x14ac:dyDescent="0.3">
      <c r="A33" s="334">
        <v>31</v>
      </c>
      <c r="B33" s="329" t="s">
        <v>357</v>
      </c>
      <c r="C33" s="330">
        <v>32</v>
      </c>
      <c r="D33" s="330">
        <v>4</v>
      </c>
      <c r="E33" s="330">
        <v>1.5</v>
      </c>
      <c r="F33" s="330">
        <v>3.5</v>
      </c>
      <c r="G33" s="330">
        <v>3.9</v>
      </c>
      <c r="H33" s="330">
        <v>3.7</v>
      </c>
      <c r="I33" s="330">
        <v>3.5</v>
      </c>
      <c r="J33" s="330">
        <v>3.8</v>
      </c>
      <c r="K33" s="330">
        <v>3.9</v>
      </c>
      <c r="L33" s="330">
        <v>3.6</v>
      </c>
      <c r="M33" s="330">
        <v>3.5</v>
      </c>
      <c r="N33" s="330">
        <v>3.5</v>
      </c>
      <c r="O33" s="330">
        <v>3.9</v>
      </c>
      <c r="P33" s="330">
        <v>3.7</v>
      </c>
      <c r="Q33" s="330">
        <v>3.8</v>
      </c>
      <c r="R33" s="330">
        <v>3.6</v>
      </c>
      <c r="S33" s="330">
        <v>3.7</v>
      </c>
      <c r="T33" s="330" t="s">
        <v>389</v>
      </c>
      <c r="U33" s="330" t="s">
        <v>389</v>
      </c>
      <c r="V33" s="334" t="s">
        <v>326</v>
      </c>
      <c r="W33" s="332" t="s">
        <v>432</v>
      </c>
      <c r="X33" s="332" t="s">
        <v>53</v>
      </c>
      <c r="Y33" s="332" t="s">
        <v>357</v>
      </c>
      <c r="Z33">
        <f t="shared" si="0"/>
        <v>1</v>
      </c>
      <c r="AA33">
        <f t="shared" si="1"/>
        <v>0</v>
      </c>
    </row>
    <row r="34" spans="1:27" ht="16.5" thickBot="1" x14ac:dyDescent="0.3">
      <c r="A34" s="334">
        <v>32</v>
      </c>
      <c r="B34" s="329" t="s">
        <v>55</v>
      </c>
      <c r="C34" s="330">
        <v>57</v>
      </c>
      <c r="D34" s="330">
        <v>4</v>
      </c>
      <c r="E34" s="330">
        <v>1.5</v>
      </c>
      <c r="F34" s="330">
        <v>3.6</v>
      </c>
      <c r="G34" s="330">
        <v>3.8</v>
      </c>
      <c r="H34" s="330">
        <v>3.8</v>
      </c>
      <c r="I34" s="330">
        <v>3.6</v>
      </c>
      <c r="J34" s="330">
        <v>3.7</v>
      </c>
      <c r="K34" s="330" t="s">
        <v>389</v>
      </c>
      <c r="L34" s="330" t="s">
        <v>389</v>
      </c>
      <c r="M34" s="330" t="s">
        <v>389</v>
      </c>
      <c r="N34" s="330" t="s">
        <v>389</v>
      </c>
      <c r="O34" s="330" t="s">
        <v>389</v>
      </c>
      <c r="P34" s="330" t="s">
        <v>389</v>
      </c>
      <c r="Q34" s="330" t="s">
        <v>389</v>
      </c>
      <c r="R34" s="330" t="s">
        <v>389</v>
      </c>
      <c r="S34" s="330" t="s">
        <v>389</v>
      </c>
      <c r="T34" s="330" t="s">
        <v>389</v>
      </c>
      <c r="U34" s="330" t="s">
        <v>389</v>
      </c>
      <c r="V34" s="334" t="s">
        <v>267</v>
      </c>
      <c r="W34" s="332" t="s">
        <v>433</v>
      </c>
      <c r="X34" s="332" t="s">
        <v>53</v>
      </c>
      <c r="Y34" s="332" t="s">
        <v>55</v>
      </c>
      <c r="Z34">
        <f t="shared" si="0"/>
        <v>1</v>
      </c>
      <c r="AA34">
        <f t="shared" si="1"/>
        <v>0</v>
      </c>
    </row>
    <row r="35" spans="1:27" ht="16.5" thickBot="1" x14ac:dyDescent="0.3">
      <c r="A35" s="334">
        <v>33</v>
      </c>
      <c r="B35" s="329" t="s">
        <v>55</v>
      </c>
      <c r="C35" s="330">
        <v>273</v>
      </c>
      <c r="D35" s="330">
        <v>7</v>
      </c>
      <c r="E35" s="330">
        <v>3</v>
      </c>
      <c r="F35" s="330">
        <v>8.4</v>
      </c>
      <c r="G35" s="330">
        <v>8.6999999999999993</v>
      </c>
      <c r="H35" s="330">
        <v>8.5</v>
      </c>
      <c r="I35" s="330">
        <v>8.4</v>
      </c>
      <c r="J35" s="330">
        <v>8.5</v>
      </c>
      <c r="K35" s="330" t="s">
        <v>389</v>
      </c>
      <c r="L35" s="330" t="s">
        <v>389</v>
      </c>
      <c r="M35" s="330" t="s">
        <v>389</v>
      </c>
      <c r="N35" s="330" t="s">
        <v>389</v>
      </c>
      <c r="O35" s="330" t="s">
        <v>389</v>
      </c>
      <c r="P35" s="330" t="s">
        <v>389</v>
      </c>
      <c r="Q35" s="330" t="s">
        <v>389</v>
      </c>
      <c r="R35" s="330" t="s">
        <v>389</v>
      </c>
      <c r="S35" s="330" t="s">
        <v>389</v>
      </c>
      <c r="T35" s="330" t="s">
        <v>389</v>
      </c>
      <c r="U35" s="330" t="s">
        <v>389</v>
      </c>
      <c r="Z35">
        <f t="shared" si="0"/>
        <v>0</v>
      </c>
      <c r="AA35">
        <f t="shared" si="1"/>
        <v>0</v>
      </c>
    </row>
    <row r="36" spans="1:27" ht="16.5" thickBot="1" x14ac:dyDescent="0.3">
      <c r="A36" s="334">
        <v>34</v>
      </c>
      <c r="B36" s="329" t="s">
        <v>55</v>
      </c>
      <c r="C36" s="330">
        <v>273</v>
      </c>
      <c r="D36" s="330">
        <v>7</v>
      </c>
      <c r="E36" s="330">
        <v>3</v>
      </c>
      <c r="F36" s="330">
        <v>8.4</v>
      </c>
      <c r="G36" s="330">
        <v>8.6999999999999993</v>
      </c>
      <c r="H36" s="330">
        <v>8.6</v>
      </c>
      <c r="I36" s="330">
        <v>8.4</v>
      </c>
      <c r="J36" s="330">
        <v>8.5</v>
      </c>
      <c r="K36" s="330" t="s">
        <v>389</v>
      </c>
      <c r="L36" s="330" t="s">
        <v>389</v>
      </c>
      <c r="M36" s="330" t="s">
        <v>389</v>
      </c>
      <c r="N36" s="330" t="s">
        <v>389</v>
      </c>
      <c r="O36" s="330" t="s">
        <v>389</v>
      </c>
      <c r="P36" s="330" t="s">
        <v>389</v>
      </c>
      <c r="Q36" s="330" t="s">
        <v>389</v>
      </c>
      <c r="R36" s="330" t="s">
        <v>389</v>
      </c>
      <c r="S36" s="330" t="s">
        <v>389</v>
      </c>
      <c r="T36" s="330" t="s">
        <v>389</v>
      </c>
      <c r="U36" s="330" t="s">
        <v>389</v>
      </c>
      <c r="Z36">
        <f t="shared" si="0"/>
        <v>0</v>
      </c>
      <c r="AA36">
        <f t="shared" si="1"/>
        <v>0</v>
      </c>
    </row>
    <row r="37" spans="1:27" ht="16.5" thickBot="1" x14ac:dyDescent="0.3">
      <c r="A37" s="334">
        <v>35</v>
      </c>
      <c r="B37" s="329" t="s">
        <v>280</v>
      </c>
      <c r="C37" s="330">
        <v>273</v>
      </c>
      <c r="D37" s="330">
        <v>8</v>
      </c>
      <c r="E37" s="330">
        <v>3</v>
      </c>
      <c r="F37" s="330">
        <v>6.5</v>
      </c>
      <c r="G37" s="330">
        <v>7</v>
      </c>
      <c r="H37" s="330">
        <v>6.6</v>
      </c>
      <c r="I37" s="330">
        <v>6.5</v>
      </c>
      <c r="J37" s="330">
        <v>6.9</v>
      </c>
      <c r="K37" s="330">
        <v>7</v>
      </c>
      <c r="L37" s="330">
        <v>6.7</v>
      </c>
      <c r="M37" s="330">
        <v>6.8</v>
      </c>
      <c r="N37" s="330">
        <v>6.8</v>
      </c>
      <c r="O37" s="330">
        <v>6.6</v>
      </c>
      <c r="P37" s="330">
        <v>6.6</v>
      </c>
      <c r="Q37" s="330">
        <v>6.7</v>
      </c>
      <c r="R37" s="330">
        <v>6.9</v>
      </c>
      <c r="S37" s="330">
        <v>6.8</v>
      </c>
      <c r="T37" s="330" t="s">
        <v>389</v>
      </c>
      <c r="U37" s="330" t="s">
        <v>389</v>
      </c>
      <c r="V37" s="334" t="s">
        <v>268</v>
      </c>
      <c r="W37" s="332" t="s">
        <v>434</v>
      </c>
      <c r="X37" s="332" t="s">
        <v>53</v>
      </c>
      <c r="Y37" s="332" t="s">
        <v>280</v>
      </c>
      <c r="Z37">
        <f t="shared" si="0"/>
        <v>1</v>
      </c>
      <c r="AA37">
        <f t="shared" si="1"/>
        <v>0</v>
      </c>
    </row>
    <row r="38" spans="1:27" ht="16.5" thickBot="1" x14ac:dyDescent="0.3">
      <c r="A38" s="334">
        <v>36</v>
      </c>
      <c r="B38" s="329" t="s">
        <v>55</v>
      </c>
      <c r="C38" s="330">
        <v>273</v>
      </c>
      <c r="D38" s="330">
        <v>7</v>
      </c>
      <c r="E38" s="330">
        <v>3</v>
      </c>
      <c r="F38" s="330">
        <v>8.4</v>
      </c>
      <c r="G38" s="330">
        <v>8.8000000000000007</v>
      </c>
      <c r="H38" s="330">
        <v>8.6999999999999993</v>
      </c>
      <c r="I38" s="330">
        <v>8.4</v>
      </c>
      <c r="J38" s="330">
        <v>8.4</v>
      </c>
      <c r="K38" s="330" t="s">
        <v>389</v>
      </c>
      <c r="L38" s="330" t="s">
        <v>389</v>
      </c>
      <c r="M38" s="330" t="s">
        <v>389</v>
      </c>
      <c r="N38" s="330" t="s">
        <v>389</v>
      </c>
      <c r="O38" s="330" t="s">
        <v>389</v>
      </c>
      <c r="P38" s="330" t="s">
        <v>389</v>
      </c>
      <c r="Q38" s="330" t="s">
        <v>389</v>
      </c>
      <c r="R38" s="330" t="s">
        <v>389</v>
      </c>
      <c r="S38" s="330" t="s">
        <v>389</v>
      </c>
      <c r="T38" s="330" t="s">
        <v>389</v>
      </c>
      <c r="U38" s="330" t="s">
        <v>389</v>
      </c>
      <c r="V38" s="334" t="s">
        <v>269</v>
      </c>
      <c r="W38" s="332" t="s">
        <v>435</v>
      </c>
      <c r="X38" s="332" t="s">
        <v>53</v>
      </c>
      <c r="Y38" s="332" t="s">
        <v>55</v>
      </c>
      <c r="Z38">
        <f t="shared" si="0"/>
        <v>1</v>
      </c>
      <c r="AA38">
        <f t="shared" si="1"/>
        <v>0</v>
      </c>
    </row>
    <row r="39" spans="1:27" ht="16.5" thickBot="1" x14ac:dyDescent="0.3">
      <c r="A39" s="334">
        <v>37</v>
      </c>
      <c r="B39" s="329" t="s">
        <v>55</v>
      </c>
      <c r="C39" s="330">
        <v>273</v>
      </c>
      <c r="D39" s="330">
        <v>7</v>
      </c>
      <c r="E39" s="330">
        <v>3</v>
      </c>
      <c r="F39" s="330">
        <v>8.4</v>
      </c>
      <c r="G39" s="330">
        <v>8.8000000000000007</v>
      </c>
      <c r="H39" s="330">
        <v>8.6</v>
      </c>
      <c r="I39" s="330">
        <v>8.4</v>
      </c>
      <c r="J39" s="330">
        <v>8.5</v>
      </c>
      <c r="K39" s="330" t="s">
        <v>389</v>
      </c>
      <c r="L39" s="330" t="s">
        <v>389</v>
      </c>
      <c r="M39" s="330" t="s">
        <v>389</v>
      </c>
      <c r="N39" s="330" t="s">
        <v>389</v>
      </c>
      <c r="O39" s="330" t="s">
        <v>389</v>
      </c>
      <c r="P39" s="330" t="s">
        <v>389</v>
      </c>
      <c r="Q39" s="330" t="s">
        <v>389</v>
      </c>
      <c r="R39" s="330" t="s">
        <v>389</v>
      </c>
      <c r="S39" s="330" t="s">
        <v>389</v>
      </c>
      <c r="T39" s="330" t="s">
        <v>389</v>
      </c>
      <c r="U39" s="330" t="s">
        <v>389</v>
      </c>
      <c r="V39" s="334" t="s">
        <v>270</v>
      </c>
      <c r="W39" s="332" t="s">
        <v>436</v>
      </c>
      <c r="X39" s="332" t="s">
        <v>53</v>
      </c>
      <c r="Y39" s="332" t="s">
        <v>55</v>
      </c>
      <c r="Z39">
        <f t="shared" si="0"/>
        <v>1</v>
      </c>
      <c r="AA39">
        <f t="shared" si="1"/>
        <v>0</v>
      </c>
    </row>
    <row r="40" spans="1:27" ht="16.5" thickBot="1" x14ac:dyDescent="0.3">
      <c r="A40" s="334">
        <v>38</v>
      </c>
      <c r="B40" s="329" t="s">
        <v>280</v>
      </c>
      <c r="C40" s="330">
        <v>273</v>
      </c>
      <c r="D40" s="330">
        <v>8</v>
      </c>
      <c r="E40" s="330">
        <v>3</v>
      </c>
      <c r="F40" s="330">
        <v>8</v>
      </c>
      <c r="G40" s="330">
        <v>8.4</v>
      </c>
      <c r="H40" s="330">
        <v>8.4</v>
      </c>
      <c r="I40" s="330">
        <v>8</v>
      </c>
      <c r="J40" s="330">
        <v>8</v>
      </c>
      <c r="K40" s="330">
        <v>8.3000000000000007</v>
      </c>
      <c r="L40" s="330">
        <v>8.1</v>
      </c>
      <c r="M40" s="330">
        <v>8.4</v>
      </c>
      <c r="N40" s="330">
        <v>8</v>
      </c>
      <c r="O40" s="330">
        <v>8.1</v>
      </c>
      <c r="P40" s="330">
        <v>8.1999999999999993</v>
      </c>
      <c r="Q40" s="330">
        <v>8.3000000000000007</v>
      </c>
      <c r="R40" s="330">
        <v>8</v>
      </c>
      <c r="S40" s="330">
        <v>8.3000000000000007</v>
      </c>
      <c r="T40" s="330" t="s">
        <v>389</v>
      </c>
      <c r="U40" s="330" t="s">
        <v>389</v>
      </c>
      <c r="V40" s="334" t="s">
        <v>271</v>
      </c>
      <c r="W40" s="332" t="s">
        <v>437</v>
      </c>
      <c r="X40" s="332" t="s">
        <v>53</v>
      </c>
      <c r="Y40" s="332" t="s">
        <v>280</v>
      </c>
      <c r="Z40">
        <f t="shared" si="0"/>
        <v>1</v>
      </c>
      <c r="AA40">
        <f t="shared" si="1"/>
        <v>0</v>
      </c>
    </row>
    <row r="41" spans="1:27" ht="16.5" thickBot="1" x14ac:dyDescent="0.3">
      <c r="A41" s="334">
        <v>39</v>
      </c>
      <c r="B41" s="329" t="s">
        <v>55</v>
      </c>
      <c r="C41" s="330">
        <v>273</v>
      </c>
      <c r="D41" s="330">
        <v>7</v>
      </c>
      <c r="E41" s="330">
        <v>3</v>
      </c>
      <c r="F41" s="330">
        <v>8.3000000000000007</v>
      </c>
      <c r="G41" s="330">
        <v>8.5</v>
      </c>
      <c r="H41" s="330">
        <v>8.4</v>
      </c>
      <c r="I41" s="330">
        <v>8.3000000000000007</v>
      </c>
      <c r="J41" s="330">
        <v>8.3000000000000007</v>
      </c>
      <c r="K41" s="330" t="s">
        <v>389</v>
      </c>
      <c r="L41" s="330" t="s">
        <v>389</v>
      </c>
      <c r="M41" s="330" t="s">
        <v>389</v>
      </c>
      <c r="N41" s="330" t="s">
        <v>389</v>
      </c>
      <c r="O41" s="330" t="s">
        <v>389</v>
      </c>
      <c r="P41" s="330" t="s">
        <v>389</v>
      </c>
      <c r="Q41" s="330" t="s">
        <v>389</v>
      </c>
      <c r="R41" s="330" t="s">
        <v>389</v>
      </c>
      <c r="S41" s="330" t="s">
        <v>389</v>
      </c>
      <c r="T41" s="330" t="s">
        <v>389</v>
      </c>
      <c r="U41" s="330" t="s">
        <v>389</v>
      </c>
      <c r="V41" s="334" t="s">
        <v>272</v>
      </c>
      <c r="W41" s="332" t="s">
        <v>438</v>
      </c>
      <c r="X41" s="332" t="s">
        <v>53</v>
      </c>
      <c r="Y41" s="332" t="s">
        <v>55</v>
      </c>
      <c r="Z41">
        <f t="shared" si="0"/>
        <v>1</v>
      </c>
      <c r="AA41">
        <f t="shared" si="1"/>
        <v>0</v>
      </c>
    </row>
    <row r="42" spans="1:27" ht="16.5" thickBot="1" x14ac:dyDescent="0.3">
      <c r="A42" s="334">
        <v>40</v>
      </c>
      <c r="B42" s="329" t="s">
        <v>55</v>
      </c>
      <c r="C42" s="330">
        <v>273</v>
      </c>
      <c r="D42" s="330">
        <v>7</v>
      </c>
      <c r="E42" s="330">
        <v>3</v>
      </c>
      <c r="F42" s="330">
        <v>8.3000000000000007</v>
      </c>
      <c r="G42" s="330">
        <v>8.5</v>
      </c>
      <c r="H42" s="330">
        <v>8.5</v>
      </c>
      <c r="I42" s="330">
        <v>8.3000000000000007</v>
      </c>
      <c r="J42" s="330">
        <v>8.5</v>
      </c>
      <c r="K42" s="330" t="s">
        <v>389</v>
      </c>
      <c r="L42" s="330" t="s">
        <v>389</v>
      </c>
      <c r="M42" s="330" t="s">
        <v>389</v>
      </c>
      <c r="N42" s="330" t="s">
        <v>389</v>
      </c>
      <c r="O42" s="330" t="s">
        <v>389</v>
      </c>
      <c r="P42" s="330" t="s">
        <v>389</v>
      </c>
      <c r="Q42" s="330" t="s">
        <v>389</v>
      </c>
      <c r="R42" s="330" t="s">
        <v>389</v>
      </c>
      <c r="S42" s="330" t="s">
        <v>389</v>
      </c>
      <c r="T42" s="330" t="s">
        <v>389</v>
      </c>
      <c r="U42" s="330" t="s">
        <v>389</v>
      </c>
      <c r="V42" s="334" t="s">
        <v>273</v>
      </c>
      <c r="W42" s="332" t="s">
        <v>439</v>
      </c>
      <c r="X42" s="332" t="s">
        <v>53</v>
      </c>
      <c r="Y42" s="332" t="s">
        <v>55</v>
      </c>
      <c r="Z42">
        <f t="shared" si="0"/>
        <v>1</v>
      </c>
      <c r="AA42">
        <f t="shared" si="1"/>
        <v>0</v>
      </c>
    </row>
    <row r="43" spans="1:27" ht="16.5" thickBot="1" x14ac:dyDescent="0.3">
      <c r="A43" s="334">
        <v>41</v>
      </c>
      <c r="B43" s="329" t="s">
        <v>280</v>
      </c>
      <c r="C43" s="330">
        <v>273</v>
      </c>
      <c r="D43" s="330">
        <v>8</v>
      </c>
      <c r="E43" s="330">
        <v>3</v>
      </c>
      <c r="F43" s="330">
        <v>7.7</v>
      </c>
      <c r="G43" s="330">
        <v>8.3000000000000007</v>
      </c>
      <c r="H43" s="330">
        <v>8</v>
      </c>
      <c r="I43" s="330">
        <v>7.7</v>
      </c>
      <c r="J43" s="330">
        <v>8.1</v>
      </c>
      <c r="K43" s="330">
        <v>8.1</v>
      </c>
      <c r="L43" s="330">
        <v>8.3000000000000007</v>
      </c>
      <c r="M43" s="330">
        <v>7.8</v>
      </c>
      <c r="N43" s="330">
        <v>7.8</v>
      </c>
      <c r="O43" s="330">
        <v>8.1999999999999993</v>
      </c>
      <c r="P43" s="330">
        <v>7.8</v>
      </c>
      <c r="Q43" s="330">
        <v>7.7</v>
      </c>
      <c r="R43" s="330">
        <v>7.7</v>
      </c>
      <c r="S43" s="330">
        <v>7.8</v>
      </c>
      <c r="T43" s="330" t="s">
        <v>389</v>
      </c>
      <c r="U43" s="330" t="s">
        <v>389</v>
      </c>
      <c r="V43" s="334" t="s">
        <v>274</v>
      </c>
      <c r="W43" s="332" t="s">
        <v>440</v>
      </c>
      <c r="X43" s="332" t="s">
        <v>53</v>
      </c>
      <c r="Y43" s="332" t="s">
        <v>280</v>
      </c>
      <c r="Z43">
        <f t="shared" si="0"/>
        <v>1</v>
      </c>
      <c r="AA43">
        <f t="shared" si="1"/>
        <v>0</v>
      </c>
    </row>
    <row r="44" spans="1:27" ht="16.5" thickBot="1" x14ac:dyDescent="0.3">
      <c r="A44" s="334">
        <v>42</v>
      </c>
      <c r="B44" s="329" t="s">
        <v>55</v>
      </c>
      <c r="C44" s="330">
        <v>273</v>
      </c>
      <c r="D44" s="330">
        <v>7</v>
      </c>
      <c r="E44" s="330">
        <v>3</v>
      </c>
      <c r="F44" s="330">
        <v>8.1999999999999993</v>
      </c>
      <c r="G44" s="330">
        <v>8.4</v>
      </c>
      <c r="H44" s="330">
        <v>8.4</v>
      </c>
      <c r="I44" s="330">
        <v>8.1999999999999993</v>
      </c>
      <c r="J44" s="330">
        <v>8.4</v>
      </c>
      <c r="K44" s="330" t="s">
        <v>389</v>
      </c>
      <c r="L44" s="330" t="s">
        <v>389</v>
      </c>
      <c r="M44" s="330" t="s">
        <v>389</v>
      </c>
      <c r="N44" s="330" t="s">
        <v>389</v>
      </c>
      <c r="O44" s="330" t="s">
        <v>389</v>
      </c>
      <c r="P44" s="330" t="s">
        <v>389</v>
      </c>
      <c r="Q44" s="330" t="s">
        <v>389</v>
      </c>
      <c r="R44" s="330" t="s">
        <v>389</v>
      </c>
      <c r="S44" s="330" t="s">
        <v>389</v>
      </c>
      <c r="T44" s="330" t="s">
        <v>389</v>
      </c>
      <c r="U44" s="330" t="s">
        <v>389</v>
      </c>
      <c r="V44" s="334" t="s">
        <v>275</v>
      </c>
      <c r="W44" s="332" t="s">
        <v>441</v>
      </c>
      <c r="X44" s="332" t="s">
        <v>53</v>
      </c>
      <c r="Y44" s="332" t="s">
        <v>55</v>
      </c>
      <c r="Z44">
        <f t="shared" si="0"/>
        <v>1</v>
      </c>
      <c r="AA44">
        <f t="shared" si="1"/>
        <v>0</v>
      </c>
    </row>
    <row r="45" spans="1:27" ht="16.5" thickBot="1" x14ac:dyDescent="0.3">
      <c r="A45" s="334">
        <v>43</v>
      </c>
      <c r="B45" s="329" t="s">
        <v>55</v>
      </c>
      <c r="C45" s="330">
        <v>273</v>
      </c>
      <c r="D45" s="330">
        <v>7</v>
      </c>
      <c r="E45" s="330">
        <v>3</v>
      </c>
      <c r="F45" s="330">
        <v>8.1999999999999993</v>
      </c>
      <c r="G45" s="330">
        <v>8.4</v>
      </c>
      <c r="H45" s="330">
        <v>8.4</v>
      </c>
      <c r="I45" s="330">
        <v>8.1999999999999993</v>
      </c>
      <c r="J45" s="330">
        <v>8.1999999999999993</v>
      </c>
      <c r="K45" s="330" t="s">
        <v>389</v>
      </c>
      <c r="L45" s="330" t="s">
        <v>389</v>
      </c>
      <c r="M45" s="330" t="s">
        <v>389</v>
      </c>
      <c r="N45" s="330" t="s">
        <v>389</v>
      </c>
      <c r="O45" s="330" t="s">
        <v>389</v>
      </c>
      <c r="P45" s="330" t="s">
        <v>389</v>
      </c>
      <c r="Q45" s="330" t="s">
        <v>389</v>
      </c>
      <c r="R45" s="330" t="s">
        <v>389</v>
      </c>
      <c r="S45" s="330" t="s">
        <v>389</v>
      </c>
      <c r="T45" s="330" t="s">
        <v>389</v>
      </c>
      <c r="U45" s="330" t="s">
        <v>389</v>
      </c>
      <c r="V45" s="334" t="s">
        <v>289</v>
      </c>
      <c r="W45" s="332" t="s">
        <v>442</v>
      </c>
      <c r="X45" s="332" t="s">
        <v>53</v>
      </c>
      <c r="Y45" s="332" t="s">
        <v>55</v>
      </c>
      <c r="Z45">
        <f t="shared" si="0"/>
        <v>1</v>
      </c>
      <c r="AA45">
        <f t="shared" si="1"/>
        <v>0</v>
      </c>
    </row>
    <row r="46" spans="1:27" ht="16.5" thickBot="1" x14ac:dyDescent="0.3">
      <c r="A46" s="334">
        <v>44</v>
      </c>
      <c r="B46" s="329" t="s">
        <v>280</v>
      </c>
      <c r="C46" s="330">
        <v>273</v>
      </c>
      <c r="D46" s="330">
        <v>8</v>
      </c>
      <c r="E46" s="330">
        <v>3</v>
      </c>
      <c r="F46" s="330">
        <v>7.6</v>
      </c>
      <c r="G46" s="330">
        <v>8.3000000000000007</v>
      </c>
      <c r="H46" s="330">
        <v>7.7</v>
      </c>
      <c r="I46" s="330">
        <v>7.6</v>
      </c>
      <c r="J46" s="330">
        <v>7.7</v>
      </c>
      <c r="K46" s="330">
        <v>7.9</v>
      </c>
      <c r="L46" s="330">
        <v>7.9</v>
      </c>
      <c r="M46" s="330">
        <v>8.1999999999999993</v>
      </c>
      <c r="N46" s="330">
        <v>7.7</v>
      </c>
      <c r="O46" s="330">
        <v>8.1</v>
      </c>
      <c r="P46" s="330">
        <v>8.3000000000000007</v>
      </c>
      <c r="Q46" s="330">
        <v>8</v>
      </c>
      <c r="R46" s="330">
        <v>7.6</v>
      </c>
      <c r="S46" s="330">
        <v>7.8</v>
      </c>
      <c r="T46" s="330" t="s">
        <v>389</v>
      </c>
      <c r="U46" s="330" t="s">
        <v>389</v>
      </c>
      <c r="V46" s="334" t="s">
        <v>290</v>
      </c>
      <c r="W46" s="332" t="s">
        <v>443</v>
      </c>
      <c r="X46" s="332" t="s">
        <v>53</v>
      </c>
      <c r="Y46" s="332" t="s">
        <v>280</v>
      </c>
      <c r="Z46">
        <f t="shared" si="0"/>
        <v>1</v>
      </c>
      <c r="AA46">
        <f t="shared" si="1"/>
        <v>0</v>
      </c>
    </row>
    <row r="47" spans="1:27" ht="16.5" thickBot="1" x14ac:dyDescent="0.3">
      <c r="A47" s="334">
        <v>45</v>
      </c>
      <c r="B47" s="329" t="s">
        <v>55</v>
      </c>
      <c r="C47" s="330">
        <v>273</v>
      </c>
      <c r="D47" s="330">
        <v>7</v>
      </c>
      <c r="E47" s="330">
        <v>3</v>
      </c>
      <c r="F47" s="330">
        <v>8.3000000000000007</v>
      </c>
      <c r="G47" s="330">
        <v>8.5</v>
      </c>
      <c r="H47" s="330">
        <v>8.3000000000000007</v>
      </c>
      <c r="I47" s="330">
        <v>8.3000000000000007</v>
      </c>
      <c r="J47" s="330">
        <v>8.4</v>
      </c>
      <c r="K47" s="330" t="s">
        <v>389</v>
      </c>
      <c r="L47" s="330" t="s">
        <v>389</v>
      </c>
      <c r="M47" s="330" t="s">
        <v>389</v>
      </c>
      <c r="N47" s="330" t="s">
        <v>389</v>
      </c>
      <c r="O47" s="330" t="s">
        <v>389</v>
      </c>
      <c r="P47" s="330" t="s">
        <v>389</v>
      </c>
      <c r="Q47" s="330" t="s">
        <v>389</v>
      </c>
      <c r="R47" s="330" t="s">
        <v>389</v>
      </c>
      <c r="S47" s="330" t="s">
        <v>389</v>
      </c>
      <c r="T47" s="330" t="s">
        <v>389</v>
      </c>
      <c r="U47" s="330" t="s">
        <v>389</v>
      </c>
      <c r="V47" s="334" t="s">
        <v>291</v>
      </c>
      <c r="W47" s="332" t="s">
        <v>444</v>
      </c>
      <c r="X47" s="332" t="s">
        <v>53</v>
      </c>
      <c r="Y47" s="332" t="s">
        <v>55</v>
      </c>
      <c r="Z47">
        <f t="shared" si="0"/>
        <v>1</v>
      </c>
      <c r="AA47">
        <f t="shared" si="1"/>
        <v>0</v>
      </c>
    </row>
    <row r="48" spans="1:27" ht="16.5" thickBot="1" x14ac:dyDescent="0.3">
      <c r="A48" s="334">
        <v>46</v>
      </c>
      <c r="B48" s="329" t="s">
        <v>55</v>
      </c>
      <c r="C48" s="330">
        <v>273</v>
      </c>
      <c r="D48" s="330">
        <v>7</v>
      </c>
      <c r="E48" s="330">
        <v>3</v>
      </c>
      <c r="F48" s="330">
        <v>8.3000000000000007</v>
      </c>
      <c r="G48" s="330">
        <v>8.5</v>
      </c>
      <c r="H48" s="330">
        <v>8.3000000000000007</v>
      </c>
      <c r="I48" s="330">
        <v>8.3000000000000007</v>
      </c>
      <c r="J48" s="330">
        <v>8.4</v>
      </c>
      <c r="K48" s="330" t="s">
        <v>389</v>
      </c>
      <c r="L48" s="330" t="s">
        <v>389</v>
      </c>
      <c r="M48" s="330" t="s">
        <v>389</v>
      </c>
      <c r="N48" s="330" t="s">
        <v>389</v>
      </c>
      <c r="O48" s="330" t="s">
        <v>389</v>
      </c>
      <c r="P48" s="330" t="s">
        <v>389</v>
      </c>
      <c r="Q48" s="330" t="s">
        <v>389</v>
      </c>
      <c r="R48" s="330" t="s">
        <v>389</v>
      </c>
      <c r="S48" s="330" t="s">
        <v>389</v>
      </c>
      <c r="T48" s="330" t="s">
        <v>389</v>
      </c>
      <c r="U48" s="330" t="s">
        <v>389</v>
      </c>
      <c r="V48" s="334" t="s">
        <v>292</v>
      </c>
      <c r="W48" s="332" t="s">
        <v>445</v>
      </c>
      <c r="X48" s="332" t="s">
        <v>53</v>
      </c>
      <c r="Y48" s="332" t="s">
        <v>55</v>
      </c>
      <c r="Z48">
        <f t="shared" si="0"/>
        <v>1</v>
      </c>
      <c r="AA48">
        <f t="shared" si="1"/>
        <v>0</v>
      </c>
    </row>
    <row r="49" spans="1:27" ht="16.5" thickBot="1" x14ac:dyDescent="0.3">
      <c r="A49" s="334">
        <v>47</v>
      </c>
      <c r="B49" s="329" t="s">
        <v>55</v>
      </c>
      <c r="C49" s="330">
        <v>273</v>
      </c>
      <c r="D49" s="330">
        <v>7</v>
      </c>
      <c r="E49" s="330">
        <v>3</v>
      </c>
      <c r="F49" s="330">
        <v>8.3000000000000007</v>
      </c>
      <c r="G49" s="330">
        <v>8.6999999999999993</v>
      </c>
      <c r="H49" s="330">
        <v>8.4</v>
      </c>
      <c r="I49" s="330">
        <v>8.3000000000000007</v>
      </c>
      <c r="J49" s="330">
        <v>8.6999999999999993</v>
      </c>
      <c r="K49" s="330" t="s">
        <v>389</v>
      </c>
      <c r="L49" s="330" t="s">
        <v>389</v>
      </c>
      <c r="M49" s="330" t="s">
        <v>389</v>
      </c>
      <c r="N49" s="330" t="s">
        <v>389</v>
      </c>
      <c r="O49" s="330" t="s">
        <v>389</v>
      </c>
      <c r="P49" s="330" t="s">
        <v>389</v>
      </c>
      <c r="Q49" s="330" t="s">
        <v>389</v>
      </c>
      <c r="R49" s="330" t="s">
        <v>389</v>
      </c>
      <c r="S49" s="330" t="s">
        <v>389</v>
      </c>
      <c r="T49" s="330" t="s">
        <v>389</v>
      </c>
      <c r="U49" s="330" t="s">
        <v>389</v>
      </c>
      <c r="V49" s="334" t="s">
        <v>328</v>
      </c>
      <c r="W49" s="332" t="s">
        <v>446</v>
      </c>
      <c r="X49" s="332" t="s">
        <v>53</v>
      </c>
      <c r="Y49" s="332" t="s">
        <v>55</v>
      </c>
      <c r="Z49">
        <f t="shared" si="0"/>
        <v>1</v>
      </c>
      <c r="AA49">
        <f t="shared" si="1"/>
        <v>0</v>
      </c>
    </row>
    <row r="50" spans="1:27" ht="16.5" thickBot="1" x14ac:dyDescent="0.3">
      <c r="A50" s="334">
        <v>48</v>
      </c>
      <c r="B50" s="329" t="s">
        <v>55</v>
      </c>
      <c r="C50" s="330">
        <v>273</v>
      </c>
      <c r="D50" s="330">
        <v>7</v>
      </c>
      <c r="E50" s="330">
        <v>3</v>
      </c>
      <c r="F50" s="330">
        <v>8.3000000000000007</v>
      </c>
      <c r="G50" s="330">
        <v>8.6999999999999993</v>
      </c>
      <c r="H50" s="330">
        <v>8.4</v>
      </c>
      <c r="I50" s="330">
        <v>8.3000000000000007</v>
      </c>
      <c r="J50" s="330">
        <v>8.6</v>
      </c>
      <c r="K50" s="330" t="s">
        <v>389</v>
      </c>
      <c r="L50" s="330" t="s">
        <v>389</v>
      </c>
      <c r="M50" s="330" t="s">
        <v>389</v>
      </c>
      <c r="N50" s="330" t="s">
        <v>389</v>
      </c>
      <c r="O50" s="330" t="s">
        <v>389</v>
      </c>
      <c r="P50" s="330" t="s">
        <v>389</v>
      </c>
      <c r="Q50" s="330" t="s">
        <v>389</v>
      </c>
      <c r="R50" s="330" t="s">
        <v>389</v>
      </c>
      <c r="S50" s="330" t="s">
        <v>389</v>
      </c>
      <c r="T50" s="330" t="s">
        <v>389</v>
      </c>
      <c r="U50" s="330" t="s">
        <v>389</v>
      </c>
      <c r="V50" s="334" t="s">
        <v>330</v>
      </c>
      <c r="W50" s="332" t="s">
        <v>447</v>
      </c>
      <c r="X50" s="332" t="s">
        <v>53</v>
      </c>
      <c r="Y50" s="332" t="s">
        <v>55</v>
      </c>
      <c r="Z50">
        <f t="shared" si="0"/>
        <v>1</v>
      </c>
      <c r="AA50">
        <f t="shared" si="1"/>
        <v>0</v>
      </c>
    </row>
    <row r="51" spans="1:27" ht="16.5" thickBot="1" x14ac:dyDescent="0.3">
      <c r="A51" s="334">
        <v>49</v>
      </c>
      <c r="B51" s="329" t="s">
        <v>280</v>
      </c>
      <c r="C51" s="330">
        <v>273</v>
      </c>
      <c r="D51" s="330">
        <v>8</v>
      </c>
      <c r="E51" s="330">
        <v>3</v>
      </c>
      <c r="F51" s="330">
        <v>7.6</v>
      </c>
      <c r="G51" s="330">
        <v>8.1999999999999993</v>
      </c>
      <c r="H51" s="330">
        <v>7.8</v>
      </c>
      <c r="I51" s="330">
        <v>7.6</v>
      </c>
      <c r="J51" s="330">
        <v>8.1</v>
      </c>
      <c r="K51" s="330">
        <v>7.9</v>
      </c>
      <c r="L51" s="330">
        <v>7.9</v>
      </c>
      <c r="M51" s="330">
        <v>8.1999999999999993</v>
      </c>
      <c r="N51" s="330">
        <v>8</v>
      </c>
      <c r="O51" s="330">
        <v>7.8</v>
      </c>
      <c r="P51" s="330">
        <v>8.1</v>
      </c>
      <c r="Q51" s="330">
        <v>8.1999999999999993</v>
      </c>
      <c r="R51" s="330">
        <v>8.1</v>
      </c>
      <c r="S51" s="330">
        <v>8.1999999999999993</v>
      </c>
      <c r="T51" s="330" t="s">
        <v>389</v>
      </c>
      <c r="U51" s="330" t="s">
        <v>389</v>
      </c>
      <c r="V51" s="334" t="s">
        <v>331</v>
      </c>
      <c r="W51" s="332" t="s">
        <v>448</v>
      </c>
      <c r="X51" s="332" t="s">
        <v>53</v>
      </c>
      <c r="Y51" s="332" t="s">
        <v>280</v>
      </c>
      <c r="Z51">
        <f t="shared" si="0"/>
        <v>1</v>
      </c>
      <c r="AA51">
        <f t="shared" si="1"/>
        <v>0</v>
      </c>
    </row>
    <row r="52" spans="1:27" ht="16.5" thickBot="1" x14ac:dyDescent="0.3">
      <c r="A52" s="334">
        <v>50</v>
      </c>
      <c r="B52" s="329" t="s">
        <v>55</v>
      </c>
      <c r="C52" s="330">
        <v>273</v>
      </c>
      <c r="D52" s="330">
        <v>7</v>
      </c>
      <c r="E52" s="330">
        <v>3</v>
      </c>
      <c r="F52" s="330">
        <v>8.1999999999999993</v>
      </c>
      <c r="G52" s="330">
        <v>8.4</v>
      </c>
      <c r="H52" s="330">
        <v>8.4</v>
      </c>
      <c r="I52" s="330">
        <v>8.1999999999999993</v>
      </c>
      <c r="J52" s="330">
        <v>8.4</v>
      </c>
      <c r="K52" s="330" t="s">
        <v>389</v>
      </c>
      <c r="L52" s="330" t="s">
        <v>389</v>
      </c>
      <c r="M52" s="330" t="s">
        <v>389</v>
      </c>
      <c r="N52" s="330" t="s">
        <v>389</v>
      </c>
      <c r="O52" s="330" t="s">
        <v>389</v>
      </c>
      <c r="P52" s="330" t="s">
        <v>389</v>
      </c>
      <c r="Q52" s="330" t="s">
        <v>389</v>
      </c>
      <c r="R52" s="330" t="s">
        <v>389</v>
      </c>
      <c r="S52" s="330" t="s">
        <v>389</v>
      </c>
      <c r="T52" s="330" t="s">
        <v>389</v>
      </c>
      <c r="U52" s="330" t="s">
        <v>389</v>
      </c>
      <c r="V52" s="334" t="s">
        <v>293</v>
      </c>
      <c r="W52" s="332" t="s">
        <v>449</v>
      </c>
      <c r="X52" s="332" t="s">
        <v>53</v>
      </c>
      <c r="Y52" s="332" t="s">
        <v>55</v>
      </c>
      <c r="Z52">
        <f t="shared" si="0"/>
        <v>1</v>
      </c>
      <c r="AA52">
        <f t="shared" si="1"/>
        <v>0</v>
      </c>
    </row>
    <row r="53" spans="1:27" ht="16.5" thickBot="1" x14ac:dyDescent="0.3">
      <c r="A53" s="334">
        <v>51</v>
      </c>
      <c r="B53" s="329" t="s">
        <v>55</v>
      </c>
      <c r="C53" s="330">
        <v>273</v>
      </c>
      <c r="D53" s="330">
        <v>7</v>
      </c>
      <c r="E53" s="330">
        <v>3</v>
      </c>
      <c r="F53" s="330">
        <v>7.9</v>
      </c>
      <c r="G53" s="330">
        <v>8.1999999999999993</v>
      </c>
      <c r="H53" s="330">
        <v>7.9</v>
      </c>
      <c r="I53" s="330">
        <v>7.9</v>
      </c>
      <c r="J53" s="330">
        <v>7.9</v>
      </c>
      <c r="K53" s="330" t="s">
        <v>389</v>
      </c>
      <c r="L53" s="330" t="s">
        <v>389</v>
      </c>
      <c r="M53" s="330" t="s">
        <v>389</v>
      </c>
      <c r="N53" s="330" t="s">
        <v>389</v>
      </c>
      <c r="O53" s="330" t="s">
        <v>389</v>
      </c>
      <c r="P53" s="330" t="s">
        <v>389</v>
      </c>
      <c r="Q53" s="330" t="s">
        <v>389</v>
      </c>
      <c r="R53" s="330" t="s">
        <v>389</v>
      </c>
      <c r="S53" s="330" t="s">
        <v>389</v>
      </c>
      <c r="T53" s="330" t="s">
        <v>389</v>
      </c>
      <c r="U53" s="330" t="s">
        <v>389</v>
      </c>
      <c r="V53" s="334" t="s">
        <v>294</v>
      </c>
      <c r="W53" s="332" t="s">
        <v>450</v>
      </c>
      <c r="X53" s="332" t="s">
        <v>53</v>
      </c>
      <c r="Y53" s="332" t="s">
        <v>55</v>
      </c>
      <c r="Z53">
        <f t="shared" si="0"/>
        <v>1</v>
      </c>
      <c r="AA53">
        <f t="shared" si="1"/>
        <v>0</v>
      </c>
    </row>
    <row r="54" spans="1:27" ht="16.5" thickBot="1" x14ac:dyDescent="0.3">
      <c r="A54" s="334">
        <v>52</v>
      </c>
      <c r="B54" s="329" t="s">
        <v>280</v>
      </c>
      <c r="C54" s="330">
        <v>273</v>
      </c>
      <c r="D54" s="330">
        <v>8</v>
      </c>
      <c r="E54" s="330">
        <v>3</v>
      </c>
      <c r="F54" s="330">
        <v>7.7</v>
      </c>
      <c r="G54" s="330">
        <v>8.5</v>
      </c>
      <c r="H54" s="330">
        <v>8.1999999999999993</v>
      </c>
      <c r="I54" s="330">
        <v>7.7</v>
      </c>
      <c r="J54" s="330">
        <v>8</v>
      </c>
      <c r="K54" s="330">
        <v>8</v>
      </c>
      <c r="L54" s="330">
        <v>8.1999999999999993</v>
      </c>
      <c r="M54" s="330">
        <v>8.5</v>
      </c>
      <c r="N54" s="330">
        <v>7.9</v>
      </c>
      <c r="O54" s="330">
        <v>8.1</v>
      </c>
      <c r="P54" s="330">
        <v>8.4</v>
      </c>
      <c r="Q54" s="330">
        <v>7.8</v>
      </c>
      <c r="R54" s="330">
        <v>7.9</v>
      </c>
      <c r="S54" s="330">
        <v>7.9</v>
      </c>
      <c r="T54" s="330" t="s">
        <v>389</v>
      </c>
      <c r="U54" s="330" t="s">
        <v>389</v>
      </c>
      <c r="V54" s="334" t="s">
        <v>276</v>
      </c>
      <c r="W54" s="332" t="s">
        <v>451</v>
      </c>
      <c r="X54" s="332" t="s">
        <v>53</v>
      </c>
      <c r="Y54" s="332" t="s">
        <v>280</v>
      </c>
      <c r="Z54">
        <f t="shared" si="0"/>
        <v>1</v>
      </c>
      <c r="AA54">
        <f t="shared" si="1"/>
        <v>0</v>
      </c>
    </row>
    <row r="55" spans="1:27" ht="16.5" thickBot="1" x14ac:dyDescent="0.3">
      <c r="A55" s="334">
        <v>53</v>
      </c>
      <c r="B55" s="329" t="s">
        <v>55</v>
      </c>
      <c r="C55" s="330">
        <v>273</v>
      </c>
      <c r="D55" s="330">
        <v>7</v>
      </c>
      <c r="E55" s="330">
        <v>3</v>
      </c>
      <c r="F55" s="330">
        <v>7.8</v>
      </c>
      <c r="G55" s="330">
        <v>8.1999999999999993</v>
      </c>
      <c r="H55" s="330">
        <v>8</v>
      </c>
      <c r="I55" s="330">
        <v>7.8</v>
      </c>
      <c r="J55" s="330">
        <v>8</v>
      </c>
      <c r="K55" s="330" t="s">
        <v>389</v>
      </c>
      <c r="L55" s="330" t="s">
        <v>389</v>
      </c>
      <c r="M55" s="330" t="s">
        <v>389</v>
      </c>
      <c r="N55" s="330" t="s">
        <v>389</v>
      </c>
      <c r="O55" s="330" t="s">
        <v>389</v>
      </c>
      <c r="P55" s="330" t="s">
        <v>389</v>
      </c>
      <c r="Q55" s="330" t="s">
        <v>389</v>
      </c>
      <c r="R55" s="330" t="s">
        <v>389</v>
      </c>
      <c r="S55" s="330" t="s">
        <v>389</v>
      </c>
      <c r="T55" s="330" t="s">
        <v>389</v>
      </c>
      <c r="U55" s="330" t="s">
        <v>389</v>
      </c>
      <c r="V55" s="334" t="s">
        <v>277</v>
      </c>
      <c r="W55" s="332" t="s">
        <v>452</v>
      </c>
      <c r="X55" s="332" t="s">
        <v>53</v>
      </c>
      <c r="Y55" s="332" t="s">
        <v>55</v>
      </c>
      <c r="Z55">
        <f t="shared" si="0"/>
        <v>1</v>
      </c>
      <c r="AA55">
        <f t="shared" si="1"/>
        <v>0</v>
      </c>
    </row>
    <row r="56" spans="1:27" ht="16.5" thickBot="1" x14ac:dyDescent="0.3">
      <c r="A56" s="334">
        <v>54</v>
      </c>
      <c r="B56" s="329" t="s">
        <v>55</v>
      </c>
      <c r="C56" s="330">
        <v>273</v>
      </c>
      <c r="D56" s="330">
        <v>7</v>
      </c>
      <c r="E56" s="330">
        <v>3</v>
      </c>
      <c r="F56" s="330">
        <v>7.8</v>
      </c>
      <c r="G56" s="330">
        <v>8.1999999999999993</v>
      </c>
      <c r="H56" s="330">
        <v>8.1</v>
      </c>
      <c r="I56" s="330">
        <v>7.8</v>
      </c>
      <c r="J56" s="330">
        <v>7.9</v>
      </c>
      <c r="K56" s="330" t="s">
        <v>389</v>
      </c>
      <c r="L56" s="330" t="s">
        <v>389</v>
      </c>
      <c r="M56" s="330" t="s">
        <v>389</v>
      </c>
      <c r="N56" s="330" t="s">
        <v>389</v>
      </c>
      <c r="O56" s="330" t="s">
        <v>389</v>
      </c>
      <c r="P56" s="330" t="s">
        <v>389</v>
      </c>
      <c r="Q56" s="330" t="s">
        <v>389</v>
      </c>
      <c r="R56" s="330" t="s">
        <v>389</v>
      </c>
      <c r="S56" s="330" t="s">
        <v>389</v>
      </c>
      <c r="T56" s="330" t="s">
        <v>389</v>
      </c>
      <c r="U56" s="330" t="s">
        <v>389</v>
      </c>
      <c r="V56" s="334" t="s">
        <v>278</v>
      </c>
      <c r="W56" s="332" t="s">
        <v>453</v>
      </c>
      <c r="X56" s="332" t="s">
        <v>53</v>
      </c>
      <c r="Y56" s="332" t="s">
        <v>55</v>
      </c>
      <c r="Z56">
        <f t="shared" si="0"/>
        <v>1</v>
      </c>
      <c r="AA56">
        <f t="shared" si="1"/>
        <v>0</v>
      </c>
    </row>
    <row r="57" spans="1:27" ht="16.5" thickBot="1" x14ac:dyDescent="0.3">
      <c r="A57" s="334">
        <v>55</v>
      </c>
      <c r="B57" s="329" t="s">
        <v>280</v>
      </c>
      <c r="C57" s="330">
        <v>273</v>
      </c>
      <c r="D57" s="330">
        <v>8</v>
      </c>
      <c r="E57" s="330">
        <v>3</v>
      </c>
      <c r="F57" s="330">
        <v>7.7</v>
      </c>
      <c r="G57" s="330">
        <v>8.3000000000000007</v>
      </c>
      <c r="H57" s="330">
        <v>8.1999999999999993</v>
      </c>
      <c r="I57" s="330">
        <v>7.7</v>
      </c>
      <c r="J57" s="330">
        <v>7.8</v>
      </c>
      <c r="K57" s="330">
        <v>8.3000000000000007</v>
      </c>
      <c r="L57" s="330">
        <v>8.1999999999999993</v>
      </c>
      <c r="M57" s="330">
        <v>8</v>
      </c>
      <c r="N57" s="330">
        <v>7.7</v>
      </c>
      <c r="O57" s="330">
        <v>7.7</v>
      </c>
      <c r="P57" s="330">
        <v>8.3000000000000007</v>
      </c>
      <c r="Q57" s="330">
        <v>7.8</v>
      </c>
      <c r="R57" s="330">
        <v>8.1</v>
      </c>
      <c r="S57" s="330">
        <v>7.7</v>
      </c>
      <c r="T57" s="330" t="s">
        <v>389</v>
      </c>
      <c r="U57" s="330" t="s">
        <v>389</v>
      </c>
      <c r="V57" s="334" t="s">
        <v>279</v>
      </c>
      <c r="W57" s="332" t="s">
        <v>454</v>
      </c>
      <c r="X57" s="332" t="s">
        <v>53</v>
      </c>
      <c r="Y57" s="332" t="s">
        <v>280</v>
      </c>
      <c r="Z57">
        <f t="shared" si="0"/>
        <v>1</v>
      </c>
      <c r="AA57">
        <f t="shared" si="1"/>
        <v>0</v>
      </c>
    </row>
    <row r="58" spans="1:27" ht="16.5" thickBot="1" x14ac:dyDescent="0.3">
      <c r="A58" s="334">
        <v>56</v>
      </c>
      <c r="B58" s="329" t="s">
        <v>55</v>
      </c>
      <c r="C58" s="330">
        <v>273</v>
      </c>
      <c r="D58" s="330">
        <v>7</v>
      </c>
      <c r="E58" s="330">
        <v>3</v>
      </c>
      <c r="F58" s="330">
        <v>7.6</v>
      </c>
      <c r="G58" s="330">
        <v>8</v>
      </c>
      <c r="H58" s="330">
        <v>7.9</v>
      </c>
      <c r="I58" s="330">
        <v>7.6</v>
      </c>
      <c r="J58" s="330">
        <v>7.8</v>
      </c>
      <c r="K58" s="330" t="s">
        <v>389</v>
      </c>
      <c r="L58" s="330" t="s">
        <v>389</v>
      </c>
      <c r="M58" s="330" t="s">
        <v>389</v>
      </c>
      <c r="N58" s="330" t="s">
        <v>389</v>
      </c>
      <c r="O58" s="330" t="s">
        <v>389</v>
      </c>
      <c r="P58" s="330" t="s">
        <v>389</v>
      </c>
      <c r="Q58" s="330" t="s">
        <v>389</v>
      </c>
      <c r="R58" s="330" t="s">
        <v>389</v>
      </c>
      <c r="S58" s="330" t="s">
        <v>389</v>
      </c>
      <c r="T58" s="330" t="s">
        <v>389</v>
      </c>
      <c r="U58" s="330" t="s">
        <v>389</v>
      </c>
      <c r="V58" s="334" t="s">
        <v>305</v>
      </c>
      <c r="W58" s="332" t="s">
        <v>455</v>
      </c>
      <c r="X58" s="332" t="s">
        <v>53</v>
      </c>
      <c r="Y58" s="332" t="s">
        <v>55</v>
      </c>
      <c r="Z58">
        <f t="shared" si="0"/>
        <v>1</v>
      </c>
      <c r="AA58">
        <f t="shared" si="1"/>
        <v>0</v>
      </c>
    </row>
    <row r="59" spans="1:27" ht="16.5" thickBot="1" x14ac:dyDescent="0.3">
      <c r="A59" s="334">
        <v>57</v>
      </c>
      <c r="B59" s="329" t="s">
        <v>55</v>
      </c>
      <c r="C59" s="330">
        <v>273</v>
      </c>
      <c r="D59" s="330">
        <v>7</v>
      </c>
      <c r="E59" s="330">
        <v>3</v>
      </c>
      <c r="F59" s="330">
        <v>7.6</v>
      </c>
      <c r="G59" s="330">
        <v>8</v>
      </c>
      <c r="H59" s="330">
        <v>8</v>
      </c>
      <c r="I59" s="330">
        <v>7.6</v>
      </c>
      <c r="J59" s="330">
        <v>7.6</v>
      </c>
      <c r="K59" s="330" t="s">
        <v>389</v>
      </c>
      <c r="L59" s="330" t="s">
        <v>389</v>
      </c>
      <c r="M59" s="330" t="s">
        <v>389</v>
      </c>
      <c r="N59" s="330" t="s">
        <v>389</v>
      </c>
      <c r="O59" s="330" t="s">
        <v>389</v>
      </c>
      <c r="P59" s="330" t="s">
        <v>389</v>
      </c>
      <c r="Q59" s="330" t="s">
        <v>389</v>
      </c>
      <c r="R59" s="330" t="s">
        <v>389</v>
      </c>
      <c r="S59" s="330" t="s">
        <v>389</v>
      </c>
      <c r="T59" s="330" t="s">
        <v>389</v>
      </c>
      <c r="U59" s="330" t="s">
        <v>389</v>
      </c>
      <c r="V59" s="334" t="s">
        <v>306</v>
      </c>
      <c r="W59" s="332" t="s">
        <v>456</v>
      </c>
      <c r="X59" s="332" t="s">
        <v>53</v>
      </c>
      <c r="Y59" s="332" t="s">
        <v>55</v>
      </c>
      <c r="Z59">
        <f t="shared" si="0"/>
        <v>1</v>
      </c>
      <c r="AA59">
        <f t="shared" si="1"/>
        <v>0</v>
      </c>
    </row>
    <row r="60" spans="1:27" ht="16.5" thickBot="1" x14ac:dyDescent="0.3">
      <c r="A60" s="334">
        <v>58</v>
      </c>
      <c r="B60" s="329" t="s">
        <v>280</v>
      </c>
      <c r="C60" s="330">
        <v>273</v>
      </c>
      <c r="D60" s="330">
        <v>8</v>
      </c>
      <c r="E60" s="330">
        <v>3</v>
      </c>
      <c r="F60" s="330">
        <v>7.9</v>
      </c>
      <c r="G60" s="330">
        <v>8.4</v>
      </c>
      <c r="H60" s="330">
        <v>8.1999999999999993</v>
      </c>
      <c r="I60" s="330">
        <v>7.9</v>
      </c>
      <c r="J60" s="330">
        <v>8.1</v>
      </c>
      <c r="K60" s="330">
        <v>8.1999999999999993</v>
      </c>
      <c r="L60" s="330">
        <v>8.1</v>
      </c>
      <c r="M60" s="330">
        <v>8</v>
      </c>
      <c r="N60" s="330">
        <v>8</v>
      </c>
      <c r="O60" s="330">
        <v>8.1999999999999993</v>
      </c>
      <c r="P60" s="330">
        <v>8.1999999999999993</v>
      </c>
      <c r="Q60" s="330">
        <v>8.1</v>
      </c>
      <c r="R60" s="330">
        <v>8.4</v>
      </c>
      <c r="S60" s="330">
        <v>7.9</v>
      </c>
      <c r="T60" s="330" t="s">
        <v>389</v>
      </c>
      <c r="U60" s="330" t="s">
        <v>389</v>
      </c>
      <c r="V60" s="334" t="s">
        <v>307</v>
      </c>
      <c r="W60" s="332" t="s">
        <v>457</v>
      </c>
      <c r="X60" s="332" t="s">
        <v>53</v>
      </c>
      <c r="Y60" s="332" t="s">
        <v>280</v>
      </c>
      <c r="Z60">
        <f t="shared" si="0"/>
        <v>1</v>
      </c>
      <c r="AA60">
        <f t="shared" si="1"/>
        <v>0</v>
      </c>
    </row>
    <row r="61" spans="1:27" ht="16.5" thickBot="1" x14ac:dyDescent="0.3">
      <c r="A61" s="334">
        <v>59</v>
      </c>
      <c r="B61" s="329" t="s">
        <v>280</v>
      </c>
      <c r="C61" s="330">
        <v>273</v>
      </c>
      <c r="D61" s="330">
        <v>8</v>
      </c>
      <c r="E61" s="330">
        <v>3</v>
      </c>
      <c r="F61" s="330">
        <v>7.8</v>
      </c>
      <c r="G61" s="330">
        <v>8.1999999999999993</v>
      </c>
      <c r="H61" s="330">
        <v>8</v>
      </c>
      <c r="I61" s="330">
        <v>7.8</v>
      </c>
      <c r="J61" s="330">
        <v>8.1</v>
      </c>
      <c r="K61" s="330">
        <v>8.1</v>
      </c>
      <c r="L61" s="330">
        <v>8</v>
      </c>
      <c r="M61" s="330">
        <v>8.1</v>
      </c>
      <c r="N61" s="330">
        <v>8.1999999999999993</v>
      </c>
      <c r="O61" s="330">
        <v>7.8</v>
      </c>
      <c r="P61" s="330">
        <v>7.8</v>
      </c>
      <c r="Q61" s="330">
        <v>7.9</v>
      </c>
      <c r="R61" s="330">
        <v>8</v>
      </c>
      <c r="S61" s="330">
        <v>8.1999999999999993</v>
      </c>
      <c r="T61" s="330" t="s">
        <v>389</v>
      </c>
      <c r="U61" s="330" t="s">
        <v>389</v>
      </c>
      <c r="V61" s="334" t="s">
        <v>283</v>
      </c>
      <c r="W61" s="332" t="s">
        <v>458</v>
      </c>
      <c r="X61" s="332" t="s">
        <v>53</v>
      </c>
      <c r="Y61" s="332" t="s">
        <v>280</v>
      </c>
      <c r="Z61">
        <f t="shared" si="0"/>
        <v>1</v>
      </c>
      <c r="AA61">
        <f t="shared" si="1"/>
        <v>0</v>
      </c>
    </row>
    <row r="62" spans="1:27" ht="16.5" thickBot="1" x14ac:dyDescent="0.3">
      <c r="A62" s="334">
        <v>60</v>
      </c>
      <c r="B62" s="329" t="s">
        <v>55</v>
      </c>
      <c r="C62" s="330">
        <v>273</v>
      </c>
      <c r="D62" s="330">
        <v>7</v>
      </c>
      <c r="E62" s="330">
        <v>3</v>
      </c>
      <c r="F62" s="330">
        <v>7.4</v>
      </c>
      <c r="G62" s="330">
        <v>8.1999999999999993</v>
      </c>
      <c r="H62" s="330">
        <v>7.9</v>
      </c>
      <c r="I62" s="330">
        <v>7.4</v>
      </c>
      <c r="J62" s="330">
        <v>8.1</v>
      </c>
      <c r="K62" s="330" t="s">
        <v>389</v>
      </c>
      <c r="L62" s="330" t="s">
        <v>389</v>
      </c>
      <c r="M62" s="330" t="s">
        <v>389</v>
      </c>
      <c r="N62" s="330" t="s">
        <v>389</v>
      </c>
      <c r="O62" s="330" t="s">
        <v>389</v>
      </c>
      <c r="P62" s="330" t="s">
        <v>389</v>
      </c>
      <c r="Q62" s="330" t="s">
        <v>389</v>
      </c>
      <c r="R62" s="330" t="s">
        <v>389</v>
      </c>
      <c r="S62" s="330" t="s">
        <v>389</v>
      </c>
      <c r="T62" s="330" t="s">
        <v>389</v>
      </c>
      <c r="U62" s="330" t="s">
        <v>389</v>
      </c>
      <c r="V62" s="334" t="s">
        <v>284</v>
      </c>
      <c r="W62" s="332" t="s">
        <v>459</v>
      </c>
      <c r="X62" s="332" t="s">
        <v>53</v>
      </c>
      <c r="Y62" s="332" t="s">
        <v>55</v>
      </c>
      <c r="Z62">
        <f t="shared" si="0"/>
        <v>1</v>
      </c>
      <c r="AA62">
        <f t="shared" si="1"/>
        <v>0</v>
      </c>
    </row>
    <row r="63" spans="1:27" ht="16.5" thickBot="1" x14ac:dyDescent="0.3">
      <c r="A63" s="334">
        <v>61</v>
      </c>
      <c r="B63" s="329" t="s">
        <v>55</v>
      </c>
      <c r="C63" s="330">
        <v>273</v>
      </c>
      <c r="D63" s="330">
        <v>7</v>
      </c>
      <c r="E63" s="330">
        <v>3</v>
      </c>
      <c r="F63" s="330">
        <v>7.4</v>
      </c>
      <c r="G63" s="330">
        <v>8.1999999999999993</v>
      </c>
      <c r="H63" s="330">
        <v>8.1999999999999993</v>
      </c>
      <c r="I63" s="330">
        <v>7.4</v>
      </c>
      <c r="J63" s="330">
        <v>7.5</v>
      </c>
      <c r="K63" s="330" t="s">
        <v>389</v>
      </c>
      <c r="L63" s="330" t="s">
        <v>389</v>
      </c>
      <c r="M63" s="330" t="s">
        <v>389</v>
      </c>
      <c r="N63" s="330" t="s">
        <v>389</v>
      </c>
      <c r="O63" s="330" t="s">
        <v>389</v>
      </c>
      <c r="P63" s="330" t="s">
        <v>389</v>
      </c>
      <c r="Q63" s="330" t="s">
        <v>389</v>
      </c>
      <c r="R63" s="330" t="s">
        <v>389</v>
      </c>
      <c r="S63" s="330" t="s">
        <v>389</v>
      </c>
      <c r="T63" s="330" t="s">
        <v>389</v>
      </c>
      <c r="U63" s="330" t="s">
        <v>389</v>
      </c>
      <c r="V63" s="334" t="s">
        <v>285</v>
      </c>
      <c r="W63" s="332" t="s">
        <v>460</v>
      </c>
      <c r="X63" s="332" t="s">
        <v>53</v>
      </c>
      <c r="Y63" s="332" t="s">
        <v>55</v>
      </c>
      <c r="Z63">
        <f t="shared" si="0"/>
        <v>1</v>
      </c>
      <c r="AA63">
        <f t="shared" si="1"/>
        <v>0</v>
      </c>
    </row>
    <row r="64" spans="1:27" ht="16.5" thickBot="1" x14ac:dyDescent="0.3">
      <c r="A64" s="334">
        <v>62</v>
      </c>
      <c r="B64" s="329" t="s">
        <v>327</v>
      </c>
      <c r="C64" s="330">
        <v>273</v>
      </c>
      <c r="D64" s="330">
        <v>7</v>
      </c>
      <c r="E64" s="330">
        <v>3</v>
      </c>
      <c r="F64" s="330">
        <v>8.8000000000000007</v>
      </c>
      <c r="G64" s="330">
        <v>11.4</v>
      </c>
      <c r="H64" s="330">
        <v>10.7</v>
      </c>
      <c r="I64" s="330">
        <v>8.8000000000000007</v>
      </c>
      <c r="J64" s="330">
        <v>9.1</v>
      </c>
      <c r="K64" s="330">
        <v>8.9</v>
      </c>
      <c r="L64" s="330">
        <v>10.5</v>
      </c>
      <c r="M64" s="330">
        <v>11.1</v>
      </c>
      <c r="N64" s="330">
        <v>9.6</v>
      </c>
      <c r="O64" s="330">
        <v>9.3000000000000007</v>
      </c>
      <c r="P64" s="330">
        <v>8.9</v>
      </c>
      <c r="Q64" s="330">
        <v>10.6</v>
      </c>
      <c r="R64" s="330">
        <v>10.8</v>
      </c>
      <c r="S64" s="330">
        <v>9.5</v>
      </c>
      <c r="T64" s="330">
        <v>9.6</v>
      </c>
      <c r="U64" s="330">
        <v>10.4</v>
      </c>
      <c r="V64" s="334" t="s">
        <v>286</v>
      </c>
      <c r="W64" s="332" t="s">
        <v>461</v>
      </c>
      <c r="X64" s="332" t="s">
        <v>53</v>
      </c>
      <c r="Y64" s="332" t="s">
        <v>327</v>
      </c>
      <c r="Z64">
        <f t="shared" si="0"/>
        <v>1</v>
      </c>
      <c r="AA64">
        <f t="shared" si="1"/>
        <v>0</v>
      </c>
    </row>
    <row r="65" spans="1:27" ht="16.5" thickBot="1" x14ac:dyDescent="0.3">
      <c r="A65" s="334">
        <v>63</v>
      </c>
      <c r="B65" s="329" t="s">
        <v>55</v>
      </c>
      <c r="C65" s="330">
        <v>273</v>
      </c>
      <c r="D65" s="330">
        <v>7</v>
      </c>
      <c r="E65" s="330">
        <v>3</v>
      </c>
      <c r="F65" s="330">
        <v>7.4</v>
      </c>
      <c r="G65" s="330">
        <v>8.5</v>
      </c>
      <c r="H65" s="330">
        <v>8.5</v>
      </c>
      <c r="I65" s="330">
        <v>7.4</v>
      </c>
      <c r="J65" s="330">
        <v>7.7</v>
      </c>
      <c r="K65" s="330" t="s">
        <v>389</v>
      </c>
      <c r="L65" s="330" t="s">
        <v>389</v>
      </c>
      <c r="M65" s="330" t="s">
        <v>389</v>
      </c>
      <c r="N65" s="330" t="s">
        <v>389</v>
      </c>
      <c r="O65" s="330" t="s">
        <v>389</v>
      </c>
      <c r="P65" s="330" t="s">
        <v>389</v>
      </c>
      <c r="Q65" s="330" t="s">
        <v>389</v>
      </c>
      <c r="R65" s="330" t="s">
        <v>389</v>
      </c>
      <c r="S65" s="330" t="s">
        <v>389</v>
      </c>
      <c r="T65" s="330" t="s">
        <v>389</v>
      </c>
      <c r="U65" s="330" t="s">
        <v>389</v>
      </c>
      <c r="V65" s="334" t="s">
        <v>287</v>
      </c>
      <c r="W65" s="332" t="s">
        <v>462</v>
      </c>
      <c r="X65" s="332" t="s">
        <v>53</v>
      </c>
      <c r="Y65" s="332" t="s">
        <v>55</v>
      </c>
      <c r="Z65">
        <f t="shared" si="0"/>
        <v>1</v>
      </c>
      <c r="AA65">
        <f t="shared" si="1"/>
        <v>0</v>
      </c>
    </row>
    <row r="66" spans="1:27" ht="16.5" thickBot="1" x14ac:dyDescent="0.3">
      <c r="A66" s="334">
        <v>64</v>
      </c>
      <c r="B66" s="329" t="s">
        <v>55</v>
      </c>
      <c r="C66" s="330">
        <v>273</v>
      </c>
      <c r="D66" s="330">
        <v>7</v>
      </c>
      <c r="E66" s="330">
        <v>3</v>
      </c>
      <c r="F66" s="330">
        <v>7.4</v>
      </c>
      <c r="G66" s="330">
        <v>8.5</v>
      </c>
      <c r="H66" s="330">
        <v>8.5</v>
      </c>
      <c r="I66" s="330">
        <v>7.4</v>
      </c>
      <c r="J66" s="330">
        <v>7.8</v>
      </c>
      <c r="K66" s="330" t="s">
        <v>389</v>
      </c>
      <c r="L66" s="330" t="s">
        <v>389</v>
      </c>
      <c r="M66" s="330" t="s">
        <v>389</v>
      </c>
      <c r="N66" s="330" t="s">
        <v>389</v>
      </c>
      <c r="O66" s="330" t="s">
        <v>389</v>
      </c>
      <c r="P66" s="330" t="s">
        <v>389</v>
      </c>
      <c r="Q66" s="330" t="s">
        <v>389</v>
      </c>
      <c r="R66" s="330" t="s">
        <v>389</v>
      </c>
      <c r="S66" s="330" t="s">
        <v>389</v>
      </c>
      <c r="T66" s="330" t="s">
        <v>389</v>
      </c>
      <c r="U66" s="330" t="s">
        <v>389</v>
      </c>
      <c r="V66" s="334" t="s">
        <v>288</v>
      </c>
      <c r="W66" s="332" t="s">
        <v>463</v>
      </c>
      <c r="X66" s="332" t="s">
        <v>53</v>
      </c>
      <c r="Y66" s="332" t="s">
        <v>55</v>
      </c>
      <c r="Z66">
        <f t="shared" si="0"/>
        <v>1</v>
      </c>
      <c r="AA66">
        <f t="shared" si="1"/>
        <v>0</v>
      </c>
    </row>
    <row r="67" spans="1:27" ht="16.5" thickBot="1" x14ac:dyDescent="0.3">
      <c r="A67" s="334">
        <v>65</v>
      </c>
      <c r="B67" s="329" t="s">
        <v>280</v>
      </c>
      <c r="C67" s="330">
        <v>273</v>
      </c>
      <c r="D67" s="330">
        <v>8</v>
      </c>
      <c r="E67" s="330">
        <v>3</v>
      </c>
      <c r="F67" s="330">
        <v>7.6</v>
      </c>
      <c r="G67" s="330">
        <v>8.1</v>
      </c>
      <c r="H67" s="330">
        <v>8.1</v>
      </c>
      <c r="I67" s="330">
        <v>7.6</v>
      </c>
      <c r="J67" s="330">
        <v>8.1</v>
      </c>
      <c r="K67" s="330">
        <v>8.1</v>
      </c>
      <c r="L67" s="330">
        <v>7.9</v>
      </c>
      <c r="M67" s="330">
        <v>7.6</v>
      </c>
      <c r="N67" s="330">
        <v>7.9</v>
      </c>
      <c r="O67" s="330">
        <v>7.9</v>
      </c>
      <c r="P67" s="330">
        <v>7.7</v>
      </c>
      <c r="Q67" s="330">
        <v>8.1</v>
      </c>
      <c r="R67" s="330">
        <v>7.9</v>
      </c>
      <c r="S67" s="330">
        <v>7.9</v>
      </c>
      <c r="T67" s="330" t="s">
        <v>389</v>
      </c>
      <c r="U67" s="330" t="s">
        <v>389</v>
      </c>
      <c r="V67" s="334" t="s">
        <v>308</v>
      </c>
      <c r="W67" s="332" t="s">
        <v>464</v>
      </c>
      <c r="X67" s="332" t="s">
        <v>53</v>
      </c>
      <c r="Y67" s="332" t="s">
        <v>280</v>
      </c>
      <c r="Z67">
        <f t="shared" si="0"/>
        <v>1</v>
      </c>
      <c r="AA67">
        <f t="shared" si="1"/>
        <v>0</v>
      </c>
    </row>
    <row r="68" spans="1:27" ht="16.5" thickBot="1" x14ac:dyDescent="0.3">
      <c r="A68" s="334">
        <v>66</v>
      </c>
      <c r="B68" s="329" t="s">
        <v>280</v>
      </c>
      <c r="C68" s="330">
        <v>273</v>
      </c>
      <c r="D68" s="330">
        <v>8</v>
      </c>
      <c r="E68" s="330">
        <v>3</v>
      </c>
      <c r="F68" s="330">
        <v>7.8</v>
      </c>
      <c r="G68" s="330">
        <v>9.1999999999999993</v>
      </c>
      <c r="H68" s="330">
        <v>8.1999999999999993</v>
      </c>
      <c r="I68" s="330">
        <v>7.8</v>
      </c>
      <c r="J68" s="330">
        <v>8.6</v>
      </c>
      <c r="K68" s="330">
        <v>8.1999999999999993</v>
      </c>
      <c r="L68" s="330">
        <v>9</v>
      </c>
      <c r="M68" s="330">
        <v>8</v>
      </c>
      <c r="N68" s="330">
        <v>8.6</v>
      </c>
      <c r="O68" s="330">
        <v>8</v>
      </c>
      <c r="P68" s="330">
        <v>8.4</v>
      </c>
      <c r="Q68" s="330">
        <v>9.1999999999999993</v>
      </c>
      <c r="R68" s="330">
        <v>8.1</v>
      </c>
      <c r="S68" s="330">
        <v>9</v>
      </c>
      <c r="T68" s="330" t="s">
        <v>389</v>
      </c>
      <c r="U68" s="330" t="s">
        <v>389</v>
      </c>
      <c r="V68" s="334" t="s">
        <v>309</v>
      </c>
      <c r="W68" s="332" t="s">
        <v>465</v>
      </c>
      <c r="X68" s="332" t="s">
        <v>53</v>
      </c>
      <c r="Y68" s="332" t="s">
        <v>280</v>
      </c>
      <c r="Z68">
        <f t="shared" ref="Z68:Z131" si="2">IF(B68=Y68,1,0)</f>
        <v>1</v>
      </c>
      <c r="AA68">
        <f t="shared" ref="AA68:AA131" si="3">IF(A68=V68,1,0)</f>
        <v>0</v>
      </c>
    </row>
    <row r="69" spans="1:27" ht="24.75" thickBot="1" x14ac:dyDescent="0.3">
      <c r="A69" s="334">
        <v>67</v>
      </c>
      <c r="B69" s="329" t="s">
        <v>394</v>
      </c>
      <c r="C69" s="330" t="s">
        <v>3</v>
      </c>
      <c r="D69" s="330" t="s">
        <v>3</v>
      </c>
      <c r="E69" s="330">
        <v>6.5</v>
      </c>
      <c r="F69" s="330">
        <v>15.3</v>
      </c>
      <c r="G69" s="330">
        <v>24</v>
      </c>
      <c r="H69" s="330">
        <v>21.5</v>
      </c>
      <c r="I69" s="330">
        <v>15.3</v>
      </c>
      <c r="J69" s="330">
        <v>21.4</v>
      </c>
      <c r="K69" s="330">
        <v>19.399999999999999</v>
      </c>
      <c r="L69" s="330">
        <v>19.600000000000001</v>
      </c>
      <c r="M69" s="330">
        <v>22.2</v>
      </c>
      <c r="N69" s="330">
        <v>18.7</v>
      </c>
      <c r="O69" s="330">
        <v>16.600000000000001</v>
      </c>
      <c r="P69" s="330"/>
      <c r="Q69" s="330"/>
      <c r="R69" s="330"/>
      <c r="S69" s="330"/>
      <c r="T69" s="330" t="s">
        <v>389</v>
      </c>
      <c r="U69" s="330" t="s">
        <v>389</v>
      </c>
      <c r="V69" s="334" t="s">
        <v>310</v>
      </c>
      <c r="W69" s="332" t="s">
        <v>466</v>
      </c>
      <c r="X69" s="332" t="s">
        <v>53</v>
      </c>
      <c r="Y69" s="332" t="s">
        <v>281</v>
      </c>
      <c r="Z69">
        <f t="shared" si="2"/>
        <v>0</v>
      </c>
      <c r="AA69">
        <f t="shared" si="3"/>
        <v>0</v>
      </c>
    </row>
    <row r="70" spans="1:27" ht="16.5" thickBot="1" x14ac:dyDescent="0.3">
      <c r="A70" s="334">
        <v>68</v>
      </c>
      <c r="B70" s="329" t="s">
        <v>55</v>
      </c>
      <c r="C70" s="330">
        <v>273</v>
      </c>
      <c r="D70" s="330">
        <v>7</v>
      </c>
      <c r="E70" s="330">
        <v>3</v>
      </c>
      <c r="F70" s="330">
        <v>8.6</v>
      </c>
      <c r="G70" s="330">
        <v>9.1999999999999993</v>
      </c>
      <c r="H70" s="330">
        <v>9.1999999999999993</v>
      </c>
      <c r="I70" s="330">
        <v>8.6</v>
      </c>
      <c r="J70" s="330">
        <v>9.1</v>
      </c>
      <c r="K70" s="330" t="s">
        <v>389</v>
      </c>
      <c r="L70" s="330" t="s">
        <v>389</v>
      </c>
      <c r="M70" s="330" t="s">
        <v>389</v>
      </c>
      <c r="N70" s="330" t="s">
        <v>389</v>
      </c>
      <c r="O70" s="330" t="s">
        <v>389</v>
      </c>
      <c r="P70" s="330" t="s">
        <v>389</v>
      </c>
      <c r="Q70" s="330" t="s">
        <v>389</v>
      </c>
      <c r="R70" s="330" t="s">
        <v>389</v>
      </c>
      <c r="S70" s="330" t="s">
        <v>389</v>
      </c>
      <c r="T70" s="330" t="s">
        <v>389</v>
      </c>
      <c r="U70" s="330" t="s">
        <v>389</v>
      </c>
      <c r="V70" s="334" t="s">
        <v>311</v>
      </c>
      <c r="W70" s="332" t="s">
        <v>467</v>
      </c>
      <c r="X70" s="332" t="s">
        <v>53</v>
      </c>
      <c r="Y70" s="332" t="s">
        <v>55</v>
      </c>
      <c r="Z70">
        <f t="shared" si="2"/>
        <v>1</v>
      </c>
      <c r="AA70">
        <f t="shared" si="3"/>
        <v>0</v>
      </c>
    </row>
    <row r="71" spans="1:27" ht="16.5" thickBot="1" x14ac:dyDescent="0.3">
      <c r="A71" s="334">
        <v>69</v>
      </c>
      <c r="B71" s="329" t="s">
        <v>55</v>
      </c>
      <c r="C71" s="330">
        <v>273</v>
      </c>
      <c r="D71" s="330">
        <v>7</v>
      </c>
      <c r="E71" s="330">
        <v>3</v>
      </c>
      <c r="F71" s="330">
        <v>8.6</v>
      </c>
      <c r="G71" s="330">
        <v>9.1999999999999993</v>
      </c>
      <c r="H71" s="330">
        <v>8.6999999999999993</v>
      </c>
      <c r="I71" s="330">
        <v>8.6</v>
      </c>
      <c r="J71" s="330">
        <v>9.1999999999999993</v>
      </c>
      <c r="K71" s="330" t="s">
        <v>389</v>
      </c>
      <c r="L71" s="330" t="s">
        <v>389</v>
      </c>
      <c r="M71" s="330" t="s">
        <v>389</v>
      </c>
      <c r="N71" s="330" t="s">
        <v>389</v>
      </c>
      <c r="O71" s="330" t="s">
        <v>389</v>
      </c>
      <c r="P71" s="330" t="s">
        <v>389</v>
      </c>
      <c r="Q71" s="330" t="s">
        <v>389</v>
      </c>
      <c r="R71" s="330" t="s">
        <v>389</v>
      </c>
      <c r="S71" s="330" t="s">
        <v>389</v>
      </c>
      <c r="T71" s="330" t="s">
        <v>389</v>
      </c>
      <c r="U71" s="330" t="s">
        <v>389</v>
      </c>
      <c r="Z71">
        <f t="shared" si="2"/>
        <v>0</v>
      </c>
      <c r="AA71">
        <f t="shared" si="3"/>
        <v>0</v>
      </c>
    </row>
    <row r="72" spans="1:27" ht="16.5" thickBot="1" x14ac:dyDescent="0.3">
      <c r="A72" s="334">
        <v>70</v>
      </c>
      <c r="B72" s="329" t="s">
        <v>327</v>
      </c>
      <c r="C72" s="330" t="s">
        <v>375</v>
      </c>
      <c r="D72" s="330" t="s">
        <v>395</v>
      </c>
      <c r="E72" s="330">
        <v>3</v>
      </c>
      <c r="F72" s="330">
        <v>8.6999999999999993</v>
      </c>
      <c r="G72" s="330">
        <v>11.5</v>
      </c>
      <c r="H72" s="330">
        <v>11.2</v>
      </c>
      <c r="I72" s="330">
        <v>8.6999999999999993</v>
      </c>
      <c r="J72" s="330">
        <v>11.2</v>
      </c>
      <c r="K72" s="330">
        <v>11.1</v>
      </c>
      <c r="L72" s="330">
        <v>10.8</v>
      </c>
      <c r="M72" s="330">
        <v>8.9</v>
      </c>
      <c r="N72" s="330">
        <v>9.6999999999999993</v>
      </c>
      <c r="O72" s="330">
        <v>9.6</v>
      </c>
      <c r="P72" s="330">
        <v>9</v>
      </c>
      <c r="Q72" s="330">
        <v>9</v>
      </c>
      <c r="R72" s="330">
        <v>9.4</v>
      </c>
      <c r="S72" s="330">
        <v>10.9</v>
      </c>
      <c r="T72" s="330">
        <v>11.5</v>
      </c>
      <c r="U72" s="330">
        <v>11.3</v>
      </c>
      <c r="Z72">
        <f t="shared" si="2"/>
        <v>0</v>
      </c>
      <c r="AA72">
        <f t="shared" si="3"/>
        <v>0</v>
      </c>
    </row>
    <row r="73" spans="1:27" ht="16.5" thickBot="1" x14ac:dyDescent="0.3">
      <c r="A73" s="334">
        <v>71</v>
      </c>
      <c r="B73" s="329" t="s">
        <v>314</v>
      </c>
      <c r="C73" s="330" t="s">
        <v>397</v>
      </c>
      <c r="D73" s="330" t="s">
        <v>398</v>
      </c>
      <c r="E73" s="330">
        <v>3</v>
      </c>
      <c r="F73" s="330">
        <v>8.6999999999999993</v>
      </c>
      <c r="G73" s="330">
        <v>9.6</v>
      </c>
      <c r="H73" s="330">
        <v>9.5</v>
      </c>
      <c r="I73" s="330">
        <v>8.6999999999999993</v>
      </c>
      <c r="J73" s="330">
        <v>8.9</v>
      </c>
      <c r="K73" s="330" t="s">
        <v>389</v>
      </c>
      <c r="L73" s="330" t="s">
        <v>389</v>
      </c>
      <c r="M73" s="330" t="s">
        <v>389</v>
      </c>
      <c r="N73" s="330" t="s">
        <v>389</v>
      </c>
      <c r="O73" s="330" t="s">
        <v>389</v>
      </c>
      <c r="P73" s="330" t="s">
        <v>389</v>
      </c>
      <c r="Q73" s="330" t="s">
        <v>389</v>
      </c>
      <c r="R73" s="330" t="s">
        <v>389</v>
      </c>
      <c r="S73" s="330" t="s">
        <v>389</v>
      </c>
      <c r="T73" s="330" t="s">
        <v>389</v>
      </c>
      <c r="U73" s="330" t="s">
        <v>389</v>
      </c>
      <c r="Z73">
        <f t="shared" si="2"/>
        <v>0</v>
      </c>
      <c r="AA73">
        <f t="shared" si="3"/>
        <v>0</v>
      </c>
    </row>
    <row r="74" spans="1:27" ht="16.5" thickBot="1" x14ac:dyDescent="0.3">
      <c r="A74" s="334">
        <v>72</v>
      </c>
      <c r="B74" s="329" t="s">
        <v>55</v>
      </c>
      <c r="C74" s="330">
        <v>108</v>
      </c>
      <c r="D74" s="330">
        <v>5</v>
      </c>
      <c r="E74" s="330">
        <v>2.5</v>
      </c>
      <c r="F74" s="330">
        <v>5.7</v>
      </c>
      <c r="G74" s="330">
        <v>6</v>
      </c>
      <c r="H74" s="330">
        <v>6</v>
      </c>
      <c r="I74" s="330">
        <v>5.7</v>
      </c>
      <c r="J74" s="330">
        <v>6</v>
      </c>
      <c r="K74" s="330" t="s">
        <v>389</v>
      </c>
      <c r="L74" s="330" t="s">
        <v>389</v>
      </c>
      <c r="M74" s="330" t="s">
        <v>389</v>
      </c>
      <c r="N74" s="330" t="s">
        <v>389</v>
      </c>
      <c r="O74" s="330" t="s">
        <v>389</v>
      </c>
      <c r="P74" s="330" t="s">
        <v>389</v>
      </c>
      <c r="Q74" s="330" t="s">
        <v>389</v>
      </c>
      <c r="R74" s="330" t="s">
        <v>389</v>
      </c>
      <c r="S74" s="330" t="s">
        <v>389</v>
      </c>
      <c r="T74" s="330" t="s">
        <v>389</v>
      </c>
      <c r="U74" s="330" t="s">
        <v>389</v>
      </c>
      <c r="Z74">
        <f t="shared" si="2"/>
        <v>0</v>
      </c>
      <c r="AA74">
        <f t="shared" si="3"/>
        <v>0</v>
      </c>
    </row>
    <row r="75" spans="1:27" ht="16.5" thickBot="1" x14ac:dyDescent="0.3">
      <c r="A75" s="334">
        <v>73</v>
      </c>
      <c r="B75" s="329" t="s">
        <v>55</v>
      </c>
      <c r="C75" s="330">
        <v>108</v>
      </c>
      <c r="D75" s="330">
        <v>5</v>
      </c>
      <c r="E75" s="330">
        <v>2.5</v>
      </c>
      <c r="F75" s="330">
        <v>5.7</v>
      </c>
      <c r="G75" s="330">
        <v>6</v>
      </c>
      <c r="H75" s="330">
        <v>5.7</v>
      </c>
      <c r="I75" s="330">
        <v>5.7</v>
      </c>
      <c r="J75" s="330">
        <v>5.8</v>
      </c>
      <c r="K75" s="330">
        <v>5.8</v>
      </c>
      <c r="L75" s="330">
        <v>5.9</v>
      </c>
      <c r="M75" s="330">
        <v>5.7</v>
      </c>
      <c r="N75" s="330">
        <v>5.8</v>
      </c>
      <c r="O75" s="330">
        <v>5.9</v>
      </c>
      <c r="P75" s="330">
        <v>5.7</v>
      </c>
      <c r="Q75" s="330">
        <v>5.8</v>
      </c>
      <c r="R75" s="330" t="s">
        <v>389</v>
      </c>
      <c r="S75" s="330" t="s">
        <v>389</v>
      </c>
      <c r="T75" s="330" t="s">
        <v>389</v>
      </c>
      <c r="U75" s="330" t="s">
        <v>389</v>
      </c>
      <c r="Z75">
        <f t="shared" si="2"/>
        <v>0</v>
      </c>
      <c r="AA75">
        <f t="shared" si="3"/>
        <v>0</v>
      </c>
    </row>
    <row r="76" spans="1:27" ht="16.5" thickBot="1" x14ac:dyDescent="0.3">
      <c r="A76" s="334">
        <v>74</v>
      </c>
      <c r="B76" s="329" t="s">
        <v>55</v>
      </c>
      <c r="C76" s="330">
        <v>32</v>
      </c>
      <c r="D76" s="330">
        <v>4</v>
      </c>
      <c r="E76" s="330">
        <v>1.5</v>
      </c>
      <c r="F76" s="330">
        <v>3.3</v>
      </c>
      <c r="G76" s="330">
        <v>3.5</v>
      </c>
      <c r="H76" s="330">
        <v>3.5</v>
      </c>
      <c r="I76" s="330">
        <v>3.3</v>
      </c>
      <c r="J76" s="330">
        <v>3.4</v>
      </c>
      <c r="K76" s="330" t="s">
        <v>389</v>
      </c>
      <c r="L76" s="330" t="s">
        <v>389</v>
      </c>
      <c r="M76" s="330" t="s">
        <v>389</v>
      </c>
      <c r="N76" s="330" t="s">
        <v>389</v>
      </c>
      <c r="O76" s="330" t="s">
        <v>389</v>
      </c>
      <c r="P76" s="330" t="s">
        <v>389</v>
      </c>
      <c r="Q76" s="330" t="s">
        <v>389</v>
      </c>
      <c r="R76" s="330" t="s">
        <v>389</v>
      </c>
      <c r="S76" s="330" t="s">
        <v>389</v>
      </c>
      <c r="T76" s="330" t="s">
        <v>389</v>
      </c>
      <c r="U76" s="330" t="s">
        <v>389</v>
      </c>
      <c r="Z76">
        <f t="shared" si="2"/>
        <v>0</v>
      </c>
      <c r="AA76">
        <f t="shared" si="3"/>
        <v>0</v>
      </c>
    </row>
    <row r="77" spans="1:27" ht="16.5" thickBot="1" x14ac:dyDescent="0.3">
      <c r="A77" s="334">
        <v>75</v>
      </c>
      <c r="B77" s="329" t="s">
        <v>55</v>
      </c>
      <c r="C77" s="330">
        <v>32</v>
      </c>
      <c r="D77" s="330">
        <v>4</v>
      </c>
      <c r="E77" s="330">
        <v>1.5</v>
      </c>
      <c r="F77" s="330">
        <v>3.4</v>
      </c>
      <c r="G77" s="330">
        <v>3.5</v>
      </c>
      <c r="H77" s="330">
        <v>3.5</v>
      </c>
      <c r="I77" s="330">
        <v>3.4</v>
      </c>
      <c r="J77" s="330">
        <v>3.5</v>
      </c>
      <c r="K77" s="330" t="s">
        <v>389</v>
      </c>
      <c r="L77" s="330" t="s">
        <v>389</v>
      </c>
      <c r="M77" s="330" t="s">
        <v>389</v>
      </c>
      <c r="N77" s="330" t="s">
        <v>389</v>
      </c>
      <c r="O77" s="330" t="s">
        <v>389</v>
      </c>
      <c r="P77" s="330" t="s">
        <v>389</v>
      </c>
      <c r="Q77" s="330" t="s">
        <v>389</v>
      </c>
      <c r="R77" s="330" t="s">
        <v>389</v>
      </c>
      <c r="S77" s="330" t="s">
        <v>389</v>
      </c>
      <c r="T77" s="330" t="s">
        <v>389</v>
      </c>
      <c r="U77" s="330" t="s">
        <v>389</v>
      </c>
      <c r="Z77">
        <f t="shared" si="2"/>
        <v>0</v>
      </c>
      <c r="AA77">
        <f t="shared" si="3"/>
        <v>0</v>
      </c>
    </row>
    <row r="78" spans="1:27" ht="16.5" thickBot="1" x14ac:dyDescent="0.3">
      <c r="A78" s="334">
        <v>76</v>
      </c>
      <c r="B78" s="329" t="s">
        <v>55</v>
      </c>
      <c r="C78" s="330">
        <v>108</v>
      </c>
      <c r="D78" s="330">
        <v>5</v>
      </c>
      <c r="E78" s="330">
        <v>2.5</v>
      </c>
      <c r="F78" s="330">
        <v>5.8</v>
      </c>
      <c r="G78" s="330">
        <v>6.4</v>
      </c>
      <c r="H78" s="330">
        <v>6.3</v>
      </c>
      <c r="I78" s="330">
        <v>5.8</v>
      </c>
      <c r="J78" s="330">
        <v>6.1</v>
      </c>
      <c r="K78" s="330" t="s">
        <v>389</v>
      </c>
      <c r="L78" s="330" t="s">
        <v>389</v>
      </c>
      <c r="M78" s="330" t="s">
        <v>389</v>
      </c>
      <c r="N78" s="330" t="s">
        <v>389</v>
      </c>
      <c r="O78" s="330" t="s">
        <v>389</v>
      </c>
      <c r="P78" s="330" t="s">
        <v>389</v>
      </c>
      <c r="Q78" s="330" t="s">
        <v>389</v>
      </c>
      <c r="R78" s="330" t="s">
        <v>389</v>
      </c>
      <c r="S78" s="330" t="s">
        <v>389</v>
      </c>
      <c r="T78" s="330" t="s">
        <v>389</v>
      </c>
      <c r="U78" s="330" t="s">
        <v>389</v>
      </c>
      <c r="Z78">
        <f t="shared" si="2"/>
        <v>0</v>
      </c>
      <c r="AA78">
        <f t="shared" si="3"/>
        <v>0</v>
      </c>
    </row>
    <row r="79" spans="1:27" ht="16.5" thickBot="1" x14ac:dyDescent="0.3">
      <c r="A79" s="334">
        <v>77</v>
      </c>
      <c r="B79" s="329" t="s">
        <v>280</v>
      </c>
      <c r="C79" s="330">
        <v>108</v>
      </c>
      <c r="D79" s="330">
        <v>6</v>
      </c>
      <c r="E79" s="330">
        <v>2.5</v>
      </c>
      <c r="F79" s="330">
        <v>5.5</v>
      </c>
      <c r="G79" s="330">
        <v>6</v>
      </c>
      <c r="H79" s="330">
        <v>5.8</v>
      </c>
      <c r="I79" s="330">
        <v>5.5</v>
      </c>
      <c r="J79" s="330">
        <v>5.7</v>
      </c>
      <c r="K79" s="330">
        <v>6</v>
      </c>
      <c r="L79" s="330">
        <v>5.6</v>
      </c>
      <c r="M79" s="330">
        <v>5.7</v>
      </c>
      <c r="N79" s="330">
        <v>5.7</v>
      </c>
      <c r="O79" s="330">
        <v>5.6</v>
      </c>
      <c r="P79" s="330">
        <v>5.8</v>
      </c>
      <c r="Q79" s="330">
        <v>5.5</v>
      </c>
      <c r="R79" s="330">
        <v>5.9</v>
      </c>
      <c r="S79" s="330">
        <v>5.5</v>
      </c>
      <c r="T79" s="330" t="s">
        <v>389</v>
      </c>
      <c r="U79" s="330" t="s">
        <v>389</v>
      </c>
      <c r="Z79">
        <f t="shared" si="2"/>
        <v>0</v>
      </c>
      <c r="AA79">
        <f t="shared" si="3"/>
        <v>0</v>
      </c>
    </row>
    <row r="80" spans="1:27" ht="16.5" thickBot="1" x14ac:dyDescent="0.3">
      <c r="A80" s="334">
        <v>78</v>
      </c>
      <c r="B80" s="329" t="s">
        <v>55</v>
      </c>
      <c r="C80" s="330">
        <v>108</v>
      </c>
      <c r="D80" s="330">
        <v>5</v>
      </c>
      <c r="E80" s="330">
        <v>2.5</v>
      </c>
      <c r="F80" s="330">
        <v>5.9</v>
      </c>
      <c r="G80" s="330">
        <v>6.5</v>
      </c>
      <c r="H80" s="330">
        <v>6.4</v>
      </c>
      <c r="I80" s="330">
        <v>5.9</v>
      </c>
      <c r="J80" s="330">
        <v>6.5</v>
      </c>
      <c r="K80" s="330" t="s">
        <v>389</v>
      </c>
      <c r="L80" s="330" t="s">
        <v>389</v>
      </c>
      <c r="M80" s="330" t="s">
        <v>389</v>
      </c>
      <c r="N80" s="330" t="s">
        <v>389</v>
      </c>
      <c r="O80" s="330" t="s">
        <v>389</v>
      </c>
      <c r="P80" s="330" t="s">
        <v>389</v>
      </c>
      <c r="Q80" s="330" t="s">
        <v>389</v>
      </c>
      <c r="R80" s="330" t="s">
        <v>389</v>
      </c>
      <c r="S80" s="330" t="s">
        <v>389</v>
      </c>
      <c r="T80" s="330" t="s">
        <v>389</v>
      </c>
      <c r="U80" s="330" t="s">
        <v>389</v>
      </c>
      <c r="Z80">
        <f t="shared" si="2"/>
        <v>0</v>
      </c>
      <c r="AA80">
        <f t="shared" si="3"/>
        <v>0</v>
      </c>
    </row>
    <row r="81" spans="1:27" ht="16.5" thickBot="1" x14ac:dyDescent="0.3">
      <c r="A81" s="334">
        <v>79</v>
      </c>
      <c r="B81" s="329" t="s">
        <v>55</v>
      </c>
      <c r="C81" s="330">
        <v>108</v>
      </c>
      <c r="D81" s="330">
        <v>5</v>
      </c>
      <c r="E81" s="330">
        <v>2.5</v>
      </c>
      <c r="F81" s="330">
        <v>5.9</v>
      </c>
      <c r="G81" s="330">
        <v>6.5</v>
      </c>
      <c r="H81" s="330">
        <v>6.4</v>
      </c>
      <c r="I81" s="330">
        <v>5.9</v>
      </c>
      <c r="J81" s="330">
        <v>6</v>
      </c>
      <c r="K81" s="330" t="s">
        <v>389</v>
      </c>
      <c r="L81" s="330" t="s">
        <v>389</v>
      </c>
      <c r="M81" s="330" t="s">
        <v>389</v>
      </c>
      <c r="N81" s="330" t="s">
        <v>389</v>
      </c>
      <c r="O81" s="330" t="s">
        <v>389</v>
      </c>
      <c r="P81" s="330" t="s">
        <v>389</v>
      </c>
      <c r="Q81" s="330" t="s">
        <v>389</v>
      </c>
      <c r="R81" s="330" t="s">
        <v>389</v>
      </c>
      <c r="S81" s="330" t="s">
        <v>389</v>
      </c>
      <c r="T81" s="330" t="s">
        <v>389</v>
      </c>
      <c r="U81" s="330" t="s">
        <v>389</v>
      </c>
      <c r="Z81">
        <f t="shared" si="2"/>
        <v>0</v>
      </c>
      <c r="AA81">
        <f t="shared" si="3"/>
        <v>0</v>
      </c>
    </row>
    <row r="82" spans="1:27" ht="16.5" thickBot="1" x14ac:dyDescent="0.3">
      <c r="A82" s="334">
        <v>80</v>
      </c>
      <c r="B82" s="329" t="s">
        <v>280</v>
      </c>
      <c r="C82" s="330">
        <v>108</v>
      </c>
      <c r="D82" s="330">
        <v>6</v>
      </c>
      <c r="E82" s="330">
        <v>2.5</v>
      </c>
      <c r="F82" s="330">
        <v>5.4</v>
      </c>
      <c r="G82" s="330">
        <v>5.7</v>
      </c>
      <c r="H82" s="330">
        <v>5.7</v>
      </c>
      <c r="I82" s="330">
        <v>5.4</v>
      </c>
      <c r="J82" s="330">
        <v>5.6</v>
      </c>
      <c r="K82" s="330">
        <v>5.7</v>
      </c>
      <c r="L82" s="330">
        <v>5.7</v>
      </c>
      <c r="M82" s="330">
        <v>5.7</v>
      </c>
      <c r="N82" s="330">
        <v>5.7</v>
      </c>
      <c r="O82" s="330">
        <v>5.5</v>
      </c>
      <c r="P82" s="330">
        <v>5.4</v>
      </c>
      <c r="Q82" s="330">
        <v>5.7</v>
      </c>
      <c r="R82" s="330">
        <v>5.6</v>
      </c>
      <c r="S82" s="330">
        <v>5.5</v>
      </c>
      <c r="T82" s="330" t="s">
        <v>389</v>
      </c>
      <c r="U82" s="330" t="s">
        <v>389</v>
      </c>
      <c r="Z82">
        <f t="shared" si="2"/>
        <v>0</v>
      </c>
      <c r="AA82">
        <f t="shared" si="3"/>
        <v>0</v>
      </c>
    </row>
    <row r="83" spans="1:27" ht="16.5" thickBot="1" x14ac:dyDescent="0.3">
      <c r="A83" s="334">
        <v>81</v>
      </c>
      <c r="B83" s="329" t="s">
        <v>55</v>
      </c>
      <c r="C83" s="330">
        <v>108</v>
      </c>
      <c r="D83" s="330">
        <v>5</v>
      </c>
      <c r="E83" s="330">
        <v>2.5</v>
      </c>
      <c r="F83" s="330">
        <v>5.8</v>
      </c>
      <c r="G83" s="330">
        <v>6.1</v>
      </c>
      <c r="H83" s="330">
        <v>5.9</v>
      </c>
      <c r="I83" s="330">
        <v>5.8</v>
      </c>
      <c r="J83" s="330">
        <v>6</v>
      </c>
      <c r="K83" s="330" t="s">
        <v>389</v>
      </c>
      <c r="L83" s="330" t="s">
        <v>389</v>
      </c>
      <c r="M83" s="330" t="s">
        <v>389</v>
      </c>
      <c r="N83" s="330" t="s">
        <v>389</v>
      </c>
      <c r="O83" s="330" t="s">
        <v>389</v>
      </c>
      <c r="P83" s="330" t="s">
        <v>389</v>
      </c>
      <c r="Q83" s="330" t="s">
        <v>389</v>
      </c>
      <c r="R83" s="330" t="s">
        <v>389</v>
      </c>
      <c r="S83" s="330" t="s">
        <v>389</v>
      </c>
      <c r="T83" s="330" t="s">
        <v>389</v>
      </c>
      <c r="U83" s="330" t="s">
        <v>389</v>
      </c>
      <c r="Z83">
        <f t="shared" si="2"/>
        <v>0</v>
      </c>
      <c r="AA83">
        <f t="shared" si="3"/>
        <v>0</v>
      </c>
    </row>
    <row r="84" spans="1:27" ht="16.5" thickBot="1" x14ac:dyDescent="0.3">
      <c r="A84" s="334">
        <v>82</v>
      </c>
      <c r="B84" s="329" t="s">
        <v>55</v>
      </c>
      <c r="C84" s="330">
        <v>108</v>
      </c>
      <c r="D84" s="330">
        <v>5</v>
      </c>
      <c r="E84" s="330">
        <v>2.5</v>
      </c>
      <c r="F84" s="330">
        <v>5.8</v>
      </c>
      <c r="G84" s="330">
        <v>6.1</v>
      </c>
      <c r="H84" s="330">
        <v>6.1</v>
      </c>
      <c r="I84" s="330">
        <v>5.8</v>
      </c>
      <c r="J84" s="330">
        <v>5.8</v>
      </c>
      <c r="K84" s="330" t="s">
        <v>389</v>
      </c>
      <c r="L84" s="330" t="s">
        <v>389</v>
      </c>
      <c r="M84" s="330" t="s">
        <v>389</v>
      </c>
      <c r="N84" s="330" t="s">
        <v>389</v>
      </c>
      <c r="O84" s="330" t="s">
        <v>389</v>
      </c>
      <c r="P84" s="330" t="s">
        <v>389</v>
      </c>
      <c r="Q84" s="330" t="s">
        <v>389</v>
      </c>
      <c r="R84" s="330" t="s">
        <v>389</v>
      </c>
      <c r="S84" s="330" t="s">
        <v>389</v>
      </c>
      <c r="T84" s="330" t="s">
        <v>389</v>
      </c>
      <c r="U84" s="330" t="s">
        <v>389</v>
      </c>
      <c r="Z84">
        <f t="shared" si="2"/>
        <v>0</v>
      </c>
      <c r="AA84">
        <f t="shared" si="3"/>
        <v>0</v>
      </c>
    </row>
    <row r="85" spans="1:27" ht="24.75" thickBot="1" x14ac:dyDescent="0.3">
      <c r="A85" s="334">
        <v>83</v>
      </c>
      <c r="B85" s="329" t="s">
        <v>399</v>
      </c>
      <c r="C85" s="330" t="s">
        <v>3</v>
      </c>
      <c r="D85" s="330" t="s">
        <v>3</v>
      </c>
      <c r="E85" s="330">
        <v>2.5</v>
      </c>
      <c r="F85" s="330">
        <v>10.9</v>
      </c>
      <c r="G85" s="330">
        <v>13.4</v>
      </c>
      <c r="H85" s="330">
        <v>13.3</v>
      </c>
      <c r="I85" s="330">
        <v>10.9</v>
      </c>
      <c r="J85" s="330">
        <v>12.8</v>
      </c>
      <c r="K85" s="330" t="s">
        <v>389</v>
      </c>
      <c r="L85" s="330" t="s">
        <v>389</v>
      </c>
      <c r="M85" s="330" t="s">
        <v>389</v>
      </c>
      <c r="N85" s="330" t="s">
        <v>389</v>
      </c>
      <c r="O85" s="330" t="s">
        <v>389</v>
      </c>
      <c r="P85" s="330" t="s">
        <v>389</v>
      </c>
      <c r="Q85" s="330" t="s">
        <v>389</v>
      </c>
      <c r="R85" s="330" t="s">
        <v>389</v>
      </c>
      <c r="S85" s="330" t="s">
        <v>389</v>
      </c>
      <c r="T85" s="330" t="s">
        <v>389</v>
      </c>
      <c r="U85" s="330" t="s">
        <v>389</v>
      </c>
      <c r="Z85">
        <f t="shared" si="2"/>
        <v>0</v>
      </c>
      <c r="AA85">
        <f t="shared" si="3"/>
        <v>0</v>
      </c>
    </row>
    <row r="86" spans="1:27" ht="24.75" thickBot="1" x14ac:dyDescent="0.3">
      <c r="A86" s="334">
        <v>84</v>
      </c>
      <c r="B86" s="329" t="s">
        <v>400</v>
      </c>
      <c r="C86" s="330" t="s">
        <v>3</v>
      </c>
      <c r="D86" s="330" t="s">
        <v>3</v>
      </c>
      <c r="E86" s="330">
        <v>5</v>
      </c>
      <c r="F86" s="330">
        <v>14.1</v>
      </c>
      <c r="G86" s="330">
        <v>25.2</v>
      </c>
      <c r="H86" s="330">
        <v>16.5</v>
      </c>
      <c r="I86" s="330">
        <v>14.1</v>
      </c>
      <c r="J86" s="330">
        <v>17.100000000000001</v>
      </c>
      <c r="K86" s="330">
        <v>17.399999999999999</v>
      </c>
      <c r="L86" s="330">
        <v>18</v>
      </c>
      <c r="M86" s="330">
        <v>21.4</v>
      </c>
      <c r="N86" s="330">
        <v>23.9</v>
      </c>
      <c r="O86" s="330">
        <v>21.7</v>
      </c>
      <c r="P86" s="330"/>
      <c r="Q86" s="330"/>
      <c r="R86" s="330"/>
      <c r="S86" s="330"/>
      <c r="T86" s="330" t="s">
        <v>389</v>
      </c>
      <c r="U86" s="330" t="s">
        <v>389</v>
      </c>
      <c r="Z86">
        <f t="shared" si="2"/>
        <v>0</v>
      </c>
      <c r="AA86">
        <f t="shared" si="3"/>
        <v>0</v>
      </c>
    </row>
    <row r="87" spans="1:27" ht="16.5" thickBot="1" x14ac:dyDescent="0.3">
      <c r="A87" s="334">
        <v>85</v>
      </c>
      <c r="B87" s="329" t="s">
        <v>55</v>
      </c>
      <c r="C87" s="330">
        <v>273</v>
      </c>
      <c r="D87" s="330">
        <v>7</v>
      </c>
      <c r="E87" s="330">
        <v>3</v>
      </c>
      <c r="F87" s="330">
        <v>8.1999999999999993</v>
      </c>
      <c r="G87" s="330">
        <v>8.4</v>
      </c>
      <c r="H87" s="330">
        <v>8.4</v>
      </c>
      <c r="I87" s="330">
        <v>8.1999999999999993</v>
      </c>
      <c r="J87" s="330">
        <v>8.4</v>
      </c>
      <c r="K87" s="330" t="s">
        <v>389</v>
      </c>
      <c r="L87" s="330" t="s">
        <v>389</v>
      </c>
      <c r="M87" s="330" t="s">
        <v>389</v>
      </c>
      <c r="N87" s="330" t="s">
        <v>389</v>
      </c>
      <c r="O87" s="330" t="s">
        <v>389</v>
      </c>
      <c r="P87" s="330" t="s">
        <v>389</v>
      </c>
      <c r="Q87" s="330" t="s">
        <v>389</v>
      </c>
      <c r="R87" s="330" t="s">
        <v>389</v>
      </c>
      <c r="S87" s="330" t="s">
        <v>389</v>
      </c>
      <c r="T87" s="330" t="s">
        <v>389</v>
      </c>
      <c r="U87" s="330" t="s">
        <v>389</v>
      </c>
      <c r="V87" s="334" t="s">
        <v>379</v>
      </c>
      <c r="W87" s="332" t="s">
        <v>468</v>
      </c>
      <c r="X87" s="332" t="s">
        <v>53</v>
      </c>
      <c r="Y87" s="332" t="s">
        <v>55</v>
      </c>
      <c r="Z87">
        <f t="shared" si="2"/>
        <v>1</v>
      </c>
      <c r="AA87">
        <f t="shared" si="3"/>
        <v>0</v>
      </c>
    </row>
    <row r="88" spans="1:27" ht="16.5" thickBot="1" x14ac:dyDescent="0.3">
      <c r="A88" s="334">
        <v>86</v>
      </c>
      <c r="B88" s="329" t="s">
        <v>55</v>
      </c>
      <c r="C88" s="330">
        <v>273</v>
      </c>
      <c r="D88" s="330">
        <v>7</v>
      </c>
      <c r="E88" s="330">
        <v>3</v>
      </c>
      <c r="F88" s="330">
        <v>8.1999999999999993</v>
      </c>
      <c r="G88" s="330">
        <v>8.4</v>
      </c>
      <c r="H88" s="330">
        <v>8.3000000000000007</v>
      </c>
      <c r="I88" s="330">
        <v>8.1999999999999993</v>
      </c>
      <c r="J88" s="330">
        <v>8.1999999999999993</v>
      </c>
      <c r="K88" s="330">
        <v>8.4</v>
      </c>
      <c r="L88" s="330">
        <v>8.1999999999999993</v>
      </c>
      <c r="M88" s="330">
        <v>8.3000000000000007</v>
      </c>
      <c r="N88" s="330">
        <v>8.1999999999999993</v>
      </c>
      <c r="O88" s="330">
        <v>8.3000000000000007</v>
      </c>
      <c r="P88" s="330">
        <v>8.4</v>
      </c>
      <c r="Q88" s="330">
        <v>8.3000000000000007</v>
      </c>
      <c r="R88" s="330" t="s">
        <v>389</v>
      </c>
      <c r="S88" s="330" t="s">
        <v>389</v>
      </c>
      <c r="T88" s="330" t="s">
        <v>389</v>
      </c>
      <c r="U88" s="330" t="s">
        <v>389</v>
      </c>
      <c r="V88" s="334" t="s">
        <v>380</v>
      </c>
      <c r="W88" s="332" t="s">
        <v>469</v>
      </c>
      <c r="X88" s="332" t="s">
        <v>53</v>
      </c>
      <c r="Y88" s="332" t="s">
        <v>261</v>
      </c>
      <c r="Z88">
        <f t="shared" si="2"/>
        <v>0</v>
      </c>
      <c r="AA88">
        <f t="shared" si="3"/>
        <v>0</v>
      </c>
    </row>
    <row r="89" spans="1:27" ht="16.5" thickBot="1" x14ac:dyDescent="0.3">
      <c r="A89" s="334">
        <v>87</v>
      </c>
      <c r="B89" s="329" t="s">
        <v>55</v>
      </c>
      <c r="C89" s="330">
        <v>32</v>
      </c>
      <c r="D89" s="330">
        <v>4</v>
      </c>
      <c r="E89" s="330">
        <v>1.5</v>
      </c>
      <c r="F89" s="330">
        <v>3.6</v>
      </c>
      <c r="G89" s="330">
        <v>3.9</v>
      </c>
      <c r="H89" s="330">
        <v>3.7</v>
      </c>
      <c r="I89" s="330">
        <v>3.6</v>
      </c>
      <c r="J89" s="330">
        <v>3.6</v>
      </c>
      <c r="K89" s="330" t="s">
        <v>389</v>
      </c>
      <c r="L89" s="330" t="s">
        <v>389</v>
      </c>
      <c r="M89" s="330" t="s">
        <v>389</v>
      </c>
      <c r="N89" s="330" t="s">
        <v>389</v>
      </c>
      <c r="O89" s="330" t="s">
        <v>389</v>
      </c>
      <c r="P89" s="330" t="s">
        <v>389</v>
      </c>
      <c r="Q89" s="330" t="s">
        <v>389</v>
      </c>
      <c r="R89" s="330" t="s">
        <v>389</v>
      </c>
      <c r="S89" s="330" t="s">
        <v>389</v>
      </c>
      <c r="T89" s="330" t="s">
        <v>389</v>
      </c>
      <c r="U89" s="330" t="s">
        <v>389</v>
      </c>
      <c r="V89" s="334" t="s">
        <v>381</v>
      </c>
      <c r="W89" s="332" t="s">
        <v>470</v>
      </c>
      <c r="X89" s="332" t="s">
        <v>53</v>
      </c>
      <c r="Y89" s="332" t="s">
        <v>55</v>
      </c>
      <c r="Z89">
        <f t="shared" si="2"/>
        <v>1</v>
      </c>
      <c r="AA89">
        <f t="shared" si="3"/>
        <v>0</v>
      </c>
    </row>
    <row r="90" spans="1:27" ht="16.5" thickBot="1" x14ac:dyDescent="0.3">
      <c r="A90" s="334">
        <v>88</v>
      </c>
      <c r="B90" s="329" t="s">
        <v>357</v>
      </c>
      <c r="C90" s="330">
        <v>32</v>
      </c>
      <c r="D90" s="330">
        <v>4</v>
      </c>
      <c r="E90" s="330">
        <v>1.5</v>
      </c>
      <c r="F90" s="330">
        <v>3.7</v>
      </c>
      <c r="G90" s="330">
        <v>3.9</v>
      </c>
      <c r="H90" s="330">
        <v>3.8</v>
      </c>
      <c r="I90" s="330">
        <v>3.7</v>
      </c>
      <c r="J90" s="330">
        <v>3.8</v>
      </c>
      <c r="K90" s="330">
        <v>3.8</v>
      </c>
      <c r="L90" s="330">
        <v>3.7</v>
      </c>
      <c r="M90" s="330">
        <v>3.8</v>
      </c>
      <c r="N90" s="330">
        <v>3.7</v>
      </c>
      <c r="O90" s="330">
        <v>3.9</v>
      </c>
      <c r="P90" s="330">
        <v>3.8</v>
      </c>
      <c r="Q90" s="330">
        <v>3.8</v>
      </c>
      <c r="R90" s="330">
        <v>3.8</v>
      </c>
      <c r="S90" s="330">
        <v>3.7</v>
      </c>
      <c r="T90" s="330" t="s">
        <v>389</v>
      </c>
      <c r="U90" s="330" t="s">
        <v>389</v>
      </c>
      <c r="V90" s="334" t="s">
        <v>382</v>
      </c>
      <c r="W90" s="332" t="s">
        <v>471</v>
      </c>
      <c r="X90" s="332" t="s">
        <v>53</v>
      </c>
      <c r="Y90" s="332" t="s">
        <v>357</v>
      </c>
      <c r="Z90">
        <f t="shared" si="2"/>
        <v>1</v>
      </c>
      <c r="AA90">
        <f t="shared" si="3"/>
        <v>0</v>
      </c>
    </row>
    <row r="91" spans="1:27" ht="16.5" thickBot="1" x14ac:dyDescent="0.3">
      <c r="A91" s="334">
        <v>89</v>
      </c>
      <c r="B91" s="329" t="s">
        <v>55</v>
      </c>
      <c r="C91" s="330">
        <v>273</v>
      </c>
      <c r="D91" s="330">
        <v>7</v>
      </c>
      <c r="E91" s="330">
        <v>3</v>
      </c>
      <c r="F91" s="330">
        <v>9.4</v>
      </c>
      <c r="G91" s="330">
        <v>9.8000000000000007</v>
      </c>
      <c r="H91" s="330">
        <v>9.8000000000000007</v>
      </c>
      <c r="I91" s="330">
        <v>9.4</v>
      </c>
      <c r="J91" s="330">
        <v>9.4</v>
      </c>
      <c r="K91" s="330" t="s">
        <v>389</v>
      </c>
      <c r="L91" s="330" t="s">
        <v>389</v>
      </c>
      <c r="M91" s="330" t="s">
        <v>389</v>
      </c>
      <c r="N91" s="330" t="s">
        <v>389</v>
      </c>
      <c r="O91" s="330" t="s">
        <v>389</v>
      </c>
      <c r="P91" s="330" t="s">
        <v>389</v>
      </c>
      <c r="Q91" s="330" t="s">
        <v>389</v>
      </c>
      <c r="R91" s="330" t="s">
        <v>389</v>
      </c>
      <c r="S91" s="330" t="s">
        <v>389</v>
      </c>
      <c r="T91" s="330" t="s">
        <v>389</v>
      </c>
      <c r="U91" s="330" t="s">
        <v>389</v>
      </c>
      <c r="Z91">
        <f t="shared" si="2"/>
        <v>0</v>
      </c>
      <c r="AA91">
        <f t="shared" si="3"/>
        <v>0</v>
      </c>
    </row>
    <row r="92" spans="1:27" ht="16.5" thickBot="1" x14ac:dyDescent="0.3">
      <c r="A92" s="334">
        <v>90</v>
      </c>
      <c r="B92" s="329" t="s">
        <v>55</v>
      </c>
      <c r="C92" s="330">
        <v>273</v>
      </c>
      <c r="D92" s="330">
        <v>7</v>
      </c>
      <c r="E92" s="330">
        <v>3</v>
      </c>
      <c r="F92" s="330">
        <v>9.3000000000000007</v>
      </c>
      <c r="G92" s="330">
        <v>9.6</v>
      </c>
      <c r="H92" s="330">
        <v>9.4</v>
      </c>
      <c r="I92" s="330">
        <v>9.3000000000000007</v>
      </c>
      <c r="J92" s="330">
        <v>9.5</v>
      </c>
      <c r="K92" s="330" t="s">
        <v>389</v>
      </c>
      <c r="L92" s="330" t="s">
        <v>389</v>
      </c>
      <c r="M92" s="330" t="s">
        <v>389</v>
      </c>
      <c r="N92" s="330" t="s">
        <v>389</v>
      </c>
      <c r="O92" s="330" t="s">
        <v>389</v>
      </c>
      <c r="P92" s="330" t="s">
        <v>389</v>
      </c>
      <c r="Q92" s="330" t="s">
        <v>389</v>
      </c>
      <c r="R92" s="330" t="s">
        <v>389</v>
      </c>
      <c r="S92" s="330" t="s">
        <v>389</v>
      </c>
      <c r="T92" s="330" t="s">
        <v>389</v>
      </c>
      <c r="U92" s="330" t="s">
        <v>389</v>
      </c>
      <c r="Z92">
        <f t="shared" si="2"/>
        <v>0</v>
      </c>
      <c r="AA92">
        <f t="shared" si="3"/>
        <v>0</v>
      </c>
    </row>
    <row r="93" spans="1:27" ht="16.5" thickBot="1" x14ac:dyDescent="0.3">
      <c r="A93" s="334">
        <v>91</v>
      </c>
      <c r="B93" s="329" t="s">
        <v>55</v>
      </c>
      <c r="C93" s="330">
        <v>273</v>
      </c>
      <c r="D93" s="330">
        <v>7</v>
      </c>
      <c r="E93" s="330">
        <v>3</v>
      </c>
      <c r="F93" s="330">
        <v>9.3000000000000007</v>
      </c>
      <c r="G93" s="330">
        <v>9.6</v>
      </c>
      <c r="H93" s="330">
        <v>9.4</v>
      </c>
      <c r="I93" s="330">
        <v>9.3000000000000007</v>
      </c>
      <c r="J93" s="330">
        <v>9.4</v>
      </c>
      <c r="K93" s="330" t="s">
        <v>389</v>
      </c>
      <c r="L93" s="330" t="s">
        <v>389</v>
      </c>
      <c r="M93" s="330" t="s">
        <v>389</v>
      </c>
      <c r="N93" s="330" t="s">
        <v>389</v>
      </c>
      <c r="O93" s="330" t="s">
        <v>389</v>
      </c>
      <c r="P93" s="330" t="s">
        <v>389</v>
      </c>
      <c r="Q93" s="330" t="s">
        <v>389</v>
      </c>
      <c r="R93" s="330" t="s">
        <v>389</v>
      </c>
      <c r="S93" s="330" t="s">
        <v>389</v>
      </c>
      <c r="T93" s="330" t="s">
        <v>389</v>
      </c>
      <c r="U93" s="330" t="s">
        <v>389</v>
      </c>
      <c r="Z93">
        <f t="shared" si="2"/>
        <v>0</v>
      </c>
      <c r="AA93">
        <f t="shared" si="3"/>
        <v>0</v>
      </c>
    </row>
    <row r="94" spans="1:27" ht="16.5" thickBot="1" x14ac:dyDescent="0.3">
      <c r="A94" s="334">
        <v>92</v>
      </c>
      <c r="B94" s="329" t="s">
        <v>314</v>
      </c>
      <c r="C94" s="330" t="s">
        <v>375</v>
      </c>
      <c r="D94" s="330" t="s">
        <v>395</v>
      </c>
      <c r="E94" s="330">
        <v>3</v>
      </c>
      <c r="F94" s="330">
        <v>8.1</v>
      </c>
      <c r="G94" s="330">
        <v>12.2</v>
      </c>
      <c r="H94" s="330">
        <v>11.4</v>
      </c>
      <c r="I94" s="330">
        <v>8.1</v>
      </c>
      <c r="J94" s="330">
        <v>10.3</v>
      </c>
      <c r="K94" s="330" t="s">
        <v>389</v>
      </c>
      <c r="L94" s="330" t="s">
        <v>389</v>
      </c>
      <c r="M94" s="330" t="s">
        <v>389</v>
      </c>
      <c r="N94" s="330" t="s">
        <v>389</v>
      </c>
      <c r="O94" s="330" t="s">
        <v>389</v>
      </c>
      <c r="P94" s="330" t="s">
        <v>389</v>
      </c>
      <c r="Q94" s="330" t="s">
        <v>389</v>
      </c>
      <c r="R94" s="330" t="s">
        <v>389</v>
      </c>
      <c r="S94" s="330" t="s">
        <v>389</v>
      </c>
      <c r="T94" s="330" t="s">
        <v>389</v>
      </c>
      <c r="U94" s="330" t="s">
        <v>389</v>
      </c>
      <c r="V94" s="334" t="s">
        <v>315</v>
      </c>
      <c r="W94" s="332" t="s">
        <v>472</v>
      </c>
      <c r="X94" s="332" t="s">
        <v>53</v>
      </c>
      <c r="Y94" s="332" t="s">
        <v>314</v>
      </c>
      <c r="Z94">
        <f t="shared" si="2"/>
        <v>1</v>
      </c>
      <c r="AA94">
        <f>IF(A94=V94,1,0)</f>
        <v>0</v>
      </c>
    </row>
    <row r="95" spans="1:27" ht="16.5" thickBot="1" x14ac:dyDescent="0.3">
      <c r="A95" s="334">
        <v>93</v>
      </c>
      <c r="B95" s="329" t="s">
        <v>55</v>
      </c>
      <c r="C95" s="330">
        <v>159</v>
      </c>
      <c r="D95" s="330">
        <v>4.5</v>
      </c>
      <c r="E95" s="330">
        <v>3</v>
      </c>
      <c r="F95" s="330">
        <v>4.9000000000000004</v>
      </c>
      <c r="G95" s="330">
        <v>5.0999999999999996</v>
      </c>
      <c r="H95" s="330">
        <v>4.9000000000000004</v>
      </c>
      <c r="I95" s="330">
        <v>4.9000000000000004</v>
      </c>
      <c r="J95" s="330">
        <v>5.0999999999999996</v>
      </c>
      <c r="K95" s="330" t="s">
        <v>389</v>
      </c>
      <c r="L95" s="330" t="s">
        <v>389</v>
      </c>
      <c r="M95" s="330" t="s">
        <v>389</v>
      </c>
      <c r="N95" s="330" t="s">
        <v>389</v>
      </c>
      <c r="O95" s="330" t="s">
        <v>389</v>
      </c>
      <c r="P95" s="330" t="s">
        <v>389</v>
      </c>
      <c r="Q95" s="330" t="s">
        <v>389</v>
      </c>
      <c r="R95" s="330" t="s">
        <v>389</v>
      </c>
      <c r="S95" s="330" t="s">
        <v>389</v>
      </c>
      <c r="T95" s="330" t="s">
        <v>389</v>
      </c>
      <c r="U95" s="330" t="s">
        <v>389</v>
      </c>
      <c r="V95" s="334" t="s">
        <v>316</v>
      </c>
      <c r="W95" s="332" t="s">
        <v>473</v>
      </c>
      <c r="X95" s="332" t="s">
        <v>53</v>
      </c>
      <c r="Y95" s="332" t="s">
        <v>55</v>
      </c>
      <c r="Z95">
        <f t="shared" si="2"/>
        <v>1</v>
      </c>
      <c r="AA95">
        <f t="shared" si="3"/>
        <v>0</v>
      </c>
    </row>
    <row r="96" spans="1:27" ht="16.5" thickBot="1" x14ac:dyDescent="0.3">
      <c r="A96" s="334">
        <v>94</v>
      </c>
      <c r="B96" s="329" t="s">
        <v>55</v>
      </c>
      <c r="C96" s="330">
        <v>159</v>
      </c>
      <c r="D96" s="330">
        <v>4.5</v>
      </c>
      <c r="E96" s="330">
        <v>3</v>
      </c>
      <c r="F96" s="330">
        <v>4.9000000000000004</v>
      </c>
      <c r="G96" s="330">
        <v>5.0999999999999996</v>
      </c>
      <c r="H96" s="330">
        <v>5.0999999999999996</v>
      </c>
      <c r="I96" s="330">
        <v>4.9000000000000004</v>
      </c>
      <c r="J96" s="330">
        <v>5.0999999999999996</v>
      </c>
      <c r="K96" s="330">
        <v>4.9000000000000004</v>
      </c>
      <c r="L96" s="330">
        <v>5</v>
      </c>
      <c r="M96" s="330">
        <v>4.9000000000000004</v>
      </c>
      <c r="N96" s="330">
        <v>5</v>
      </c>
      <c r="O96" s="330">
        <v>5</v>
      </c>
      <c r="P96" s="330">
        <v>5</v>
      </c>
      <c r="Q96" s="330">
        <v>4.9000000000000004</v>
      </c>
      <c r="R96" s="330" t="s">
        <v>389</v>
      </c>
      <c r="S96" s="330" t="s">
        <v>389</v>
      </c>
      <c r="T96" s="330" t="s">
        <v>389</v>
      </c>
      <c r="U96" s="330" t="s">
        <v>389</v>
      </c>
      <c r="V96" s="334" t="s">
        <v>317</v>
      </c>
      <c r="W96" s="332" t="s">
        <v>474</v>
      </c>
      <c r="X96" s="332" t="s">
        <v>53</v>
      </c>
      <c r="Y96" s="332" t="s">
        <v>261</v>
      </c>
      <c r="Z96">
        <f t="shared" si="2"/>
        <v>0</v>
      </c>
      <c r="AA96">
        <f t="shared" si="3"/>
        <v>0</v>
      </c>
    </row>
    <row r="97" spans="1:27" ht="16.5" thickBot="1" x14ac:dyDescent="0.3">
      <c r="A97" s="334">
        <v>95</v>
      </c>
      <c r="B97" s="329" t="s">
        <v>55</v>
      </c>
      <c r="C97" s="330">
        <v>32</v>
      </c>
      <c r="D97" s="330">
        <v>4</v>
      </c>
      <c r="E97" s="330">
        <v>1.5</v>
      </c>
      <c r="F97" s="330">
        <v>3.7</v>
      </c>
      <c r="G97" s="330">
        <v>3.9</v>
      </c>
      <c r="H97" s="330">
        <v>3.7</v>
      </c>
      <c r="I97" s="330">
        <v>3.7</v>
      </c>
      <c r="J97" s="330">
        <v>3.9</v>
      </c>
      <c r="K97" s="330" t="s">
        <v>389</v>
      </c>
      <c r="L97" s="330" t="s">
        <v>389</v>
      </c>
      <c r="M97" s="330" t="s">
        <v>389</v>
      </c>
      <c r="N97" s="330" t="s">
        <v>389</v>
      </c>
      <c r="O97" s="330" t="s">
        <v>389</v>
      </c>
      <c r="P97" s="330" t="s">
        <v>389</v>
      </c>
      <c r="Q97" s="330" t="s">
        <v>389</v>
      </c>
      <c r="R97" s="330" t="s">
        <v>389</v>
      </c>
      <c r="S97" s="330" t="s">
        <v>389</v>
      </c>
      <c r="T97" s="330" t="s">
        <v>389</v>
      </c>
      <c r="U97" s="330" t="s">
        <v>389</v>
      </c>
      <c r="V97" s="334" t="s">
        <v>318</v>
      </c>
      <c r="W97" s="332" t="s">
        <v>475</v>
      </c>
      <c r="X97" s="332" t="s">
        <v>53</v>
      </c>
      <c r="Y97" s="332" t="s">
        <v>55</v>
      </c>
      <c r="Z97">
        <f t="shared" si="2"/>
        <v>1</v>
      </c>
      <c r="AA97">
        <f t="shared" si="3"/>
        <v>0</v>
      </c>
    </row>
    <row r="98" spans="1:27" ht="16.5" thickBot="1" x14ac:dyDescent="0.3">
      <c r="A98" s="334">
        <v>96</v>
      </c>
      <c r="B98" s="329" t="s">
        <v>55</v>
      </c>
      <c r="C98" s="330">
        <v>159</v>
      </c>
      <c r="D98" s="330">
        <v>4.5</v>
      </c>
      <c r="E98" s="330">
        <v>3</v>
      </c>
      <c r="F98" s="330">
        <v>4.8</v>
      </c>
      <c r="G98" s="330">
        <v>5.0999999999999996</v>
      </c>
      <c r="H98" s="330">
        <v>4.8</v>
      </c>
      <c r="I98" s="330">
        <v>4.8</v>
      </c>
      <c r="J98" s="330">
        <v>5</v>
      </c>
      <c r="K98" s="330" t="s">
        <v>389</v>
      </c>
      <c r="L98" s="330" t="s">
        <v>389</v>
      </c>
      <c r="M98" s="330" t="s">
        <v>389</v>
      </c>
      <c r="N98" s="330" t="s">
        <v>389</v>
      </c>
      <c r="O98" s="330" t="s">
        <v>389</v>
      </c>
      <c r="P98" s="330" t="s">
        <v>389</v>
      </c>
      <c r="Q98" s="330" t="s">
        <v>389</v>
      </c>
      <c r="R98" s="330" t="s">
        <v>389</v>
      </c>
      <c r="S98" s="330" t="s">
        <v>389</v>
      </c>
      <c r="T98" s="330" t="s">
        <v>389</v>
      </c>
      <c r="U98" s="330" t="s">
        <v>389</v>
      </c>
      <c r="V98" s="334" t="s">
        <v>319</v>
      </c>
      <c r="W98" s="332" t="s">
        <v>476</v>
      </c>
      <c r="X98" s="332" t="s">
        <v>53</v>
      </c>
      <c r="Y98" s="332" t="s">
        <v>55</v>
      </c>
      <c r="Z98">
        <f t="shared" si="2"/>
        <v>1</v>
      </c>
      <c r="AA98">
        <f t="shared" si="3"/>
        <v>0</v>
      </c>
    </row>
    <row r="99" spans="1:27" ht="24.75" thickBot="1" x14ac:dyDescent="0.3">
      <c r="A99" s="334">
        <v>97</v>
      </c>
      <c r="B99" s="329" t="s">
        <v>401</v>
      </c>
      <c r="C99" s="330" t="s">
        <v>3</v>
      </c>
      <c r="D99" s="330" t="s">
        <v>3</v>
      </c>
      <c r="E99" s="330">
        <v>3</v>
      </c>
      <c r="F99" s="330">
        <v>13</v>
      </c>
      <c r="G99" s="330">
        <v>13.8</v>
      </c>
      <c r="H99" s="330">
        <v>13.6</v>
      </c>
      <c r="I99" s="330">
        <v>13</v>
      </c>
      <c r="J99" s="330">
        <v>13</v>
      </c>
      <c r="K99" s="330" t="s">
        <v>389</v>
      </c>
      <c r="L99" s="330" t="s">
        <v>389</v>
      </c>
      <c r="M99" s="330" t="s">
        <v>389</v>
      </c>
      <c r="N99" s="330" t="s">
        <v>389</v>
      </c>
      <c r="O99" s="330" t="s">
        <v>389</v>
      </c>
      <c r="P99" s="330" t="s">
        <v>389</v>
      </c>
      <c r="Q99" s="330" t="s">
        <v>389</v>
      </c>
      <c r="R99" s="330" t="s">
        <v>389</v>
      </c>
      <c r="S99" s="330" t="s">
        <v>389</v>
      </c>
      <c r="T99" s="330" t="s">
        <v>389</v>
      </c>
      <c r="U99" s="330" t="s">
        <v>389</v>
      </c>
      <c r="V99" s="334" t="s">
        <v>320</v>
      </c>
      <c r="W99" s="332" t="s">
        <v>477</v>
      </c>
      <c r="X99" s="332" t="s">
        <v>53</v>
      </c>
      <c r="Y99" s="332" t="s">
        <v>260</v>
      </c>
      <c r="Z99">
        <f t="shared" si="2"/>
        <v>0</v>
      </c>
      <c r="AA99">
        <f t="shared" si="3"/>
        <v>0</v>
      </c>
    </row>
    <row r="100" spans="1:27" ht="16.5" thickBot="1" x14ac:dyDescent="0.3">
      <c r="A100" s="334">
        <v>98</v>
      </c>
      <c r="B100" s="329" t="s">
        <v>55</v>
      </c>
      <c r="C100" s="330">
        <v>273</v>
      </c>
      <c r="D100" s="330">
        <v>7</v>
      </c>
      <c r="E100" s="330">
        <v>3</v>
      </c>
      <c r="F100" s="330">
        <v>7.6</v>
      </c>
      <c r="G100" s="330">
        <v>8.1999999999999993</v>
      </c>
      <c r="H100" s="330">
        <v>8.1999999999999993</v>
      </c>
      <c r="I100" s="330">
        <v>7.6</v>
      </c>
      <c r="J100" s="330">
        <v>7.7</v>
      </c>
      <c r="K100" s="330" t="s">
        <v>389</v>
      </c>
      <c r="L100" s="330" t="s">
        <v>389</v>
      </c>
      <c r="M100" s="330" t="s">
        <v>389</v>
      </c>
      <c r="N100" s="330" t="s">
        <v>389</v>
      </c>
      <c r="O100" s="330" t="s">
        <v>389</v>
      </c>
      <c r="P100" s="330" t="s">
        <v>389</v>
      </c>
      <c r="Q100" s="330" t="s">
        <v>389</v>
      </c>
      <c r="R100" s="330" t="s">
        <v>389</v>
      </c>
      <c r="S100" s="330" t="s">
        <v>389</v>
      </c>
      <c r="T100" s="330" t="s">
        <v>389</v>
      </c>
      <c r="U100" s="330" t="s">
        <v>389</v>
      </c>
      <c r="V100" s="334" t="s">
        <v>321</v>
      </c>
      <c r="W100" s="332" t="s">
        <v>478</v>
      </c>
      <c r="X100" s="332" t="s">
        <v>53</v>
      </c>
      <c r="Y100" s="332" t="s">
        <v>55</v>
      </c>
      <c r="Z100">
        <f t="shared" si="2"/>
        <v>1</v>
      </c>
      <c r="AA100">
        <f t="shared" si="3"/>
        <v>0</v>
      </c>
    </row>
    <row r="101" spans="1:27" ht="16.5" thickBot="1" x14ac:dyDescent="0.3">
      <c r="A101" s="334">
        <v>99</v>
      </c>
      <c r="B101" s="329" t="s">
        <v>280</v>
      </c>
      <c r="C101" s="330">
        <v>273</v>
      </c>
      <c r="D101" s="330">
        <v>8</v>
      </c>
      <c r="E101" s="330">
        <v>3</v>
      </c>
      <c r="F101" s="330">
        <v>7.8</v>
      </c>
      <c r="G101" s="330">
        <v>9.1999999999999993</v>
      </c>
      <c r="H101" s="330">
        <v>8.3000000000000007</v>
      </c>
      <c r="I101" s="330">
        <v>7.8</v>
      </c>
      <c r="J101" s="330">
        <v>8.9</v>
      </c>
      <c r="K101" s="330">
        <v>8.8000000000000007</v>
      </c>
      <c r="L101" s="330">
        <v>8.3000000000000007</v>
      </c>
      <c r="M101" s="330">
        <v>9.1</v>
      </c>
      <c r="N101" s="330">
        <v>7.8</v>
      </c>
      <c r="O101" s="330">
        <v>7.8</v>
      </c>
      <c r="P101" s="330">
        <v>8.1999999999999993</v>
      </c>
      <c r="Q101" s="330">
        <v>8.6</v>
      </c>
      <c r="R101" s="330">
        <v>8.1</v>
      </c>
      <c r="S101" s="330">
        <v>7.8</v>
      </c>
      <c r="T101" s="330" t="s">
        <v>389</v>
      </c>
      <c r="U101" s="330" t="s">
        <v>389</v>
      </c>
      <c r="V101" s="334" t="s">
        <v>322</v>
      </c>
      <c r="W101" s="332" t="s">
        <v>479</v>
      </c>
      <c r="X101" s="332" t="s">
        <v>53</v>
      </c>
      <c r="Y101" s="332" t="s">
        <v>280</v>
      </c>
      <c r="Z101">
        <f t="shared" si="2"/>
        <v>1</v>
      </c>
      <c r="AA101">
        <f t="shared" si="3"/>
        <v>0</v>
      </c>
    </row>
    <row r="102" spans="1:27" ht="16.5" thickBot="1" x14ac:dyDescent="0.3">
      <c r="A102" s="334">
        <v>100</v>
      </c>
      <c r="B102" s="329" t="s">
        <v>280</v>
      </c>
      <c r="C102" s="330">
        <v>273</v>
      </c>
      <c r="D102" s="330">
        <v>8</v>
      </c>
      <c r="E102" s="330">
        <v>3</v>
      </c>
      <c r="F102" s="330">
        <v>7.4</v>
      </c>
      <c r="G102" s="330">
        <v>8.5</v>
      </c>
      <c r="H102" s="330">
        <v>8</v>
      </c>
      <c r="I102" s="330">
        <v>7.4</v>
      </c>
      <c r="J102" s="330">
        <v>8.1</v>
      </c>
      <c r="K102" s="330">
        <v>7.6</v>
      </c>
      <c r="L102" s="330">
        <v>8.3000000000000007</v>
      </c>
      <c r="M102" s="330">
        <v>8.5</v>
      </c>
      <c r="N102" s="330">
        <v>8.5</v>
      </c>
      <c r="O102" s="330">
        <v>7.4</v>
      </c>
      <c r="P102" s="330">
        <v>8</v>
      </c>
      <c r="Q102" s="330">
        <v>8.4</v>
      </c>
      <c r="R102" s="330">
        <v>8.1</v>
      </c>
      <c r="S102" s="330">
        <v>8</v>
      </c>
      <c r="T102" s="330" t="s">
        <v>389</v>
      </c>
      <c r="U102" s="330" t="s">
        <v>389</v>
      </c>
      <c r="V102" s="334" t="s">
        <v>323</v>
      </c>
      <c r="W102" s="332" t="s">
        <v>480</v>
      </c>
      <c r="X102" s="332" t="s">
        <v>53</v>
      </c>
      <c r="Y102" s="332" t="s">
        <v>280</v>
      </c>
      <c r="Z102">
        <f t="shared" si="2"/>
        <v>1</v>
      </c>
      <c r="AA102">
        <f t="shared" si="3"/>
        <v>0</v>
      </c>
    </row>
    <row r="103" spans="1:27" ht="24.75" thickBot="1" x14ac:dyDescent="0.3">
      <c r="A103" s="334">
        <v>101</v>
      </c>
      <c r="B103" s="329" t="s">
        <v>394</v>
      </c>
      <c r="C103" s="330" t="s">
        <v>3</v>
      </c>
      <c r="D103" s="330" t="s">
        <v>3</v>
      </c>
      <c r="E103" s="330">
        <v>6.5</v>
      </c>
      <c r="F103" s="330">
        <v>13.7</v>
      </c>
      <c r="G103" s="330">
        <v>24.3</v>
      </c>
      <c r="H103" s="330">
        <v>22.8</v>
      </c>
      <c r="I103" s="330">
        <v>13.7</v>
      </c>
      <c r="J103" s="330">
        <v>15.6</v>
      </c>
      <c r="K103" s="330">
        <v>20.399999999999999</v>
      </c>
      <c r="L103" s="330">
        <v>17.100000000000001</v>
      </c>
      <c r="M103" s="330">
        <v>19.5</v>
      </c>
      <c r="N103" s="330">
        <v>22.7</v>
      </c>
      <c r="O103" s="330">
        <v>16.100000000000001</v>
      </c>
      <c r="P103" s="330"/>
      <c r="Q103" s="330"/>
      <c r="R103" s="330"/>
      <c r="S103" s="330"/>
      <c r="T103" s="330" t="s">
        <v>389</v>
      </c>
      <c r="U103" s="330" t="s">
        <v>389</v>
      </c>
      <c r="V103" s="334" t="s">
        <v>324</v>
      </c>
      <c r="W103" s="332" t="s">
        <v>481</v>
      </c>
      <c r="X103" s="332" t="s">
        <v>53</v>
      </c>
      <c r="Y103" s="332" t="s">
        <v>281</v>
      </c>
      <c r="Z103">
        <f t="shared" si="2"/>
        <v>0</v>
      </c>
      <c r="AA103">
        <f t="shared" si="3"/>
        <v>0</v>
      </c>
    </row>
    <row r="104" spans="1:27" ht="16.5" thickBot="1" x14ac:dyDescent="0.3">
      <c r="A104" s="334">
        <v>102</v>
      </c>
      <c r="B104" s="329" t="s">
        <v>55</v>
      </c>
      <c r="C104" s="330">
        <v>273</v>
      </c>
      <c r="D104" s="330">
        <v>7</v>
      </c>
      <c r="E104" s="330">
        <v>3</v>
      </c>
      <c r="F104" s="330">
        <v>8.6</v>
      </c>
      <c r="G104" s="330">
        <v>9</v>
      </c>
      <c r="H104" s="330">
        <v>9</v>
      </c>
      <c r="I104" s="330">
        <v>8.6</v>
      </c>
      <c r="J104" s="330">
        <v>8.6</v>
      </c>
      <c r="K104" s="330" t="s">
        <v>389</v>
      </c>
      <c r="L104" s="330" t="s">
        <v>389</v>
      </c>
      <c r="M104" s="330" t="s">
        <v>389</v>
      </c>
      <c r="N104" s="330" t="s">
        <v>389</v>
      </c>
      <c r="O104" s="330" t="s">
        <v>389</v>
      </c>
      <c r="P104" s="330" t="s">
        <v>389</v>
      </c>
      <c r="Q104" s="330" t="s">
        <v>389</v>
      </c>
      <c r="R104" s="330" t="s">
        <v>389</v>
      </c>
      <c r="S104" s="330" t="s">
        <v>389</v>
      </c>
      <c r="T104" s="330" t="s">
        <v>389</v>
      </c>
      <c r="U104" s="330" t="s">
        <v>389</v>
      </c>
      <c r="V104" s="334" t="s">
        <v>332</v>
      </c>
      <c r="W104" s="332" t="s">
        <v>482</v>
      </c>
      <c r="X104" s="332" t="s">
        <v>53</v>
      </c>
      <c r="Y104" s="332" t="s">
        <v>55</v>
      </c>
      <c r="Z104">
        <f t="shared" si="2"/>
        <v>1</v>
      </c>
      <c r="AA104">
        <f t="shared" si="3"/>
        <v>0</v>
      </c>
    </row>
    <row r="105" spans="1:27" ht="16.5" thickBot="1" x14ac:dyDescent="0.3">
      <c r="A105" s="334">
        <v>103</v>
      </c>
      <c r="B105" s="329" t="s">
        <v>55</v>
      </c>
      <c r="C105" s="330">
        <v>273</v>
      </c>
      <c r="D105" s="330">
        <v>7</v>
      </c>
      <c r="E105" s="330">
        <v>3</v>
      </c>
      <c r="F105" s="330">
        <v>8.6</v>
      </c>
      <c r="G105" s="330">
        <v>9</v>
      </c>
      <c r="H105" s="330">
        <v>8.6</v>
      </c>
      <c r="I105" s="330">
        <v>8.6</v>
      </c>
      <c r="J105" s="330">
        <v>9</v>
      </c>
      <c r="K105" s="330" t="s">
        <v>389</v>
      </c>
      <c r="L105" s="330" t="s">
        <v>389</v>
      </c>
      <c r="M105" s="330" t="s">
        <v>389</v>
      </c>
      <c r="N105" s="330" t="s">
        <v>389</v>
      </c>
      <c r="O105" s="330" t="s">
        <v>389</v>
      </c>
      <c r="P105" s="330" t="s">
        <v>389</v>
      </c>
      <c r="Q105" s="330" t="s">
        <v>389</v>
      </c>
      <c r="R105" s="330" t="s">
        <v>389</v>
      </c>
      <c r="S105" s="330" t="s">
        <v>389</v>
      </c>
      <c r="T105" s="330" t="s">
        <v>389</v>
      </c>
      <c r="U105" s="330" t="s">
        <v>389</v>
      </c>
      <c r="Z105">
        <f t="shared" si="2"/>
        <v>0</v>
      </c>
      <c r="AA105">
        <f t="shared" si="3"/>
        <v>0</v>
      </c>
    </row>
    <row r="106" spans="1:27" ht="16.5" thickBot="1" x14ac:dyDescent="0.3">
      <c r="A106" s="334">
        <v>104</v>
      </c>
      <c r="B106" s="329" t="s">
        <v>327</v>
      </c>
      <c r="C106" s="330" t="s">
        <v>375</v>
      </c>
      <c r="D106" s="330" t="s">
        <v>395</v>
      </c>
      <c r="E106" s="330">
        <v>3</v>
      </c>
      <c r="F106" s="330">
        <v>8.6</v>
      </c>
      <c r="G106" s="330">
        <v>10.8</v>
      </c>
      <c r="H106" s="330">
        <v>10.3</v>
      </c>
      <c r="I106" s="330">
        <v>8.6</v>
      </c>
      <c r="J106" s="330">
        <v>10.3</v>
      </c>
      <c r="K106" s="330">
        <v>9.1999999999999993</v>
      </c>
      <c r="L106" s="330">
        <v>9.8000000000000007</v>
      </c>
      <c r="M106" s="330">
        <v>10.199999999999999</v>
      </c>
      <c r="N106" s="330">
        <v>10.3</v>
      </c>
      <c r="O106" s="330">
        <v>10.5</v>
      </c>
      <c r="P106" s="330">
        <v>10.4</v>
      </c>
      <c r="Q106" s="330">
        <v>9.1999999999999993</v>
      </c>
      <c r="R106" s="330">
        <v>10.8</v>
      </c>
      <c r="S106" s="330">
        <v>10.8</v>
      </c>
      <c r="T106" s="330">
        <v>10.4</v>
      </c>
      <c r="U106" s="330">
        <v>9.8000000000000007</v>
      </c>
      <c r="Z106">
        <f t="shared" si="2"/>
        <v>0</v>
      </c>
      <c r="AA106">
        <f t="shared" si="3"/>
        <v>0</v>
      </c>
    </row>
    <row r="107" spans="1:27" ht="16.5" thickBot="1" x14ac:dyDescent="0.3">
      <c r="A107" s="334">
        <v>105</v>
      </c>
      <c r="B107" s="329" t="s">
        <v>314</v>
      </c>
      <c r="C107" s="330" t="s">
        <v>397</v>
      </c>
      <c r="D107" s="330" t="s">
        <v>398</v>
      </c>
      <c r="E107" s="330">
        <v>3</v>
      </c>
      <c r="F107" s="330">
        <v>8.8000000000000007</v>
      </c>
      <c r="G107" s="330">
        <v>9.4</v>
      </c>
      <c r="H107" s="330">
        <v>8.8000000000000007</v>
      </c>
      <c r="I107" s="330">
        <v>8.8000000000000007</v>
      </c>
      <c r="J107" s="330">
        <v>9.1999999999999993</v>
      </c>
      <c r="K107" s="330" t="s">
        <v>389</v>
      </c>
      <c r="L107" s="330" t="s">
        <v>389</v>
      </c>
      <c r="M107" s="330" t="s">
        <v>389</v>
      </c>
      <c r="N107" s="330" t="s">
        <v>389</v>
      </c>
      <c r="O107" s="330" t="s">
        <v>389</v>
      </c>
      <c r="P107" s="330" t="s">
        <v>389</v>
      </c>
      <c r="Q107" s="330" t="s">
        <v>389</v>
      </c>
      <c r="R107" s="330" t="s">
        <v>389</v>
      </c>
      <c r="S107" s="330" t="s">
        <v>389</v>
      </c>
      <c r="T107" s="330" t="s">
        <v>389</v>
      </c>
      <c r="U107" s="330" t="s">
        <v>389</v>
      </c>
      <c r="Z107">
        <f t="shared" si="2"/>
        <v>0</v>
      </c>
      <c r="AA107">
        <f t="shared" si="3"/>
        <v>0</v>
      </c>
    </row>
    <row r="108" spans="1:27" ht="16.5" thickBot="1" x14ac:dyDescent="0.3">
      <c r="A108" s="334">
        <v>106</v>
      </c>
      <c r="B108" s="329" t="s">
        <v>55</v>
      </c>
      <c r="C108" s="330">
        <v>108</v>
      </c>
      <c r="D108" s="330">
        <v>5</v>
      </c>
      <c r="E108" s="330">
        <v>2.5</v>
      </c>
      <c r="F108" s="330">
        <v>5.8</v>
      </c>
      <c r="G108" s="330">
        <v>6.5</v>
      </c>
      <c r="H108" s="330">
        <v>5.8</v>
      </c>
      <c r="I108" s="330">
        <v>5.8</v>
      </c>
      <c r="J108" s="330">
        <v>5.8</v>
      </c>
      <c r="K108" s="330" t="s">
        <v>389</v>
      </c>
      <c r="L108" s="330" t="s">
        <v>389</v>
      </c>
      <c r="M108" s="330" t="s">
        <v>389</v>
      </c>
      <c r="N108" s="330" t="s">
        <v>389</v>
      </c>
      <c r="O108" s="330" t="s">
        <v>389</v>
      </c>
      <c r="P108" s="330" t="s">
        <v>389</v>
      </c>
      <c r="Q108" s="330" t="s">
        <v>389</v>
      </c>
      <c r="R108" s="330" t="s">
        <v>389</v>
      </c>
      <c r="S108" s="330" t="s">
        <v>389</v>
      </c>
      <c r="T108" s="330" t="s">
        <v>389</v>
      </c>
      <c r="U108" s="330" t="s">
        <v>389</v>
      </c>
      <c r="Z108">
        <f t="shared" si="2"/>
        <v>0</v>
      </c>
      <c r="AA108">
        <f t="shared" si="3"/>
        <v>0</v>
      </c>
    </row>
    <row r="109" spans="1:27" ht="16.5" thickBot="1" x14ac:dyDescent="0.3">
      <c r="A109" s="334">
        <v>107</v>
      </c>
      <c r="B109" s="329" t="s">
        <v>55</v>
      </c>
      <c r="C109" s="330">
        <v>108</v>
      </c>
      <c r="D109" s="330">
        <v>5</v>
      </c>
      <c r="E109" s="330">
        <v>2.5</v>
      </c>
      <c r="F109" s="330">
        <v>5.7</v>
      </c>
      <c r="G109" s="330">
        <v>6</v>
      </c>
      <c r="H109" s="330">
        <v>6</v>
      </c>
      <c r="I109" s="330">
        <v>5.7</v>
      </c>
      <c r="J109" s="330">
        <v>5.7</v>
      </c>
      <c r="K109" s="330">
        <v>5.9</v>
      </c>
      <c r="L109" s="330">
        <v>5.7</v>
      </c>
      <c r="M109" s="330">
        <v>5.9</v>
      </c>
      <c r="N109" s="330">
        <v>5.9</v>
      </c>
      <c r="O109" s="330">
        <v>5.8</v>
      </c>
      <c r="P109" s="330">
        <v>5.9</v>
      </c>
      <c r="Q109" s="330">
        <v>5.8</v>
      </c>
      <c r="R109" s="330" t="s">
        <v>389</v>
      </c>
      <c r="S109" s="330" t="s">
        <v>389</v>
      </c>
      <c r="T109" s="330" t="s">
        <v>389</v>
      </c>
      <c r="U109" s="330" t="s">
        <v>389</v>
      </c>
      <c r="Z109">
        <f t="shared" si="2"/>
        <v>0</v>
      </c>
      <c r="AA109">
        <f t="shared" si="3"/>
        <v>0</v>
      </c>
    </row>
    <row r="110" spans="1:27" ht="16.5" thickBot="1" x14ac:dyDescent="0.3">
      <c r="A110" s="334">
        <v>108</v>
      </c>
      <c r="B110" s="329" t="s">
        <v>55</v>
      </c>
      <c r="C110" s="330">
        <v>32</v>
      </c>
      <c r="D110" s="330">
        <v>4</v>
      </c>
      <c r="E110" s="330">
        <v>1.5</v>
      </c>
      <c r="F110" s="330">
        <v>3.4</v>
      </c>
      <c r="G110" s="330">
        <v>3.5</v>
      </c>
      <c r="H110" s="330">
        <v>3.4</v>
      </c>
      <c r="I110" s="330">
        <v>3.4</v>
      </c>
      <c r="J110" s="330">
        <v>3.4</v>
      </c>
      <c r="K110" s="330" t="s">
        <v>389</v>
      </c>
      <c r="L110" s="330" t="s">
        <v>389</v>
      </c>
      <c r="M110" s="330" t="s">
        <v>389</v>
      </c>
      <c r="N110" s="330" t="s">
        <v>389</v>
      </c>
      <c r="O110" s="330" t="s">
        <v>389</v>
      </c>
      <c r="P110" s="330" t="s">
        <v>389</v>
      </c>
      <c r="Q110" s="330" t="s">
        <v>389</v>
      </c>
      <c r="R110" s="330" t="s">
        <v>389</v>
      </c>
      <c r="S110" s="330" t="s">
        <v>389</v>
      </c>
      <c r="T110" s="330" t="s">
        <v>389</v>
      </c>
      <c r="U110" s="330" t="s">
        <v>389</v>
      </c>
      <c r="Z110">
        <f t="shared" si="2"/>
        <v>0</v>
      </c>
      <c r="AA110">
        <f t="shared" si="3"/>
        <v>0</v>
      </c>
    </row>
    <row r="111" spans="1:27" ht="16.5" thickBot="1" x14ac:dyDescent="0.3">
      <c r="A111" s="334">
        <v>109</v>
      </c>
      <c r="B111" s="329" t="s">
        <v>55</v>
      </c>
      <c r="C111" s="330">
        <v>32</v>
      </c>
      <c r="D111" s="330">
        <v>4</v>
      </c>
      <c r="E111" s="330">
        <v>1.5</v>
      </c>
      <c r="F111" s="330">
        <v>3.4</v>
      </c>
      <c r="G111" s="330">
        <v>3.5</v>
      </c>
      <c r="H111" s="330">
        <v>3.5</v>
      </c>
      <c r="I111" s="330">
        <v>3.4</v>
      </c>
      <c r="J111" s="330">
        <v>3.4</v>
      </c>
      <c r="K111" s="330" t="s">
        <v>389</v>
      </c>
      <c r="L111" s="330" t="s">
        <v>389</v>
      </c>
      <c r="M111" s="330" t="s">
        <v>389</v>
      </c>
      <c r="N111" s="330" t="s">
        <v>389</v>
      </c>
      <c r="O111" s="330" t="s">
        <v>389</v>
      </c>
      <c r="P111" s="330" t="s">
        <v>389</v>
      </c>
      <c r="Q111" s="330" t="s">
        <v>389</v>
      </c>
      <c r="R111" s="330" t="s">
        <v>389</v>
      </c>
      <c r="S111" s="330" t="s">
        <v>389</v>
      </c>
      <c r="T111" s="330" t="s">
        <v>389</v>
      </c>
      <c r="U111" s="330" t="s">
        <v>389</v>
      </c>
      <c r="Z111">
        <f t="shared" si="2"/>
        <v>0</v>
      </c>
      <c r="AA111">
        <f t="shared" si="3"/>
        <v>0</v>
      </c>
    </row>
    <row r="112" spans="1:27" ht="16.5" thickBot="1" x14ac:dyDescent="0.3">
      <c r="A112" s="334">
        <v>110</v>
      </c>
      <c r="B112" s="329" t="s">
        <v>55</v>
      </c>
      <c r="C112" s="330">
        <v>108</v>
      </c>
      <c r="D112" s="330">
        <v>5</v>
      </c>
      <c r="E112" s="330">
        <v>2.5</v>
      </c>
      <c r="F112" s="330">
        <v>5.8</v>
      </c>
      <c r="G112" s="330">
        <v>6.5</v>
      </c>
      <c r="H112" s="330">
        <v>5.8</v>
      </c>
      <c r="I112" s="330">
        <v>5.8</v>
      </c>
      <c r="J112" s="330">
        <v>6</v>
      </c>
      <c r="K112" s="330" t="s">
        <v>389</v>
      </c>
      <c r="L112" s="330" t="s">
        <v>389</v>
      </c>
      <c r="M112" s="330" t="s">
        <v>389</v>
      </c>
      <c r="N112" s="330" t="s">
        <v>389</v>
      </c>
      <c r="O112" s="330" t="s">
        <v>389</v>
      </c>
      <c r="P112" s="330" t="s">
        <v>389</v>
      </c>
      <c r="Q112" s="330" t="s">
        <v>389</v>
      </c>
      <c r="R112" s="330" t="s">
        <v>389</v>
      </c>
      <c r="S112" s="330" t="s">
        <v>389</v>
      </c>
      <c r="T112" s="330" t="s">
        <v>389</v>
      </c>
      <c r="U112" s="330" t="s">
        <v>389</v>
      </c>
      <c r="Z112">
        <f t="shared" si="2"/>
        <v>0</v>
      </c>
      <c r="AA112">
        <f t="shared" si="3"/>
        <v>0</v>
      </c>
    </row>
    <row r="113" spans="1:27" ht="16.5" thickBot="1" x14ac:dyDescent="0.3">
      <c r="A113" s="334">
        <v>111</v>
      </c>
      <c r="B113" s="329" t="s">
        <v>280</v>
      </c>
      <c r="C113" s="330">
        <v>108</v>
      </c>
      <c r="D113" s="330">
        <v>6</v>
      </c>
      <c r="E113" s="330">
        <v>2.5</v>
      </c>
      <c r="F113" s="330">
        <v>5.5</v>
      </c>
      <c r="G113" s="330">
        <v>6</v>
      </c>
      <c r="H113" s="330">
        <v>6</v>
      </c>
      <c r="I113" s="330">
        <v>5.5</v>
      </c>
      <c r="J113" s="330">
        <v>5.9</v>
      </c>
      <c r="K113" s="330">
        <v>5.6</v>
      </c>
      <c r="L113" s="330">
        <v>5.7</v>
      </c>
      <c r="M113" s="330">
        <v>5.9</v>
      </c>
      <c r="N113" s="330">
        <v>5.8</v>
      </c>
      <c r="O113" s="330">
        <v>5.7</v>
      </c>
      <c r="P113" s="330">
        <v>5.8</v>
      </c>
      <c r="Q113" s="330">
        <v>5.9</v>
      </c>
      <c r="R113" s="330">
        <v>5.6</v>
      </c>
      <c r="S113" s="330">
        <v>5.5</v>
      </c>
      <c r="T113" s="330" t="s">
        <v>389</v>
      </c>
      <c r="U113" s="330" t="s">
        <v>389</v>
      </c>
      <c r="Z113">
        <f t="shared" si="2"/>
        <v>0</v>
      </c>
      <c r="AA113">
        <f t="shared" si="3"/>
        <v>0</v>
      </c>
    </row>
    <row r="114" spans="1:27" ht="16.5" thickBot="1" x14ac:dyDescent="0.3">
      <c r="A114" s="334">
        <v>112</v>
      </c>
      <c r="B114" s="329" t="s">
        <v>55</v>
      </c>
      <c r="C114" s="330">
        <v>108</v>
      </c>
      <c r="D114" s="330">
        <v>5</v>
      </c>
      <c r="E114" s="330">
        <v>2.5</v>
      </c>
      <c r="F114" s="330">
        <v>5.7</v>
      </c>
      <c r="G114" s="330">
        <v>6.2</v>
      </c>
      <c r="H114" s="330">
        <v>5.9</v>
      </c>
      <c r="I114" s="330">
        <v>5.7</v>
      </c>
      <c r="J114" s="330">
        <v>5.7</v>
      </c>
      <c r="K114" s="330" t="s">
        <v>389</v>
      </c>
      <c r="L114" s="330" t="s">
        <v>389</v>
      </c>
      <c r="M114" s="330" t="s">
        <v>389</v>
      </c>
      <c r="N114" s="330" t="s">
        <v>389</v>
      </c>
      <c r="O114" s="330" t="s">
        <v>389</v>
      </c>
      <c r="P114" s="330" t="s">
        <v>389</v>
      </c>
      <c r="Q114" s="330" t="s">
        <v>389</v>
      </c>
      <c r="R114" s="330" t="s">
        <v>389</v>
      </c>
      <c r="S114" s="330" t="s">
        <v>389</v>
      </c>
      <c r="T114" s="330" t="s">
        <v>389</v>
      </c>
      <c r="U114" s="330" t="s">
        <v>389</v>
      </c>
      <c r="Z114">
        <f t="shared" si="2"/>
        <v>0</v>
      </c>
      <c r="AA114">
        <f t="shared" si="3"/>
        <v>0</v>
      </c>
    </row>
    <row r="115" spans="1:27" ht="16.5" thickBot="1" x14ac:dyDescent="0.3">
      <c r="A115" s="334">
        <v>113</v>
      </c>
      <c r="B115" s="329" t="s">
        <v>55</v>
      </c>
      <c r="C115" s="330">
        <v>108</v>
      </c>
      <c r="D115" s="330">
        <v>5</v>
      </c>
      <c r="E115" s="330">
        <v>2.5</v>
      </c>
      <c r="F115" s="330">
        <v>5.7</v>
      </c>
      <c r="G115" s="330">
        <v>6.2</v>
      </c>
      <c r="H115" s="330">
        <v>6.2</v>
      </c>
      <c r="I115" s="330">
        <v>5.7</v>
      </c>
      <c r="J115" s="330">
        <v>6.1</v>
      </c>
      <c r="K115" s="330" t="s">
        <v>389</v>
      </c>
      <c r="L115" s="330" t="s">
        <v>389</v>
      </c>
      <c r="M115" s="330" t="s">
        <v>389</v>
      </c>
      <c r="N115" s="330" t="s">
        <v>389</v>
      </c>
      <c r="O115" s="330" t="s">
        <v>389</v>
      </c>
      <c r="P115" s="330" t="s">
        <v>389</v>
      </c>
      <c r="Q115" s="330" t="s">
        <v>389</v>
      </c>
      <c r="R115" s="330" t="s">
        <v>389</v>
      </c>
      <c r="S115" s="330" t="s">
        <v>389</v>
      </c>
      <c r="T115" s="330" t="s">
        <v>389</v>
      </c>
      <c r="U115" s="330" t="s">
        <v>389</v>
      </c>
      <c r="Z115">
        <f t="shared" si="2"/>
        <v>0</v>
      </c>
      <c r="AA115">
        <f t="shared" si="3"/>
        <v>0</v>
      </c>
    </row>
    <row r="116" spans="1:27" ht="16.5" thickBot="1" x14ac:dyDescent="0.3">
      <c r="A116" s="334">
        <v>114</v>
      </c>
      <c r="B116" s="329" t="s">
        <v>280</v>
      </c>
      <c r="C116" s="330">
        <v>108</v>
      </c>
      <c r="D116" s="330">
        <v>6</v>
      </c>
      <c r="E116" s="330">
        <v>2.5</v>
      </c>
      <c r="F116" s="330">
        <v>5.6</v>
      </c>
      <c r="G116" s="330">
        <v>6</v>
      </c>
      <c r="H116" s="330">
        <v>6</v>
      </c>
      <c r="I116" s="330">
        <v>5.6</v>
      </c>
      <c r="J116" s="330">
        <v>5.9</v>
      </c>
      <c r="K116" s="330">
        <v>5.9</v>
      </c>
      <c r="L116" s="330">
        <v>5.9</v>
      </c>
      <c r="M116" s="330">
        <v>6</v>
      </c>
      <c r="N116" s="330">
        <v>6</v>
      </c>
      <c r="O116" s="330">
        <v>5.9</v>
      </c>
      <c r="P116" s="330">
        <v>5.6</v>
      </c>
      <c r="Q116" s="330">
        <v>5.9</v>
      </c>
      <c r="R116" s="330">
        <v>6</v>
      </c>
      <c r="S116" s="330">
        <v>5.9</v>
      </c>
      <c r="T116" s="330" t="s">
        <v>389</v>
      </c>
      <c r="U116" s="330" t="s">
        <v>389</v>
      </c>
      <c r="Z116">
        <f t="shared" si="2"/>
        <v>0</v>
      </c>
      <c r="AA116">
        <f t="shared" si="3"/>
        <v>0</v>
      </c>
    </row>
    <row r="117" spans="1:27" ht="16.5" thickBot="1" x14ac:dyDescent="0.3">
      <c r="A117" s="334">
        <v>115</v>
      </c>
      <c r="B117" s="329" t="s">
        <v>55</v>
      </c>
      <c r="C117" s="330">
        <v>108</v>
      </c>
      <c r="D117" s="330">
        <v>5</v>
      </c>
      <c r="E117" s="330">
        <v>2.5</v>
      </c>
      <c r="F117" s="330">
        <v>5.8</v>
      </c>
      <c r="G117" s="330">
        <v>6</v>
      </c>
      <c r="H117" s="330">
        <v>5.9</v>
      </c>
      <c r="I117" s="330">
        <v>5.8</v>
      </c>
      <c r="J117" s="330">
        <v>5.9</v>
      </c>
      <c r="K117" s="330" t="s">
        <v>389</v>
      </c>
      <c r="L117" s="330" t="s">
        <v>389</v>
      </c>
      <c r="M117" s="330" t="s">
        <v>389</v>
      </c>
      <c r="N117" s="330" t="s">
        <v>389</v>
      </c>
      <c r="O117" s="330" t="s">
        <v>389</v>
      </c>
      <c r="P117" s="330" t="s">
        <v>389</v>
      </c>
      <c r="Q117" s="330" t="s">
        <v>389</v>
      </c>
      <c r="R117" s="330" t="s">
        <v>389</v>
      </c>
      <c r="S117" s="330" t="s">
        <v>389</v>
      </c>
      <c r="T117" s="330" t="s">
        <v>389</v>
      </c>
      <c r="U117" s="330" t="s">
        <v>389</v>
      </c>
      <c r="Z117">
        <f t="shared" si="2"/>
        <v>0</v>
      </c>
      <c r="AA117">
        <f t="shared" si="3"/>
        <v>0</v>
      </c>
    </row>
    <row r="118" spans="1:27" ht="16.5" thickBot="1" x14ac:dyDescent="0.3">
      <c r="A118" s="334">
        <v>116</v>
      </c>
      <c r="B118" s="329" t="s">
        <v>55</v>
      </c>
      <c r="C118" s="330">
        <v>108</v>
      </c>
      <c r="D118" s="330">
        <v>5</v>
      </c>
      <c r="E118" s="330">
        <v>2.5</v>
      </c>
      <c r="F118" s="330">
        <v>5.8</v>
      </c>
      <c r="G118" s="330">
        <v>6</v>
      </c>
      <c r="H118" s="330">
        <v>5.9</v>
      </c>
      <c r="I118" s="330">
        <v>5.8</v>
      </c>
      <c r="J118" s="330">
        <v>6</v>
      </c>
      <c r="K118" s="330" t="s">
        <v>389</v>
      </c>
      <c r="L118" s="330" t="s">
        <v>389</v>
      </c>
      <c r="M118" s="330" t="s">
        <v>389</v>
      </c>
      <c r="N118" s="330" t="s">
        <v>389</v>
      </c>
      <c r="O118" s="330" t="s">
        <v>389</v>
      </c>
      <c r="P118" s="330" t="s">
        <v>389</v>
      </c>
      <c r="Q118" s="330" t="s">
        <v>389</v>
      </c>
      <c r="R118" s="330" t="s">
        <v>389</v>
      </c>
      <c r="S118" s="330" t="s">
        <v>389</v>
      </c>
      <c r="T118" s="330" t="s">
        <v>389</v>
      </c>
      <c r="U118" s="330" t="s">
        <v>389</v>
      </c>
      <c r="Z118">
        <f t="shared" si="2"/>
        <v>0</v>
      </c>
      <c r="AA118">
        <f t="shared" si="3"/>
        <v>0</v>
      </c>
    </row>
    <row r="119" spans="1:27" ht="24.75" thickBot="1" x14ac:dyDescent="0.3">
      <c r="A119" s="334">
        <v>117</v>
      </c>
      <c r="B119" s="329" t="s">
        <v>400</v>
      </c>
      <c r="C119" s="330" t="s">
        <v>3</v>
      </c>
      <c r="D119" s="330" t="s">
        <v>3</v>
      </c>
      <c r="E119" s="330">
        <v>5</v>
      </c>
      <c r="F119" s="330">
        <v>13.2</v>
      </c>
      <c r="G119" s="330">
        <v>24.1</v>
      </c>
      <c r="H119" s="330">
        <v>22</v>
      </c>
      <c r="I119" s="330">
        <v>13.2</v>
      </c>
      <c r="J119" s="330">
        <v>16.7</v>
      </c>
      <c r="K119" s="330">
        <v>23</v>
      </c>
      <c r="L119" s="330">
        <v>22.9</v>
      </c>
      <c r="M119" s="330">
        <v>19</v>
      </c>
      <c r="N119" s="330">
        <v>17.8</v>
      </c>
      <c r="O119" s="330">
        <v>20.8</v>
      </c>
      <c r="P119" s="330"/>
      <c r="Q119" s="330"/>
      <c r="R119" s="330"/>
      <c r="S119" s="330"/>
      <c r="T119" s="330" t="s">
        <v>389</v>
      </c>
      <c r="U119" s="330" t="s">
        <v>389</v>
      </c>
      <c r="Z119">
        <f t="shared" si="2"/>
        <v>0</v>
      </c>
      <c r="AA119">
        <f t="shared" si="3"/>
        <v>0</v>
      </c>
    </row>
    <row r="120" spans="1:27" ht="16.5" thickBot="1" x14ac:dyDescent="0.3">
      <c r="A120" s="334">
        <v>118</v>
      </c>
      <c r="B120" s="329" t="s">
        <v>55</v>
      </c>
      <c r="C120" s="330">
        <v>273</v>
      </c>
      <c r="D120" s="330">
        <v>7</v>
      </c>
      <c r="E120" s="330">
        <v>3</v>
      </c>
      <c r="F120" s="330">
        <v>8.1999999999999993</v>
      </c>
      <c r="G120" s="330">
        <v>8.5</v>
      </c>
      <c r="H120" s="330">
        <v>8.4</v>
      </c>
      <c r="I120" s="330">
        <v>8.1999999999999993</v>
      </c>
      <c r="J120" s="330">
        <v>8.1999999999999993</v>
      </c>
      <c r="K120" s="330" t="s">
        <v>389</v>
      </c>
      <c r="L120" s="330" t="s">
        <v>389</v>
      </c>
      <c r="M120" s="330" t="s">
        <v>389</v>
      </c>
      <c r="N120" s="330" t="s">
        <v>389</v>
      </c>
      <c r="O120" s="330" t="s">
        <v>389</v>
      </c>
      <c r="P120" s="330" t="s">
        <v>389</v>
      </c>
      <c r="Q120" s="330" t="s">
        <v>389</v>
      </c>
      <c r="R120" s="330" t="s">
        <v>389</v>
      </c>
      <c r="S120" s="330" t="s">
        <v>389</v>
      </c>
      <c r="T120" s="330" t="s">
        <v>389</v>
      </c>
      <c r="U120" s="330" t="s">
        <v>389</v>
      </c>
      <c r="Z120">
        <f t="shared" si="2"/>
        <v>0</v>
      </c>
      <c r="AA120">
        <f t="shared" si="3"/>
        <v>0</v>
      </c>
    </row>
    <row r="121" spans="1:27" ht="16.5" thickBot="1" x14ac:dyDescent="0.3">
      <c r="A121" s="334">
        <v>119</v>
      </c>
      <c r="B121" s="329" t="s">
        <v>55</v>
      </c>
      <c r="C121" s="330">
        <v>273</v>
      </c>
      <c r="D121" s="330">
        <v>7</v>
      </c>
      <c r="E121" s="330">
        <v>3</v>
      </c>
      <c r="F121" s="330">
        <v>8.1</v>
      </c>
      <c r="G121" s="330">
        <v>8.4</v>
      </c>
      <c r="H121" s="330">
        <v>8.1</v>
      </c>
      <c r="I121" s="330">
        <v>8.1</v>
      </c>
      <c r="J121" s="330">
        <v>8.4</v>
      </c>
      <c r="K121" s="330">
        <v>8.4</v>
      </c>
      <c r="L121" s="330">
        <v>8.1999999999999993</v>
      </c>
      <c r="M121" s="330">
        <v>8.1999999999999993</v>
      </c>
      <c r="N121" s="330">
        <v>8.1</v>
      </c>
      <c r="O121" s="330">
        <v>8.4</v>
      </c>
      <c r="P121" s="330">
        <v>8.3000000000000007</v>
      </c>
      <c r="Q121" s="330">
        <v>8.3000000000000007</v>
      </c>
      <c r="R121" s="330" t="s">
        <v>389</v>
      </c>
      <c r="S121" s="330" t="s">
        <v>389</v>
      </c>
      <c r="T121" s="330" t="s">
        <v>389</v>
      </c>
      <c r="U121" s="330" t="s">
        <v>389</v>
      </c>
      <c r="V121" s="334" t="s">
        <v>383</v>
      </c>
      <c r="W121" s="332" t="s">
        <v>483</v>
      </c>
      <c r="X121" s="332" t="s">
        <v>53</v>
      </c>
      <c r="Y121" s="332" t="s">
        <v>55</v>
      </c>
      <c r="Z121">
        <f t="shared" si="2"/>
        <v>1</v>
      </c>
      <c r="AA121">
        <f t="shared" si="3"/>
        <v>0</v>
      </c>
    </row>
    <row r="122" spans="1:27" ht="16.5" thickBot="1" x14ac:dyDescent="0.3">
      <c r="A122" s="334">
        <v>120</v>
      </c>
      <c r="B122" s="329" t="s">
        <v>55</v>
      </c>
      <c r="C122" s="330">
        <v>32</v>
      </c>
      <c r="D122" s="330">
        <v>4</v>
      </c>
      <c r="E122" s="330">
        <v>1.5</v>
      </c>
      <c r="F122" s="330">
        <v>3.6</v>
      </c>
      <c r="G122" s="330">
        <v>3.8</v>
      </c>
      <c r="H122" s="330">
        <v>3.6</v>
      </c>
      <c r="I122" s="330">
        <v>3.6</v>
      </c>
      <c r="J122" s="330">
        <v>3.7</v>
      </c>
      <c r="K122" s="330" t="s">
        <v>389</v>
      </c>
      <c r="L122" s="330" t="s">
        <v>389</v>
      </c>
      <c r="M122" s="330" t="s">
        <v>389</v>
      </c>
      <c r="N122" s="330" t="s">
        <v>389</v>
      </c>
      <c r="O122" s="330" t="s">
        <v>389</v>
      </c>
      <c r="P122" s="330" t="s">
        <v>389</v>
      </c>
      <c r="Q122" s="330" t="s">
        <v>389</v>
      </c>
      <c r="R122" s="330" t="s">
        <v>389</v>
      </c>
      <c r="S122" s="330" t="s">
        <v>389</v>
      </c>
      <c r="T122" s="330" t="s">
        <v>389</v>
      </c>
      <c r="U122" s="330" t="s">
        <v>389</v>
      </c>
      <c r="V122" s="334" t="s">
        <v>384</v>
      </c>
      <c r="W122" s="332" t="s">
        <v>484</v>
      </c>
      <c r="X122" s="332" t="s">
        <v>53</v>
      </c>
      <c r="Y122" s="332" t="s">
        <v>261</v>
      </c>
      <c r="Z122">
        <f t="shared" si="2"/>
        <v>0</v>
      </c>
      <c r="AA122">
        <f t="shared" si="3"/>
        <v>0</v>
      </c>
    </row>
    <row r="123" spans="1:27" ht="16.5" thickBot="1" x14ac:dyDescent="0.3">
      <c r="A123" s="334">
        <v>121</v>
      </c>
      <c r="B123" s="329" t="s">
        <v>357</v>
      </c>
      <c r="C123" s="330">
        <v>32</v>
      </c>
      <c r="D123" s="330">
        <v>4</v>
      </c>
      <c r="E123" s="330">
        <v>1.5</v>
      </c>
      <c r="F123" s="330">
        <v>3.7</v>
      </c>
      <c r="G123" s="330">
        <v>3.9</v>
      </c>
      <c r="H123" s="330">
        <v>3.7</v>
      </c>
      <c r="I123" s="330">
        <v>3.7</v>
      </c>
      <c r="J123" s="330">
        <v>3.9</v>
      </c>
      <c r="K123" s="330">
        <v>3.9</v>
      </c>
      <c r="L123" s="330">
        <v>3.9</v>
      </c>
      <c r="M123" s="330">
        <v>3.8</v>
      </c>
      <c r="N123" s="330">
        <v>3.8</v>
      </c>
      <c r="O123" s="330">
        <v>3.8</v>
      </c>
      <c r="P123" s="330">
        <v>3.7</v>
      </c>
      <c r="Q123" s="330">
        <v>3.7</v>
      </c>
      <c r="R123" s="330">
        <v>3.9</v>
      </c>
      <c r="S123" s="330">
        <v>3.9</v>
      </c>
      <c r="T123" s="330" t="s">
        <v>389</v>
      </c>
      <c r="U123" s="330" t="s">
        <v>389</v>
      </c>
      <c r="V123" s="334" t="s">
        <v>385</v>
      </c>
      <c r="W123" s="332" t="s">
        <v>485</v>
      </c>
      <c r="X123" s="332" t="s">
        <v>53</v>
      </c>
      <c r="Y123" s="332" t="s">
        <v>55</v>
      </c>
      <c r="Z123">
        <f t="shared" si="2"/>
        <v>0</v>
      </c>
      <c r="AA123">
        <f t="shared" si="3"/>
        <v>0</v>
      </c>
    </row>
    <row r="124" spans="1:27" ht="16.5" thickBot="1" x14ac:dyDescent="0.3">
      <c r="A124" s="334">
        <v>122</v>
      </c>
      <c r="B124" s="329" t="s">
        <v>55</v>
      </c>
      <c r="C124" s="330">
        <v>273</v>
      </c>
      <c r="D124" s="330">
        <v>7</v>
      </c>
      <c r="E124" s="330">
        <v>3</v>
      </c>
      <c r="F124" s="330">
        <v>9.3000000000000007</v>
      </c>
      <c r="G124" s="330">
        <v>9.6999999999999993</v>
      </c>
      <c r="H124" s="330">
        <v>9.6</v>
      </c>
      <c r="I124" s="330">
        <v>9.3000000000000007</v>
      </c>
      <c r="J124" s="330">
        <v>9.6</v>
      </c>
      <c r="K124" s="330" t="s">
        <v>389</v>
      </c>
      <c r="L124" s="330" t="s">
        <v>389</v>
      </c>
      <c r="M124" s="330" t="s">
        <v>389</v>
      </c>
      <c r="N124" s="330" t="s">
        <v>389</v>
      </c>
      <c r="O124" s="330" t="s">
        <v>389</v>
      </c>
      <c r="P124" s="330" t="s">
        <v>389</v>
      </c>
      <c r="Q124" s="330" t="s">
        <v>389</v>
      </c>
      <c r="R124" s="330" t="s">
        <v>389</v>
      </c>
      <c r="S124" s="330" t="s">
        <v>389</v>
      </c>
      <c r="T124" s="330" t="s">
        <v>389</v>
      </c>
      <c r="U124" s="330" t="s">
        <v>389</v>
      </c>
      <c r="V124" s="334" t="s">
        <v>386</v>
      </c>
      <c r="W124" s="332" t="s">
        <v>486</v>
      </c>
      <c r="X124" s="332" t="s">
        <v>53</v>
      </c>
      <c r="Y124" s="332" t="s">
        <v>357</v>
      </c>
      <c r="Z124">
        <f t="shared" si="2"/>
        <v>0</v>
      </c>
      <c r="AA124">
        <f t="shared" si="3"/>
        <v>0</v>
      </c>
    </row>
    <row r="125" spans="1:27" ht="16.5" thickBot="1" x14ac:dyDescent="0.3">
      <c r="A125" s="334">
        <v>123</v>
      </c>
      <c r="B125" s="329" t="s">
        <v>55</v>
      </c>
      <c r="C125" s="330">
        <v>273</v>
      </c>
      <c r="D125" s="330">
        <v>7</v>
      </c>
      <c r="E125" s="330">
        <v>3</v>
      </c>
      <c r="F125" s="330">
        <v>9.3000000000000007</v>
      </c>
      <c r="G125" s="330">
        <v>9.6</v>
      </c>
      <c r="H125" s="330">
        <v>9.4</v>
      </c>
      <c r="I125" s="330">
        <v>9.3000000000000007</v>
      </c>
      <c r="J125" s="330">
        <v>9.5</v>
      </c>
      <c r="K125" s="330" t="s">
        <v>389</v>
      </c>
      <c r="L125" s="330" t="s">
        <v>389</v>
      </c>
      <c r="M125" s="330" t="s">
        <v>389</v>
      </c>
      <c r="N125" s="330" t="s">
        <v>389</v>
      </c>
      <c r="O125" s="330" t="s">
        <v>389</v>
      </c>
      <c r="P125" s="330" t="s">
        <v>389</v>
      </c>
      <c r="Q125" s="330" t="s">
        <v>389</v>
      </c>
      <c r="R125" s="330" t="s">
        <v>389</v>
      </c>
      <c r="S125" s="330" t="s">
        <v>389</v>
      </c>
      <c r="T125" s="330" t="s">
        <v>389</v>
      </c>
      <c r="U125" s="330" t="s">
        <v>389</v>
      </c>
      <c r="Z125">
        <f t="shared" si="2"/>
        <v>0</v>
      </c>
      <c r="AA125">
        <f t="shared" si="3"/>
        <v>0</v>
      </c>
    </row>
    <row r="126" spans="1:27" ht="16.5" thickBot="1" x14ac:dyDescent="0.3">
      <c r="A126" s="334">
        <v>124</v>
      </c>
      <c r="B126" s="329" t="s">
        <v>55</v>
      </c>
      <c r="C126" s="330">
        <v>273</v>
      </c>
      <c r="D126" s="330">
        <v>7</v>
      </c>
      <c r="E126" s="330">
        <v>3</v>
      </c>
      <c r="F126" s="330">
        <v>9.3000000000000007</v>
      </c>
      <c r="G126" s="330">
        <v>9.6</v>
      </c>
      <c r="H126" s="330">
        <v>9.4</v>
      </c>
      <c r="I126" s="330">
        <v>9.3000000000000007</v>
      </c>
      <c r="J126" s="330">
        <v>9.5</v>
      </c>
      <c r="K126" s="330" t="s">
        <v>389</v>
      </c>
      <c r="L126" s="330" t="s">
        <v>389</v>
      </c>
      <c r="M126" s="330" t="s">
        <v>389</v>
      </c>
      <c r="N126" s="330" t="s">
        <v>389</v>
      </c>
      <c r="O126" s="330" t="s">
        <v>389</v>
      </c>
      <c r="P126" s="330" t="s">
        <v>389</v>
      </c>
      <c r="Q126" s="330" t="s">
        <v>389</v>
      </c>
      <c r="R126" s="330" t="s">
        <v>389</v>
      </c>
      <c r="S126" s="330" t="s">
        <v>389</v>
      </c>
      <c r="T126" s="330" t="s">
        <v>389</v>
      </c>
      <c r="U126" s="330" t="s">
        <v>389</v>
      </c>
      <c r="Z126">
        <f t="shared" si="2"/>
        <v>0</v>
      </c>
      <c r="AA126">
        <f t="shared" si="3"/>
        <v>0</v>
      </c>
    </row>
    <row r="127" spans="1:27" ht="16.5" thickBot="1" x14ac:dyDescent="0.3">
      <c r="A127" s="334">
        <v>125</v>
      </c>
      <c r="B127" s="329" t="s">
        <v>314</v>
      </c>
      <c r="C127" s="330" t="s">
        <v>375</v>
      </c>
      <c r="D127" s="330" t="s">
        <v>395</v>
      </c>
      <c r="E127" s="330">
        <v>3</v>
      </c>
      <c r="F127" s="330">
        <v>8.3000000000000007</v>
      </c>
      <c r="G127" s="330">
        <v>12.3</v>
      </c>
      <c r="H127" s="330">
        <v>8.6999999999999993</v>
      </c>
      <c r="I127" s="330">
        <v>8.3000000000000007</v>
      </c>
      <c r="J127" s="330">
        <v>12.1</v>
      </c>
      <c r="K127" s="330" t="s">
        <v>389</v>
      </c>
      <c r="L127" s="330" t="s">
        <v>389</v>
      </c>
      <c r="M127" s="330" t="s">
        <v>389</v>
      </c>
      <c r="N127" s="330" t="s">
        <v>389</v>
      </c>
      <c r="O127" s="330" t="s">
        <v>389</v>
      </c>
      <c r="P127" s="330" t="s">
        <v>389</v>
      </c>
      <c r="Q127" s="330" t="s">
        <v>389</v>
      </c>
      <c r="R127" s="330" t="s">
        <v>389</v>
      </c>
      <c r="S127" s="330" t="s">
        <v>389</v>
      </c>
      <c r="T127" s="330" t="s">
        <v>389</v>
      </c>
      <c r="U127" s="330" t="s">
        <v>389</v>
      </c>
      <c r="V127" s="334" t="s">
        <v>333</v>
      </c>
      <c r="W127" s="332" t="s">
        <v>487</v>
      </c>
      <c r="X127" s="332" t="s">
        <v>53</v>
      </c>
      <c r="Y127" s="332" t="s">
        <v>314</v>
      </c>
      <c r="Z127">
        <f t="shared" si="2"/>
        <v>1</v>
      </c>
      <c r="AA127">
        <f t="shared" si="3"/>
        <v>0</v>
      </c>
    </row>
    <row r="128" spans="1:27" ht="16.5" thickBot="1" x14ac:dyDescent="0.3">
      <c r="A128" s="334">
        <v>126</v>
      </c>
      <c r="B128" s="329" t="s">
        <v>55</v>
      </c>
      <c r="C128" s="330">
        <v>159</v>
      </c>
      <c r="D128" s="330">
        <v>4.5</v>
      </c>
      <c r="E128" s="330">
        <v>3</v>
      </c>
      <c r="F128" s="330">
        <v>4.9000000000000004</v>
      </c>
      <c r="G128" s="330">
        <v>5.0999999999999996</v>
      </c>
      <c r="H128" s="330">
        <v>5</v>
      </c>
      <c r="I128" s="330">
        <v>4.9000000000000004</v>
      </c>
      <c r="J128" s="330">
        <v>4.9000000000000004</v>
      </c>
      <c r="K128" s="330" t="s">
        <v>389</v>
      </c>
      <c r="L128" s="330" t="s">
        <v>389</v>
      </c>
      <c r="M128" s="330" t="s">
        <v>389</v>
      </c>
      <c r="N128" s="330" t="s">
        <v>389</v>
      </c>
      <c r="O128" s="330" t="s">
        <v>389</v>
      </c>
      <c r="P128" s="330" t="s">
        <v>389</v>
      </c>
      <c r="Q128" s="330" t="s">
        <v>389</v>
      </c>
      <c r="R128" s="330" t="s">
        <v>389</v>
      </c>
      <c r="S128" s="330" t="s">
        <v>389</v>
      </c>
      <c r="T128" s="330" t="s">
        <v>389</v>
      </c>
      <c r="U128" s="330" t="s">
        <v>389</v>
      </c>
      <c r="V128" s="334" t="s">
        <v>334</v>
      </c>
      <c r="W128" s="332" t="s">
        <v>488</v>
      </c>
      <c r="X128" s="332" t="s">
        <v>53</v>
      </c>
      <c r="Y128" s="332" t="s">
        <v>55</v>
      </c>
      <c r="Z128">
        <f t="shared" si="2"/>
        <v>1</v>
      </c>
      <c r="AA128">
        <f t="shared" si="3"/>
        <v>0</v>
      </c>
    </row>
    <row r="129" spans="1:27" ht="16.5" thickBot="1" x14ac:dyDescent="0.3">
      <c r="A129" s="334">
        <v>127</v>
      </c>
      <c r="B129" s="329" t="s">
        <v>55</v>
      </c>
      <c r="C129" s="330">
        <v>159</v>
      </c>
      <c r="D129" s="330">
        <v>4.5</v>
      </c>
      <c r="E129" s="330">
        <v>3</v>
      </c>
      <c r="F129" s="330">
        <v>4.9000000000000004</v>
      </c>
      <c r="G129" s="330">
        <v>5.0999999999999996</v>
      </c>
      <c r="H129" s="330">
        <v>5</v>
      </c>
      <c r="I129" s="330">
        <v>4.9000000000000004</v>
      </c>
      <c r="J129" s="330">
        <v>5.0999999999999996</v>
      </c>
      <c r="K129" s="330">
        <v>5.0999999999999996</v>
      </c>
      <c r="L129" s="330">
        <v>5</v>
      </c>
      <c r="M129" s="330">
        <v>5</v>
      </c>
      <c r="N129" s="330">
        <v>4.9000000000000004</v>
      </c>
      <c r="O129" s="330">
        <v>4.9000000000000004</v>
      </c>
      <c r="P129" s="330">
        <v>5.0999999999999996</v>
      </c>
      <c r="Q129" s="330">
        <v>5.0999999999999996</v>
      </c>
      <c r="R129" s="330" t="s">
        <v>389</v>
      </c>
      <c r="S129" s="330" t="s">
        <v>389</v>
      </c>
      <c r="T129" s="330" t="s">
        <v>389</v>
      </c>
      <c r="U129" s="330" t="s">
        <v>389</v>
      </c>
      <c r="V129" s="334" t="s">
        <v>335</v>
      </c>
      <c r="W129" s="332" t="s">
        <v>489</v>
      </c>
      <c r="X129" s="332" t="s">
        <v>53</v>
      </c>
      <c r="Y129" s="332" t="s">
        <v>261</v>
      </c>
      <c r="Z129">
        <f t="shared" si="2"/>
        <v>0</v>
      </c>
      <c r="AA129">
        <f t="shared" si="3"/>
        <v>0</v>
      </c>
    </row>
    <row r="130" spans="1:27" ht="16.5" thickBot="1" x14ac:dyDescent="0.3">
      <c r="A130" s="334">
        <v>128</v>
      </c>
      <c r="B130" s="329" t="s">
        <v>55</v>
      </c>
      <c r="C130" s="330">
        <v>32</v>
      </c>
      <c r="D130" s="330">
        <v>4</v>
      </c>
      <c r="E130" s="330">
        <v>1.5</v>
      </c>
      <c r="F130" s="330">
        <v>3.8</v>
      </c>
      <c r="G130" s="330">
        <v>4.0999999999999996</v>
      </c>
      <c r="H130" s="330">
        <v>4</v>
      </c>
      <c r="I130" s="330">
        <v>3.8</v>
      </c>
      <c r="J130" s="330">
        <v>4.0999999999999996</v>
      </c>
      <c r="K130" s="330" t="s">
        <v>389</v>
      </c>
      <c r="L130" s="330" t="s">
        <v>389</v>
      </c>
      <c r="M130" s="330" t="s">
        <v>389</v>
      </c>
      <c r="N130" s="330" t="s">
        <v>389</v>
      </c>
      <c r="O130" s="330" t="s">
        <v>389</v>
      </c>
      <c r="P130" s="330" t="s">
        <v>389</v>
      </c>
      <c r="Q130" s="330" t="s">
        <v>389</v>
      </c>
      <c r="R130" s="330" t="s">
        <v>389</v>
      </c>
      <c r="S130" s="330" t="s">
        <v>389</v>
      </c>
      <c r="T130" s="330" t="s">
        <v>389</v>
      </c>
      <c r="U130" s="330" t="s">
        <v>389</v>
      </c>
      <c r="V130" s="334" t="s">
        <v>336</v>
      </c>
      <c r="W130" s="332" t="s">
        <v>490</v>
      </c>
      <c r="X130" s="332" t="s">
        <v>53</v>
      </c>
      <c r="Y130" s="332" t="s">
        <v>55</v>
      </c>
      <c r="Z130">
        <f t="shared" si="2"/>
        <v>1</v>
      </c>
      <c r="AA130">
        <f t="shared" si="3"/>
        <v>0</v>
      </c>
    </row>
    <row r="131" spans="1:27" ht="16.5" thickBot="1" x14ac:dyDescent="0.3">
      <c r="A131" s="334">
        <v>129</v>
      </c>
      <c r="B131" s="329" t="s">
        <v>55</v>
      </c>
      <c r="C131" s="330">
        <v>159</v>
      </c>
      <c r="D131" s="330">
        <v>4.5</v>
      </c>
      <c r="E131" s="330">
        <v>3</v>
      </c>
      <c r="F131" s="330">
        <v>5</v>
      </c>
      <c r="G131" s="330">
        <v>5.0999999999999996</v>
      </c>
      <c r="H131" s="330">
        <v>5</v>
      </c>
      <c r="I131" s="330">
        <v>5</v>
      </c>
      <c r="J131" s="330">
        <v>5.0999999999999996</v>
      </c>
      <c r="K131" s="330" t="s">
        <v>389</v>
      </c>
      <c r="L131" s="330" t="s">
        <v>389</v>
      </c>
      <c r="M131" s="330" t="s">
        <v>389</v>
      </c>
      <c r="N131" s="330" t="s">
        <v>389</v>
      </c>
      <c r="O131" s="330" t="s">
        <v>389</v>
      </c>
      <c r="P131" s="330" t="s">
        <v>389</v>
      </c>
      <c r="Q131" s="330" t="s">
        <v>389</v>
      </c>
      <c r="R131" s="330" t="s">
        <v>389</v>
      </c>
      <c r="S131" s="330" t="s">
        <v>389</v>
      </c>
      <c r="T131" s="330" t="s">
        <v>389</v>
      </c>
      <c r="U131" s="330" t="s">
        <v>389</v>
      </c>
      <c r="V131" s="334" t="s">
        <v>337</v>
      </c>
      <c r="W131" s="332" t="s">
        <v>491</v>
      </c>
      <c r="X131" s="332" t="s">
        <v>53</v>
      </c>
      <c r="Y131" s="332" t="s">
        <v>55</v>
      </c>
      <c r="Z131">
        <f t="shared" si="2"/>
        <v>1</v>
      </c>
      <c r="AA131">
        <f t="shared" si="3"/>
        <v>0</v>
      </c>
    </row>
    <row r="132" spans="1:27" x14ac:dyDescent="0.25">
      <c r="Z132">
        <f t="shared" ref="Z132:Z159" si="4">IF(B132=Y132,1,0)</f>
        <v>1</v>
      </c>
      <c r="AA132">
        <f t="shared" ref="AA132:AA155" si="5">IF(A132=V132,1,0)</f>
        <v>1</v>
      </c>
    </row>
    <row r="133" spans="1:27" ht="15.75" x14ac:dyDescent="0.25">
      <c r="V133" s="334" t="s">
        <v>338</v>
      </c>
      <c r="W133" s="332" t="s">
        <v>492</v>
      </c>
      <c r="X133" s="332" t="s">
        <v>53</v>
      </c>
      <c r="Y133" s="332" t="s">
        <v>281</v>
      </c>
      <c r="Z133">
        <f t="shared" si="4"/>
        <v>0</v>
      </c>
      <c r="AA133">
        <f t="shared" si="5"/>
        <v>0</v>
      </c>
    </row>
    <row r="134" spans="1:27" ht="15.75" x14ac:dyDescent="0.25">
      <c r="V134" s="334" t="s">
        <v>339</v>
      </c>
      <c r="W134" s="332" t="s">
        <v>493</v>
      </c>
      <c r="X134" s="332" t="s">
        <v>53</v>
      </c>
      <c r="Y134" s="332" t="s">
        <v>55</v>
      </c>
      <c r="Z134">
        <f t="shared" si="4"/>
        <v>0</v>
      </c>
      <c r="AA134">
        <f t="shared" si="5"/>
        <v>0</v>
      </c>
    </row>
    <row r="135" spans="1:27" ht="15.75" x14ac:dyDescent="0.25">
      <c r="V135" s="334" t="s">
        <v>340</v>
      </c>
      <c r="W135" s="332" t="s">
        <v>494</v>
      </c>
      <c r="X135" s="332" t="s">
        <v>53</v>
      </c>
      <c r="Y135" s="332" t="s">
        <v>55</v>
      </c>
      <c r="Z135">
        <f t="shared" si="4"/>
        <v>0</v>
      </c>
      <c r="AA135">
        <f t="shared" si="5"/>
        <v>0</v>
      </c>
    </row>
    <row r="136" spans="1:27" ht="15.75" x14ac:dyDescent="0.25">
      <c r="V136" s="334" t="s">
        <v>341</v>
      </c>
      <c r="W136" s="332" t="s">
        <v>495</v>
      </c>
      <c r="X136" s="332" t="s">
        <v>53</v>
      </c>
      <c r="Y136" s="332" t="s">
        <v>55</v>
      </c>
      <c r="Z136">
        <f t="shared" si="4"/>
        <v>0</v>
      </c>
      <c r="AA136">
        <f t="shared" si="5"/>
        <v>0</v>
      </c>
    </row>
    <row r="137" spans="1:27" ht="15.75" x14ac:dyDescent="0.25">
      <c r="V137" s="334" t="s">
        <v>342</v>
      </c>
      <c r="W137" s="332" t="s">
        <v>496</v>
      </c>
      <c r="X137" s="332" t="s">
        <v>53</v>
      </c>
      <c r="Y137" s="332" t="s">
        <v>55</v>
      </c>
      <c r="Z137">
        <f t="shared" si="4"/>
        <v>0</v>
      </c>
      <c r="AA137">
        <f t="shared" si="5"/>
        <v>0</v>
      </c>
    </row>
    <row r="138" spans="1:27" ht="15.75" x14ac:dyDescent="0.25">
      <c r="V138" s="334" t="s">
        <v>343</v>
      </c>
      <c r="W138" s="332" t="s">
        <v>497</v>
      </c>
      <c r="X138" s="332" t="s">
        <v>53</v>
      </c>
      <c r="Y138" s="332" t="s">
        <v>55</v>
      </c>
      <c r="Z138">
        <f t="shared" si="4"/>
        <v>0</v>
      </c>
      <c r="AA138">
        <f t="shared" si="5"/>
        <v>0</v>
      </c>
    </row>
    <row r="139" spans="1:27" ht="15.75" x14ac:dyDescent="0.25">
      <c r="V139" s="334" t="s">
        <v>344</v>
      </c>
      <c r="W139" s="332" t="s">
        <v>498</v>
      </c>
      <c r="X139" s="332" t="s">
        <v>53</v>
      </c>
      <c r="Y139" s="332" t="s">
        <v>55</v>
      </c>
      <c r="Z139">
        <f t="shared" si="4"/>
        <v>0</v>
      </c>
      <c r="AA139">
        <f t="shared" si="5"/>
        <v>0</v>
      </c>
    </row>
    <row r="140" spans="1:27" ht="15.75" x14ac:dyDescent="0.25">
      <c r="V140" s="334" t="s">
        <v>345</v>
      </c>
      <c r="W140" s="332" t="s">
        <v>499</v>
      </c>
      <c r="X140" s="332" t="s">
        <v>53</v>
      </c>
      <c r="Y140" s="332" t="s">
        <v>358</v>
      </c>
      <c r="Z140">
        <f t="shared" si="4"/>
        <v>0</v>
      </c>
      <c r="AA140">
        <f t="shared" si="5"/>
        <v>0</v>
      </c>
    </row>
    <row r="141" spans="1:27" ht="15.75" x14ac:dyDescent="0.25">
      <c r="V141" s="334" t="s">
        <v>346</v>
      </c>
      <c r="W141" s="332" t="s">
        <v>500</v>
      </c>
      <c r="X141" s="332" t="s">
        <v>53</v>
      </c>
      <c r="Y141" s="332" t="s">
        <v>358</v>
      </c>
      <c r="Z141">
        <f t="shared" si="4"/>
        <v>0</v>
      </c>
      <c r="AA141">
        <f t="shared" si="5"/>
        <v>0</v>
      </c>
    </row>
    <row r="142" spans="1:27" ht="15.75" x14ac:dyDescent="0.25">
      <c r="V142" s="334" t="s">
        <v>347</v>
      </c>
      <c r="W142" s="332" t="s">
        <v>501</v>
      </c>
      <c r="X142" s="332" t="s">
        <v>53</v>
      </c>
      <c r="Y142" s="332" t="s">
        <v>359</v>
      </c>
      <c r="Z142">
        <f t="shared" si="4"/>
        <v>0</v>
      </c>
      <c r="AA142">
        <f t="shared" si="5"/>
        <v>0</v>
      </c>
    </row>
    <row r="143" spans="1:27" ht="15.75" x14ac:dyDescent="0.25">
      <c r="V143" s="334" t="s">
        <v>348</v>
      </c>
      <c r="W143" s="332" t="s">
        <v>502</v>
      </c>
      <c r="X143" s="332" t="s">
        <v>53</v>
      </c>
      <c r="Y143" s="332" t="s">
        <v>360</v>
      </c>
      <c r="Z143">
        <f t="shared" si="4"/>
        <v>0</v>
      </c>
      <c r="AA143">
        <f t="shared" si="5"/>
        <v>0</v>
      </c>
    </row>
    <row r="144" spans="1:27" ht="15.75" x14ac:dyDescent="0.25">
      <c r="V144" s="334" t="s">
        <v>349</v>
      </c>
      <c r="W144" s="332" t="s">
        <v>503</v>
      </c>
      <c r="X144" s="332" t="s">
        <v>53</v>
      </c>
      <c r="Y144" s="332" t="s">
        <v>360</v>
      </c>
      <c r="Z144">
        <f t="shared" si="4"/>
        <v>0</v>
      </c>
      <c r="AA144">
        <f t="shared" si="5"/>
        <v>0</v>
      </c>
    </row>
    <row r="145" spans="22:27" ht="15.75" x14ac:dyDescent="0.25">
      <c r="V145" s="334" t="s">
        <v>350</v>
      </c>
      <c r="W145" s="332" t="s">
        <v>504</v>
      </c>
      <c r="X145" s="332" t="s">
        <v>53</v>
      </c>
      <c r="Y145" s="332" t="s">
        <v>360</v>
      </c>
      <c r="Z145">
        <f t="shared" si="4"/>
        <v>0</v>
      </c>
      <c r="AA145">
        <f t="shared" si="5"/>
        <v>0</v>
      </c>
    </row>
    <row r="146" spans="22:27" ht="31.5" x14ac:dyDescent="0.25">
      <c r="V146" s="334" t="s">
        <v>351</v>
      </c>
      <c r="W146" s="332" t="s">
        <v>505</v>
      </c>
      <c r="X146" s="332" t="s">
        <v>53</v>
      </c>
      <c r="Y146" s="332" t="s">
        <v>361</v>
      </c>
      <c r="Z146">
        <f t="shared" si="4"/>
        <v>0</v>
      </c>
      <c r="AA146">
        <f t="shared" si="5"/>
        <v>0</v>
      </c>
    </row>
    <row r="147" spans="22:27" ht="15.75" x14ac:dyDescent="0.25">
      <c r="V147" s="334" t="s">
        <v>352</v>
      </c>
      <c r="W147" s="332" t="s">
        <v>506</v>
      </c>
      <c r="X147" s="332" t="s">
        <v>53</v>
      </c>
      <c r="Y147" s="332" t="s">
        <v>358</v>
      </c>
      <c r="Z147">
        <f t="shared" si="4"/>
        <v>0</v>
      </c>
      <c r="AA147">
        <f t="shared" si="5"/>
        <v>0</v>
      </c>
    </row>
    <row r="148" spans="22:27" ht="15.75" x14ac:dyDescent="0.25">
      <c r="V148" s="334" t="s">
        <v>353</v>
      </c>
      <c r="W148" s="332" t="s">
        <v>507</v>
      </c>
      <c r="X148" s="332" t="s">
        <v>53</v>
      </c>
      <c r="Y148" s="332" t="s">
        <v>358</v>
      </c>
      <c r="Z148">
        <f t="shared" si="4"/>
        <v>0</v>
      </c>
      <c r="AA148">
        <f t="shared" si="5"/>
        <v>0</v>
      </c>
    </row>
    <row r="149" spans="22:27" ht="15.75" x14ac:dyDescent="0.25">
      <c r="V149" s="334" t="s">
        <v>362</v>
      </c>
      <c r="W149" s="332" t="s">
        <v>508</v>
      </c>
      <c r="X149" s="332" t="s">
        <v>53</v>
      </c>
      <c r="Y149" s="332" t="s">
        <v>55</v>
      </c>
      <c r="Z149">
        <f t="shared" si="4"/>
        <v>0</v>
      </c>
      <c r="AA149">
        <f t="shared" si="5"/>
        <v>0</v>
      </c>
    </row>
    <row r="150" spans="22:27" ht="15.75" x14ac:dyDescent="0.25">
      <c r="V150" s="334" t="s">
        <v>363</v>
      </c>
      <c r="W150" s="332" t="s">
        <v>509</v>
      </c>
      <c r="X150" s="332" t="s">
        <v>53</v>
      </c>
      <c r="Y150" s="332" t="s">
        <v>55</v>
      </c>
      <c r="Z150">
        <f t="shared" si="4"/>
        <v>0</v>
      </c>
      <c r="AA150">
        <f t="shared" si="5"/>
        <v>0</v>
      </c>
    </row>
    <row r="151" spans="22:27" ht="15.75" x14ac:dyDescent="0.25">
      <c r="V151" s="334" t="s">
        <v>364</v>
      </c>
      <c r="W151" s="332" t="s">
        <v>510</v>
      </c>
      <c r="X151" s="332" t="s">
        <v>53</v>
      </c>
      <c r="Y151" s="332" t="s">
        <v>358</v>
      </c>
      <c r="Z151">
        <f t="shared" si="4"/>
        <v>0</v>
      </c>
      <c r="AA151">
        <f t="shared" si="5"/>
        <v>0</v>
      </c>
    </row>
    <row r="152" spans="22:27" ht="15.75" x14ac:dyDescent="0.25">
      <c r="V152" s="334" t="s">
        <v>365</v>
      </c>
      <c r="W152" s="332" t="s">
        <v>511</v>
      </c>
      <c r="X152" s="332" t="s">
        <v>53</v>
      </c>
      <c r="Y152" s="332" t="s">
        <v>358</v>
      </c>
      <c r="Z152">
        <f t="shared" si="4"/>
        <v>0</v>
      </c>
      <c r="AA152">
        <f t="shared" si="5"/>
        <v>0</v>
      </c>
    </row>
    <row r="153" spans="22:27" ht="15.75" x14ac:dyDescent="0.25">
      <c r="V153" s="334" t="s">
        <v>366</v>
      </c>
      <c r="W153" s="332" t="s">
        <v>512</v>
      </c>
      <c r="X153" s="332" t="s">
        <v>53</v>
      </c>
      <c r="Y153" s="332" t="s">
        <v>359</v>
      </c>
      <c r="Z153">
        <f t="shared" si="4"/>
        <v>0</v>
      </c>
      <c r="AA153">
        <f t="shared" si="5"/>
        <v>0</v>
      </c>
    </row>
    <row r="154" spans="22:27" ht="15.75" x14ac:dyDescent="0.25">
      <c r="V154" s="334" t="s">
        <v>367</v>
      </c>
      <c r="W154" s="332" t="s">
        <v>513</v>
      </c>
      <c r="X154" s="332" t="s">
        <v>53</v>
      </c>
      <c r="Y154" s="332" t="s">
        <v>360</v>
      </c>
      <c r="Z154">
        <f t="shared" si="4"/>
        <v>0</v>
      </c>
      <c r="AA154">
        <f t="shared" si="5"/>
        <v>0</v>
      </c>
    </row>
    <row r="155" spans="22:27" ht="15.75" x14ac:dyDescent="0.25">
      <c r="V155" s="334" t="s">
        <v>368</v>
      </c>
      <c r="W155" s="332" t="s">
        <v>514</v>
      </c>
      <c r="X155" s="332" t="s">
        <v>53</v>
      </c>
      <c r="Y155" s="332" t="s">
        <v>360</v>
      </c>
      <c r="Z155">
        <f t="shared" si="4"/>
        <v>0</v>
      </c>
      <c r="AA155">
        <f t="shared" si="5"/>
        <v>0</v>
      </c>
    </row>
    <row r="156" spans="22:27" ht="15.75" x14ac:dyDescent="0.25">
      <c r="V156" s="334" t="s">
        <v>369</v>
      </c>
      <c r="W156" s="332" t="s">
        <v>515</v>
      </c>
      <c r="X156" s="332" t="s">
        <v>53</v>
      </c>
      <c r="Y156" s="332" t="s">
        <v>360</v>
      </c>
      <c r="Z156">
        <f t="shared" si="4"/>
        <v>0</v>
      </c>
      <c r="AA156">
        <f>IF(A116=V156,1,0)</f>
        <v>0</v>
      </c>
    </row>
    <row r="157" spans="22:27" ht="31.5" x14ac:dyDescent="0.25">
      <c r="V157" s="334" t="s">
        <v>370</v>
      </c>
      <c r="W157" s="332" t="s">
        <v>516</v>
      </c>
      <c r="X157" s="332" t="s">
        <v>53</v>
      </c>
      <c r="Y157" s="332" t="s">
        <v>361</v>
      </c>
      <c r="Z157">
        <f t="shared" si="4"/>
        <v>0</v>
      </c>
      <c r="AA157">
        <f>IF(A117=V157,1,0)</f>
        <v>0</v>
      </c>
    </row>
    <row r="158" spans="22:27" ht="15.75" x14ac:dyDescent="0.25">
      <c r="V158" s="334" t="s">
        <v>371</v>
      </c>
      <c r="W158" s="332" t="s">
        <v>517</v>
      </c>
      <c r="X158" s="332" t="s">
        <v>53</v>
      </c>
      <c r="Y158" s="332" t="s">
        <v>358</v>
      </c>
      <c r="Z158">
        <f t="shared" si="4"/>
        <v>0</v>
      </c>
      <c r="AA158">
        <f>IF(A118=V158,1,0)</f>
        <v>0</v>
      </c>
    </row>
    <row r="159" spans="22:27" ht="15.75" x14ac:dyDescent="0.25">
      <c r="V159" s="334" t="s">
        <v>372</v>
      </c>
      <c r="W159" s="332" t="s">
        <v>518</v>
      </c>
      <c r="X159" s="332" t="s">
        <v>53</v>
      </c>
      <c r="Y159" s="332" t="s">
        <v>358</v>
      </c>
      <c r="Z159">
        <f t="shared" si="4"/>
        <v>0</v>
      </c>
      <c r="AA159">
        <f>IF(A119=V159,1,0)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0"/>
  <sheetViews>
    <sheetView view="pageLayout" topLeftCell="A13" zoomScaleNormal="100" zoomScaleSheetLayoutView="100" workbookViewId="0">
      <selection activeCell="W25" sqref="W25:Z25"/>
    </sheetView>
  </sheetViews>
  <sheetFormatPr defaultRowHeight="15" x14ac:dyDescent="0.25"/>
  <cols>
    <col min="1" max="4" width="5" customWidth="1"/>
    <col min="5" max="5" width="6" customWidth="1"/>
    <col min="6" max="25" width="5" customWidth="1"/>
    <col min="26" max="26" width="3.85546875" customWidth="1"/>
    <col min="257" max="260" width="5" customWidth="1"/>
    <col min="261" max="261" width="6" customWidth="1"/>
    <col min="262" max="281" width="5" customWidth="1"/>
    <col min="282" max="282" width="3.85546875" customWidth="1"/>
    <col min="513" max="516" width="5" customWidth="1"/>
    <col min="517" max="517" width="6" customWidth="1"/>
    <col min="518" max="537" width="5" customWidth="1"/>
    <col min="538" max="538" width="3.85546875" customWidth="1"/>
    <col min="769" max="772" width="5" customWidth="1"/>
    <col min="773" max="773" width="6" customWidth="1"/>
    <col min="774" max="793" width="5" customWidth="1"/>
    <col min="794" max="794" width="3.85546875" customWidth="1"/>
    <col min="1025" max="1028" width="5" customWidth="1"/>
    <col min="1029" max="1029" width="6" customWidth="1"/>
    <col min="1030" max="1049" width="5" customWidth="1"/>
    <col min="1050" max="1050" width="3.85546875" customWidth="1"/>
    <col min="1281" max="1284" width="5" customWidth="1"/>
    <col min="1285" max="1285" width="6" customWidth="1"/>
    <col min="1286" max="1305" width="5" customWidth="1"/>
    <col min="1306" max="1306" width="3.85546875" customWidth="1"/>
    <col min="1537" max="1540" width="5" customWidth="1"/>
    <col min="1541" max="1541" width="6" customWidth="1"/>
    <col min="1542" max="1561" width="5" customWidth="1"/>
    <col min="1562" max="1562" width="3.85546875" customWidth="1"/>
    <col min="1793" max="1796" width="5" customWidth="1"/>
    <col min="1797" max="1797" width="6" customWidth="1"/>
    <col min="1798" max="1817" width="5" customWidth="1"/>
    <col min="1818" max="1818" width="3.85546875" customWidth="1"/>
    <col min="2049" max="2052" width="5" customWidth="1"/>
    <col min="2053" max="2053" width="6" customWidth="1"/>
    <col min="2054" max="2073" width="5" customWidth="1"/>
    <col min="2074" max="2074" width="3.85546875" customWidth="1"/>
    <col min="2305" max="2308" width="5" customWidth="1"/>
    <col min="2309" max="2309" width="6" customWidth="1"/>
    <col min="2310" max="2329" width="5" customWidth="1"/>
    <col min="2330" max="2330" width="3.85546875" customWidth="1"/>
    <col min="2561" max="2564" width="5" customWidth="1"/>
    <col min="2565" max="2565" width="6" customWidth="1"/>
    <col min="2566" max="2585" width="5" customWidth="1"/>
    <col min="2586" max="2586" width="3.85546875" customWidth="1"/>
    <col min="2817" max="2820" width="5" customWidth="1"/>
    <col min="2821" max="2821" width="6" customWidth="1"/>
    <col min="2822" max="2841" width="5" customWidth="1"/>
    <col min="2842" max="2842" width="3.85546875" customWidth="1"/>
    <col min="3073" max="3076" width="5" customWidth="1"/>
    <col min="3077" max="3077" width="6" customWidth="1"/>
    <col min="3078" max="3097" width="5" customWidth="1"/>
    <col min="3098" max="3098" width="3.85546875" customWidth="1"/>
    <col min="3329" max="3332" width="5" customWidth="1"/>
    <col min="3333" max="3333" width="6" customWidth="1"/>
    <col min="3334" max="3353" width="5" customWidth="1"/>
    <col min="3354" max="3354" width="3.85546875" customWidth="1"/>
    <col min="3585" max="3588" width="5" customWidth="1"/>
    <col min="3589" max="3589" width="6" customWidth="1"/>
    <col min="3590" max="3609" width="5" customWidth="1"/>
    <col min="3610" max="3610" width="3.85546875" customWidth="1"/>
    <col min="3841" max="3844" width="5" customWidth="1"/>
    <col min="3845" max="3845" width="6" customWidth="1"/>
    <col min="3846" max="3865" width="5" customWidth="1"/>
    <col min="3866" max="3866" width="3.85546875" customWidth="1"/>
    <col min="4097" max="4100" width="5" customWidth="1"/>
    <col min="4101" max="4101" width="6" customWidth="1"/>
    <col min="4102" max="4121" width="5" customWidth="1"/>
    <col min="4122" max="4122" width="3.85546875" customWidth="1"/>
    <col min="4353" max="4356" width="5" customWidth="1"/>
    <col min="4357" max="4357" width="6" customWidth="1"/>
    <col min="4358" max="4377" width="5" customWidth="1"/>
    <col min="4378" max="4378" width="3.85546875" customWidth="1"/>
    <col min="4609" max="4612" width="5" customWidth="1"/>
    <col min="4613" max="4613" width="6" customWidth="1"/>
    <col min="4614" max="4633" width="5" customWidth="1"/>
    <col min="4634" max="4634" width="3.85546875" customWidth="1"/>
    <col min="4865" max="4868" width="5" customWidth="1"/>
    <col min="4869" max="4869" width="6" customWidth="1"/>
    <col min="4870" max="4889" width="5" customWidth="1"/>
    <col min="4890" max="4890" width="3.85546875" customWidth="1"/>
    <col min="5121" max="5124" width="5" customWidth="1"/>
    <col min="5125" max="5125" width="6" customWidth="1"/>
    <col min="5126" max="5145" width="5" customWidth="1"/>
    <col min="5146" max="5146" width="3.85546875" customWidth="1"/>
    <col min="5377" max="5380" width="5" customWidth="1"/>
    <col min="5381" max="5381" width="6" customWidth="1"/>
    <col min="5382" max="5401" width="5" customWidth="1"/>
    <col min="5402" max="5402" width="3.85546875" customWidth="1"/>
    <col min="5633" max="5636" width="5" customWidth="1"/>
    <col min="5637" max="5637" width="6" customWidth="1"/>
    <col min="5638" max="5657" width="5" customWidth="1"/>
    <col min="5658" max="5658" width="3.85546875" customWidth="1"/>
    <col min="5889" max="5892" width="5" customWidth="1"/>
    <col min="5893" max="5893" width="6" customWidth="1"/>
    <col min="5894" max="5913" width="5" customWidth="1"/>
    <col min="5914" max="5914" width="3.85546875" customWidth="1"/>
    <col min="6145" max="6148" width="5" customWidth="1"/>
    <col min="6149" max="6149" width="6" customWidth="1"/>
    <col min="6150" max="6169" width="5" customWidth="1"/>
    <col min="6170" max="6170" width="3.85546875" customWidth="1"/>
    <col min="6401" max="6404" width="5" customWidth="1"/>
    <col min="6405" max="6405" width="6" customWidth="1"/>
    <col min="6406" max="6425" width="5" customWidth="1"/>
    <col min="6426" max="6426" width="3.85546875" customWidth="1"/>
    <col min="6657" max="6660" width="5" customWidth="1"/>
    <col min="6661" max="6661" width="6" customWidth="1"/>
    <col min="6662" max="6681" width="5" customWidth="1"/>
    <col min="6682" max="6682" width="3.85546875" customWidth="1"/>
    <col min="6913" max="6916" width="5" customWidth="1"/>
    <col min="6917" max="6917" width="6" customWidth="1"/>
    <col min="6918" max="6937" width="5" customWidth="1"/>
    <col min="6938" max="6938" width="3.85546875" customWidth="1"/>
    <col min="7169" max="7172" width="5" customWidth="1"/>
    <col min="7173" max="7173" width="6" customWidth="1"/>
    <col min="7174" max="7193" width="5" customWidth="1"/>
    <col min="7194" max="7194" width="3.85546875" customWidth="1"/>
    <col min="7425" max="7428" width="5" customWidth="1"/>
    <col min="7429" max="7429" width="6" customWidth="1"/>
    <col min="7430" max="7449" width="5" customWidth="1"/>
    <col min="7450" max="7450" width="3.85546875" customWidth="1"/>
    <col min="7681" max="7684" width="5" customWidth="1"/>
    <col min="7685" max="7685" width="6" customWidth="1"/>
    <col min="7686" max="7705" width="5" customWidth="1"/>
    <col min="7706" max="7706" width="3.85546875" customWidth="1"/>
    <col min="7937" max="7940" width="5" customWidth="1"/>
    <col min="7941" max="7941" width="6" customWidth="1"/>
    <col min="7942" max="7961" width="5" customWidth="1"/>
    <col min="7962" max="7962" width="3.85546875" customWidth="1"/>
    <col min="8193" max="8196" width="5" customWidth="1"/>
    <col min="8197" max="8197" width="6" customWidth="1"/>
    <col min="8198" max="8217" width="5" customWidth="1"/>
    <col min="8218" max="8218" width="3.85546875" customWidth="1"/>
    <col min="8449" max="8452" width="5" customWidth="1"/>
    <col min="8453" max="8453" width="6" customWidth="1"/>
    <col min="8454" max="8473" width="5" customWidth="1"/>
    <col min="8474" max="8474" width="3.85546875" customWidth="1"/>
    <col min="8705" max="8708" width="5" customWidth="1"/>
    <col min="8709" max="8709" width="6" customWidth="1"/>
    <col min="8710" max="8729" width="5" customWidth="1"/>
    <col min="8730" max="8730" width="3.85546875" customWidth="1"/>
    <col min="8961" max="8964" width="5" customWidth="1"/>
    <col min="8965" max="8965" width="6" customWidth="1"/>
    <col min="8966" max="8985" width="5" customWidth="1"/>
    <col min="8986" max="8986" width="3.85546875" customWidth="1"/>
    <col min="9217" max="9220" width="5" customWidth="1"/>
    <col min="9221" max="9221" width="6" customWidth="1"/>
    <col min="9222" max="9241" width="5" customWidth="1"/>
    <col min="9242" max="9242" width="3.85546875" customWidth="1"/>
    <col min="9473" max="9476" width="5" customWidth="1"/>
    <col min="9477" max="9477" width="6" customWidth="1"/>
    <col min="9478" max="9497" width="5" customWidth="1"/>
    <col min="9498" max="9498" width="3.85546875" customWidth="1"/>
    <col min="9729" max="9732" width="5" customWidth="1"/>
    <col min="9733" max="9733" width="6" customWidth="1"/>
    <col min="9734" max="9753" width="5" customWidth="1"/>
    <col min="9754" max="9754" width="3.85546875" customWidth="1"/>
    <col min="9985" max="9988" width="5" customWidth="1"/>
    <col min="9989" max="9989" width="6" customWidth="1"/>
    <col min="9990" max="10009" width="5" customWidth="1"/>
    <col min="10010" max="10010" width="3.85546875" customWidth="1"/>
    <col min="10241" max="10244" width="5" customWidth="1"/>
    <col min="10245" max="10245" width="6" customWidth="1"/>
    <col min="10246" max="10265" width="5" customWidth="1"/>
    <col min="10266" max="10266" width="3.85546875" customWidth="1"/>
    <col min="10497" max="10500" width="5" customWidth="1"/>
    <col min="10501" max="10501" width="6" customWidth="1"/>
    <col min="10502" max="10521" width="5" customWidth="1"/>
    <col min="10522" max="10522" width="3.85546875" customWidth="1"/>
    <col min="10753" max="10756" width="5" customWidth="1"/>
    <col min="10757" max="10757" width="6" customWidth="1"/>
    <col min="10758" max="10777" width="5" customWidth="1"/>
    <col min="10778" max="10778" width="3.85546875" customWidth="1"/>
    <col min="11009" max="11012" width="5" customWidth="1"/>
    <col min="11013" max="11013" width="6" customWidth="1"/>
    <col min="11014" max="11033" width="5" customWidth="1"/>
    <col min="11034" max="11034" width="3.85546875" customWidth="1"/>
    <col min="11265" max="11268" width="5" customWidth="1"/>
    <col min="11269" max="11269" width="6" customWidth="1"/>
    <col min="11270" max="11289" width="5" customWidth="1"/>
    <col min="11290" max="11290" width="3.85546875" customWidth="1"/>
    <col min="11521" max="11524" width="5" customWidth="1"/>
    <col min="11525" max="11525" width="6" customWidth="1"/>
    <col min="11526" max="11545" width="5" customWidth="1"/>
    <col min="11546" max="11546" width="3.85546875" customWidth="1"/>
    <col min="11777" max="11780" width="5" customWidth="1"/>
    <col min="11781" max="11781" width="6" customWidth="1"/>
    <col min="11782" max="11801" width="5" customWidth="1"/>
    <col min="11802" max="11802" width="3.85546875" customWidth="1"/>
    <col min="12033" max="12036" width="5" customWidth="1"/>
    <col min="12037" max="12037" width="6" customWidth="1"/>
    <col min="12038" max="12057" width="5" customWidth="1"/>
    <col min="12058" max="12058" width="3.85546875" customWidth="1"/>
    <col min="12289" max="12292" width="5" customWidth="1"/>
    <col min="12293" max="12293" width="6" customWidth="1"/>
    <col min="12294" max="12313" width="5" customWidth="1"/>
    <col min="12314" max="12314" width="3.85546875" customWidth="1"/>
    <col min="12545" max="12548" width="5" customWidth="1"/>
    <col min="12549" max="12549" width="6" customWidth="1"/>
    <col min="12550" max="12569" width="5" customWidth="1"/>
    <col min="12570" max="12570" width="3.85546875" customWidth="1"/>
    <col min="12801" max="12804" width="5" customWidth="1"/>
    <col min="12805" max="12805" width="6" customWidth="1"/>
    <col min="12806" max="12825" width="5" customWidth="1"/>
    <col min="12826" max="12826" width="3.85546875" customWidth="1"/>
    <col min="13057" max="13060" width="5" customWidth="1"/>
    <col min="13061" max="13061" width="6" customWidth="1"/>
    <col min="13062" max="13081" width="5" customWidth="1"/>
    <col min="13082" max="13082" width="3.85546875" customWidth="1"/>
    <col min="13313" max="13316" width="5" customWidth="1"/>
    <col min="13317" max="13317" width="6" customWidth="1"/>
    <col min="13318" max="13337" width="5" customWidth="1"/>
    <col min="13338" max="13338" width="3.85546875" customWidth="1"/>
    <col min="13569" max="13572" width="5" customWidth="1"/>
    <col min="13573" max="13573" width="6" customWidth="1"/>
    <col min="13574" max="13593" width="5" customWidth="1"/>
    <col min="13594" max="13594" width="3.85546875" customWidth="1"/>
    <col min="13825" max="13828" width="5" customWidth="1"/>
    <col min="13829" max="13829" width="6" customWidth="1"/>
    <col min="13830" max="13849" width="5" customWidth="1"/>
    <col min="13850" max="13850" width="3.85546875" customWidth="1"/>
    <col min="14081" max="14084" width="5" customWidth="1"/>
    <col min="14085" max="14085" width="6" customWidth="1"/>
    <col min="14086" max="14105" width="5" customWidth="1"/>
    <col min="14106" max="14106" width="3.85546875" customWidth="1"/>
    <col min="14337" max="14340" width="5" customWidth="1"/>
    <col min="14341" max="14341" width="6" customWidth="1"/>
    <col min="14342" max="14361" width="5" customWidth="1"/>
    <col min="14362" max="14362" width="3.85546875" customWidth="1"/>
    <col min="14593" max="14596" width="5" customWidth="1"/>
    <col min="14597" max="14597" width="6" customWidth="1"/>
    <col min="14598" max="14617" width="5" customWidth="1"/>
    <col min="14618" max="14618" width="3.85546875" customWidth="1"/>
    <col min="14849" max="14852" width="5" customWidth="1"/>
    <col min="14853" max="14853" width="6" customWidth="1"/>
    <col min="14854" max="14873" width="5" customWidth="1"/>
    <col min="14874" max="14874" width="3.85546875" customWidth="1"/>
    <col min="15105" max="15108" width="5" customWidth="1"/>
    <col min="15109" max="15109" width="6" customWidth="1"/>
    <col min="15110" max="15129" width="5" customWidth="1"/>
    <col min="15130" max="15130" width="3.85546875" customWidth="1"/>
    <col min="15361" max="15364" width="5" customWidth="1"/>
    <col min="15365" max="15365" width="6" customWidth="1"/>
    <col min="15366" max="15385" width="5" customWidth="1"/>
    <col min="15386" max="15386" width="3.85546875" customWidth="1"/>
    <col min="15617" max="15620" width="5" customWidth="1"/>
    <col min="15621" max="15621" width="6" customWidth="1"/>
    <col min="15622" max="15641" width="5" customWidth="1"/>
    <col min="15642" max="15642" width="3.85546875" customWidth="1"/>
    <col min="15873" max="15876" width="5" customWidth="1"/>
    <col min="15877" max="15877" width="6" customWidth="1"/>
    <col min="15878" max="15897" width="5" customWidth="1"/>
    <col min="15898" max="15898" width="3.85546875" customWidth="1"/>
    <col min="16129" max="16132" width="5" customWidth="1"/>
    <col min="16133" max="16133" width="6" customWidth="1"/>
    <col min="16134" max="16153" width="5" customWidth="1"/>
    <col min="16154" max="16154" width="3.85546875" customWidth="1"/>
  </cols>
  <sheetData>
    <row r="1" spans="1:26" ht="15.75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5.75" customHeight="1" x14ac:dyDescent="0.25">
      <c r="A2" s="165" t="str">
        <f>CONCATENATE("Акт №","340/",Форма!$C$2,"/КНПЗ/23","-УЗК")</f>
        <v>Акт №340/1868/КНПЗ/23-УЗК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</row>
    <row r="3" spans="1:26" ht="15.75" x14ac:dyDescent="0.25">
      <c r="A3" s="231" t="s">
        <v>60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</row>
    <row r="4" spans="1:26" ht="15.75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43.35" customHeight="1" x14ac:dyDescent="0.25">
      <c r="A5" s="232" t="s">
        <v>7</v>
      </c>
      <c r="B5" s="233"/>
      <c r="C5" s="233"/>
      <c r="D5" s="233"/>
      <c r="E5" s="233"/>
      <c r="F5" s="97" t="str">
        <f>Форма!$C$3</f>
        <v>ООО «ОРГЭНЕРГОНЕФТЬ»</v>
      </c>
      <c r="G5" s="98"/>
      <c r="H5" s="98"/>
      <c r="I5" s="98"/>
      <c r="J5" s="98"/>
      <c r="K5" s="98"/>
      <c r="L5" s="98"/>
      <c r="M5" s="99"/>
      <c r="N5" s="23"/>
      <c r="O5" s="227" t="s">
        <v>38</v>
      </c>
      <c r="P5" s="227"/>
      <c r="Q5" s="227"/>
      <c r="R5" s="227"/>
      <c r="S5" s="227"/>
      <c r="T5" s="117" t="str">
        <f>Форма!$C$8</f>
        <v>АО «КНПЗ»</v>
      </c>
      <c r="U5" s="117"/>
      <c r="V5" s="117"/>
      <c r="W5" s="117"/>
      <c r="X5" s="117"/>
      <c r="Y5" s="117"/>
      <c r="Z5" s="117"/>
    </row>
    <row r="6" spans="1:26" ht="54" customHeight="1" x14ac:dyDescent="0.25">
      <c r="A6" s="232" t="s">
        <v>8</v>
      </c>
      <c r="B6" s="233"/>
      <c r="C6" s="233"/>
      <c r="D6" s="233"/>
      <c r="E6" s="233"/>
      <c r="F6" s="121">
        <f>Форма!$C$4</f>
        <v>45091</v>
      </c>
      <c r="G6" s="234"/>
      <c r="H6" s="234"/>
      <c r="I6" s="234"/>
      <c r="J6" s="234"/>
      <c r="K6" s="234"/>
      <c r="L6" s="234"/>
      <c r="M6" s="234"/>
      <c r="N6" s="23"/>
      <c r="O6" s="227" t="s">
        <v>4</v>
      </c>
      <c r="P6" s="227"/>
      <c r="Q6" s="227"/>
      <c r="R6" s="227"/>
      <c r="S6" s="227"/>
      <c r="T6" s="117" t="str">
        <f>Форма!$C$7</f>
        <v>Цех №4, установка каталитического крекинга FCC</v>
      </c>
      <c r="U6" s="117"/>
      <c r="V6" s="117"/>
      <c r="W6" s="117"/>
      <c r="X6" s="117"/>
      <c r="Y6" s="117"/>
      <c r="Z6" s="117"/>
    </row>
    <row r="7" spans="1:26" ht="29.25" customHeight="1" x14ac:dyDescent="0.25">
      <c r="A7" s="235" t="s">
        <v>147</v>
      </c>
      <c r="B7" s="236"/>
      <c r="C7" s="236"/>
      <c r="D7" s="236"/>
      <c r="E7" s="236"/>
      <c r="F7" s="118">
        <f>Форма!$C$5</f>
        <v>2</v>
      </c>
      <c r="G7" s="119"/>
      <c r="H7" s="119"/>
      <c r="I7" s="119"/>
      <c r="J7" s="119"/>
      <c r="K7" s="119"/>
      <c r="L7" s="119"/>
      <c r="M7" s="120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50.25" customHeight="1" x14ac:dyDescent="0.25">
      <c r="A8" s="227" t="s">
        <v>9</v>
      </c>
      <c r="B8" s="227"/>
      <c r="C8" s="227"/>
      <c r="D8" s="227"/>
      <c r="E8" s="227"/>
      <c r="F8" s="117" t="str">
        <f>Форма!$C$6</f>
        <v>Вакуумный газойль из 401-Е01 на прием насосов 401-N02A/B Линии 1404,1405</v>
      </c>
      <c r="G8" s="117"/>
      <c r="H8" s="117"/>
      <c r="I8" s="117"/>
      <c r="J8" s="117"/>
      <c r="K8" s="117"/>
      <c r="L8" s="117"/>
      <c r="M8" s="117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.75" x14ac:dyDescent="0.25">
      <c r="A10" s="179" t="s">
        <v>10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</row>
    <row r="11" spans="1:26" ht="57" customHeight="1" x14ac:dyDescent="0.25">
      <c r="A11" s="228" t="s">
        <v>258</v>
      </c>
      <c r="B11" s="229"/>
      <c r="C11" s="229"/>
      <c r="D11" s="229"/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30"/>
    </row>
    <row r="12" spans="1:26" ht="15.75" x14ac:dyDescent="0.25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5.75" x14ac:dyDescent="0.25">
      <c r="A13" s="179" t="s">
        <v>41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</row>
    <row r="14" spans="1:26" ht="75.75" customHeight="1" x14ac:dyDescent="0.25">
      <c r="A14" s="27" t="s">
        <v>42</v>
      </c>
      <c r="B14" s="218" t="s">
        <v>61</v>
      </c>
      <c r="C14" s="218"/>
      <c r="D14" s="226" t="s">
        <v>62</v>
      </c>
      <c r="E14" s="226"/>
      <c r="F14" s="218" t="s">
        <v>63</v>
      </c>
      <c r="G14" s="218"/>
      <c r="H14" s="218"/>
      <c r="I14" s="218"/>
      <c r="J14" s="218" t="s">
        <v>64</v>
      </c>
      <c r="K14" s="218"/>
      <c r="L14" s="162" t="s">
        <v>65</v>
      </c>
      <c r="M14" s="164"/>
      <c r="N14" s="218" t="s">
        <v>66</v>
      </c>
      <c r="O14" s="218"/>
      <c r="P14" s="218" t="s">
        <v>67</v>
      </c>
      <c r="Q14" s="218"/>
      <c r="R14" s="218"/>
      <c r="S14" s="218"/>
      <c r="T14" s="218"/>
      <c r="U14" s="218" t="s">
        <v>68</v>
      </c>
      <c r="V14" s="218"/>
      <c r="W14" s="218"/>
      <c r="X14" s="218" t="s">
        <v>69</v>
      </c>
      <c r="Y14" s="218"/>
      <c r="Z14" s="218"/>
    </row>
    <row r="15" spans="1:26" ht="19.149999999999999" customHeight="1" x14ac:dyDescent="0.25">
      <c r="A15" s="28">
        <v>1</v>
      </c>
      <c r="B15" s="217" t="s">
        <v>312</v>
      </c>
      <c r="C15" s="217"/>
      <c r="D15" s="224">
        <v>8</v>
      </c>
      <c r="E15" s="224"/>
      <c r="F15" s="217">
        <v>20</v>
      </c>
      <c r="G15" s="217"/>
      <c r="H15" s="217"/>
      <c r="I15" s="217"/>
      <c r="J15" s="225">
        <v>70</v>
      </c>
      <c r="K15" s="225"/>
      <c r="L15" s="219">
        <v>5</v>
      </c>
      <c r="M15" s="220"/>
      <c r="N15" s="219">
        <v>1.6</v>
      </c>
      <c r="O15" s="220"/>
      <c r="P15" s="221" t="s">
        <v>70</v>
      </c>
      <c r="Q15" s="222"/>
      <c r="R15" s="222"/>
      <c r="S15" s="222"/>
      <c r="T15" s="223"/>
      <c r="U15" s="217" t="s">
        <v>71</v>
      </c>
      <c r="V15" s="217"/>
      <c r="W15" s="217"/>
      <c r="X15" s="217" t="s">
        <v>3</v>
      </c>
      <c r="Y15" s="217"/>
      <c r="Z15" s="217"/>
    </row>
    <row r="16" spans="1:26" ht="68.25" customHeight="1" x14ac:dyDescent="0.25">
      <c r="A16" s="214" t="s">
        <v>72</v>
      </c>
      <c r="B16" s="214"/>
      <c r="C16" s="214"/>
      <c r="D16" s="214"/>
      <c r="E16" s="214"/>
      <c r="F16" s="214"/>
      <c r="G16" s="214"/>
      <c r="H16" s="214"/>
      <c r="I16" s="214"/>
      <c r="J16" s="214"/>
      <c r="K16" s="214"/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</row>
    <row r="17" spans="1:26" ht="21" customHeight="1" x14ac:dyDescent="0.25">
      <c r="A17" s="215" t="s">
        <v>378</v>
      </c>
      <c r="B17" s="214"/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</row>
    <row r="18" spans="1:26" ht="16.5" customHeight="1" x14ac:dyDescent="0.25">
      <c r="A18" s="214"/>
      <c r="B18" s="214"/>
      <c r="C18" s="214"/>
      <c r="D18" s="214"/>
      <c r="E18" s="214"/>
      <c r="F18" s="214"/>
      <c r="G18" s="214"/>
      <c r="H18" s="214"/>
      <c r="I18" s="214"/>
      <c r="J18" s="214"/>
      <c r="K18" s="214"/>
      <c r="L18" s="214"/>
      <c r="M18" s="214"/>
      <c r="N18" s="214"/>
      <c r="O18" s="214"/>
      <c r="P18" s="214"/>
      <c r="Q18" s="214"/>
      <c r="R18" s="214"/>
      <c r="S18" s="214"/>
      <c r="T18" s="214"/>
      <c r="U18" s="214"/>
      <c r="V18" s="214"/>
      <c r="W18" s="214"/>
      <c r="X18" s="214"/>
      <c r="Y18" s="214"/>
      <c r="Z18" s="214"/>
    </row>
    <row r="19" spans="1:26" ht="34.5" customHeight="1" x14ac:dyDescent="0.25">
      <c r="A19" s="216" t="s">
        <v>27</v>
      </c>
      <c r="B19" s="216"/>
      <c r="C19" s="216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216"/>
      <c r="Z19" s="216"/>
    </row>
    <row r="20" spans="1:26" ht="42" customHeight="1" x14ac:dyDescent="0.25">
      <c r="A20" s="101" t="s">
        <v>28</v>
      </c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2" t="s">
        <v>73</v>
      </c>
      <c r="P20" s="103"/>
      <c r="Q20" s="103"/>
      <c r="R20" s="103"/>
      <c r="S20" s="103"/>
      <c r="T20" s="103"/>
      <c r="U20" s="103"/>
      <c r="V20" s="104"/>
      <c r="W20" s="101" t="s">
        <v>30</v>
      </c>
      <c r="X20" s="101"/>
      <c r="Y20" s="101"/>
      <c r="Z20" s="101"/>
    </row>
    <row r="21" spans="1:26" ht="15.75" x14ac:dyDescent="0.25">
      <c r="A21" s="117" t="s">
        <v>151</v>
      </c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8">
        <v>205245</v>
      </c>
      <c r="P21" s="119"/>
      <c r="Q21" s="119"/>
      <c r="R21" s="119"/>
      <c r="S21" s="119"/>
      <c r="T21" s="119"/>
      <c r="U21" s="119"/>
      <c r="V21" s="120"/>
      <c r="W21" s="121" t="s">
        <v>152</v>
      </c>
      <c r="X21" s="121"/>
      <c r="Y21" s="121"/>
      <c r="Z21" s="121"/>
    </row>
    <row r="22" spans="1:26" ht="15.75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41.25" customHeight="1" x14ac:dyDescent="0.25">
      <c r="A23" s="116" t="s">
        <v>32</v>
      </c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</row>
    <row r="24" spans="1:26" ht="34.5" customHeight="1" x14ac:dyDescent="0.25">
      <c r="A24" s="101" t="s">
        <v>74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2" t="s">
        <v>34</v>
      </c>
      <c r="L24" s="103"/>
      <c r="M24" s="103"/>
      <c r="N24" s="103"/>
      <c r="O24" s="103"/>
      <c r="P24" s="103"/>
      <c r="Q24" s="103"/>
      <c r="R24" s="104"/>
      <c r="S24" s="101" t="s">
        <v>75</v>
      </c>
      <c r="T24" s="101">
        <v>4</v>
      </c>
      <c r="U24" s="101"/>
      <c r="V24" s="101"/>
      <c r="W24" s="101" t="s">
        <v>36</v>
      </c>
      <c r="X24" s="101"/>
      <c r="Y24" s="101"/>
      <c r="Z24" s="101"/>
    </row>
    <row r="25" spans="1:26" ht="15.75" x14ac:dyDescent="0.25">
      <c r="A25" s="122" t="s">
        <v>37</v>
      </c>
      <c r="B25" s="122"/>
      <c r="C25" s="122"/>
      <c r="D25" s="122"/>
      <c r="E25" s="122"/>
      <c r="F25" s="122"/>
      <c r="G25" s="122"/>
      <c r="H25" s="122"/>
      <c r="I25" s="122"/>
      <c r="J25" s="122"/>
      <c r="K25" s="208" t="str">
        <f>VLOOKUP($W$25,Специалисты!$E$4:$F$9,2,FALSE)</f>
        <v>уд. №0013-8067-2023 до 03.2026</v>
      </c>
      <c r="L25" s="209"/>
      <c r="M25" s="209"/>
      <c r="N25" s="209"/>
      <c r="O25" s="209"/>
      <c r="P25" s="209"/>
      <c r="Q25" s="209"/>
      <c r="R25" s="210"/>
      <c r="S25" s="213"/>
      <c r="T25" s="213"/>
      <c r="U25" s="213"/>
      <c r="V25" s="213"/>
      <c r="W25" s="213" t="s">
        <v>194</v>
      </c>
      <c r="X25" s="213"/>
      <c r="Y25" s="213"/>
      <c r="Z25" s="213"/>
    </row>
    <row r="26" spans="1:26" ht="15.75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30" customHeight="1" x14ac:dyDescent="0.25">
      <c r="A27" s="211" t="s">
        <v>144</v>
      </c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2"/>
      <c r="T27" s="212"/>
      <c r="U27" s="212"/>
      <c r="V27" s="212"/>
      <c r="W27" s="212" t="s">
        <v>145</v>
      </c>
      <c r="X27" s="212"/>
      <c r="Y27" s="212"/>
      <c r="Z27" s="212"/>
    </row>
    <row r="28" spans="1:26" ht="29.25" customHeight="1" x14ac:dyDescent="0.25"/>
    <row r="30" spans="1:26" ht="27" customHeight="1" x14ac:dyDescent="0.25"/>
  </sheetData>
  <mergeCells count="56">
    <mergeCell ref="A6:E6"/>
    <mergeCell ref="F6:M6"/>
    <mergeCell ref="O6:S6"/>
    <mergeCell ref="T6:Z6"/>
    <mergeCell ref="A7:E7"/>
    <mergeCell ref="F7:M7"/>
    <mergeCell ref="A2:Z2"/>
    <mergeCell ref="A3:Z3"/>
    <mergeCell ref="A5:E5"/>
    <mergeCell ref="F5:M5"/>
    <mergeCell ref="O5:S5"/>
    <mergeCell ref="T5:Z5"/>
    <mergeCell ref="A8:E8"/>
    <mergeCell ref="F8:M8"/>
    <mergeCell ref="A10:Z10"/>
    <mergeCell ref="A11:Z11"/>
    <mergeCell ref="A13:Z13"/>
    <mergeCell ref="B14:C14"/>
    <mergeCell ref="D14:E14"/>
    <mergeCell ref="F14:I14"/>
    <mergeCell ref="J14:K14"/>
    <mergeCell ref="L14:M14"/>
    <mergeCell ref="B15:C15"/>
    <mergeCell ref="D15:E15"/>
    <mergeCell ref="F15:I15"/>
    <mergeCell ref="J15:K15"/>
    <mergeCell ref="L15:M15"/>
    <mergeCell ref="U15:W15"/>
    <mergeCell ref="X15:Z15"/>
    <mergeCell ref="N14:O14"/>
    <mergeCell ref="P14:T14"/>
    <mergeCell ref="U14:W14"/>
    <mergeCell ref="X14:Z14"/>
    <mergeCell ref="N15:O15"/>
    <mergeCell ref="P15:T15"/>
    <mergeCell ref="A16:Z16"/>
    <mergeCell ref="A17:Z18"/>
    <mergeCell ref="A19:Z19"/>
    <mergeCell ref="A20:N20"/>
    <mergeCell ref="O20:V20"/>
    <mergeCell ref="W20:Z20"/>
    <mergeCell ref="A21:N21"/>
    <mergeCell ref="O21:V21"/>
    <mergeCell ref="W21:Z21"/>
    <mergeCell ref="A23:Z23"/>
    <mergeCell ref="A24:J24"/>
    <mergeCell ref="S24:V24"/>
    <mergeCell ref="W24:Z24"/>
    <mergeCell ref="K24:R24"/>
    <mergeCell ref="K25:R25"/>
    <mergeCell ref="A27:R27"/>
    <mergeCell ref="S27:V27"/>
    <mergeCell ref="W27:Z27"/>
    <mergeCell ref="A25:J25"/>
    <mergeCell ref="S25:V25"/>
    <mergeCell ref="W25:Z25"/>
  </mergeCells>
  <pageMargins left="0.70866141732283472" right="0.70866141732283472" top="0.74803149606299213" bottom="0.74803149606299213" header="0.31496062992125984" footer="0.31496062992125984"/>
  <pageSetup paperSize="9" scale="67" firstPageNumber="39" orientation="portrait" useFirstPageNumber="1" r:id="rId1"/>
  <headerFooter>
    <oddFooter>&amp;C&amp;"Times New Roman,обычный"&amp;P
ООО "Оргэнергонефть"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BC68EF-A5D1-460D-89B4-11A3CE0F55E0}">
          <x14:formula1>
            <xm:f>Специалисты!$E$4:$E$9</xm:f>
          </x14:formula1>
          <xm:sqref>W25:Z25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Z32"/>
  <sheetViews>
    <sheetView view="pageLayout" topLeftCell="A13" zoomScaleNormal="100" zoomScaleSheetLayoutView="100" workbookViewId="0">
      <selection activeCell="A16" sqref="A16:Z16"/>
    </sheetView>
  </sheetViews>
  <sheetFormatPr defaultRowHeight="15" x14ac:dyDescent="0.25"/>
  <cols>
    <col min="1" max="17" width="5" customWidth="1"/>
    <col min="18" max="18" width="8.140625" customWidth="1"/>
    <col min="19" max="26" width="5" customWidth="1"/>
    <col min="257" max="273" width="5" customWidth="1"/>
    <col min="274" max="274" width="8.140625" customWidth="1"/>
    <col min="275" max="282" width="5" customWidth="1"/>
    <col min="513" max="529" width="5" customWidth="1"/>
    <col min="530" max="530" width="8.140625" customWidth="1"/>
    <col min="531" max="538" width="5" customWidth="1"/>
    <col min="769" max="785" width="5" customWidth="1"/>
    <col min="786" max="786" width="8.140625" customWidth="1"/>
    <col min="787" max="794" width="5" customWidth="1"/>
    <col min="1025" max="1041" width="5" customWidth="1"/>
    <col min="1042" max="1042" width="8.140625" customWidth="1"/>
    <col min="1043" max="1050" width="5" customWidth="1"/>
    <col min="1281" max="1297" width="5" customWidth="1"/>
    <col min="1298" max="1298" width="8.140625" customWidth="1"/>
    <col min="1299" max="1306" width="5" customWidth="1"/>
    <col min="1537" max="1553" width="5" customWidth="1"/>
    <col min="1554" max="1554" width="8.140625" customWidth="1"/>
    <col min="1555" max="1562" width="5" customWidth="1"/>
    <col min="1793" max="1809" width="5" customWidth="1"/>
    <col min="1810" max="1810" width="8.140625" customWidth="1"/>
    <col min="1811" max="1818" width="5" customWidth="1"/>
    <col min="2049" max="2065" width="5" customWidth="1"/>
    <col min="2066" max="2066" width="8.140625" customWidth="1"/>
    <col min="2067" max="2074" width="5" customWidth="1"/>
    <col min="2305" max="2321" width="5" customWidth="1"/>
    <col min="2322" max="2322" width="8.140625" customWidth="1"/>
    <col min="2323" max="2330" width="5" customWidth="1"/>
    <col min="2561" max="2577" width="5" customWidth="1"/>
    <col min="2578" max="2578" width="8.140625" customWidth="1"/>
    <col min="2579" max="2586" width="5" customWidth="1"/>
    <col min="2817" max="2833" width="5" customWidth="1"/>
    <col min="2834" max="2834" width="8.140625" customWidth="1"/>
    <col min="2835" max="2842" width="5" customWidth="1"/>
    <col min="3073" max="3089" width="5" customWidth="1"/>
    <col min="3090" max="3090" width="8.140625" customWidth="1"/>
    <col min="3091" max="3098" width="5" customWidth="1"/>
    <col min="3329" max="3345" width="5" customWidth="1"/>
    <col min="3346" max="3346" width="8.140625" customWidth="1"/>
    <col min="3347" max="3354" width="5" customWidth="1"/>
    <col min="3585" max="3601" width="5" customWidth="1"/>
    <col min="3602" max="3602" width="8.140625" customWidth="1"/>
    <col min="3603" max="3610" width="5" customWidth="1"/>
    <col min="3841" max="3857" width="5" customWidth="1"/>
    <col min="3858" max="3858" width="8.140625" customWidth="1"/>
    <col min="3859" max="3866" width="5" customWidth="1"/>
    <col min="4097" max="4113" width="5" customWidth="1"/>
    <col min="4114" max="4114" width="8.140625" customWidth="1"/>
    <col min="4115" max="4122" width="5" customWidth="1"/>
    <col min="4353" max="4369" width="5" customWidth="1"/>
    <col min="4370" max="4370" width="8.140625" customWidth="1"/>
    <col min="4371" max="4378" width="5" customWidth="1"/>
    <col min="4609" max="4625" width="5" customWidth="1"/>
    <col min="4626" max="4626" width="8.140625" customWidth="1"/>
    <col min="4627" max="4634" width="5" customWidth="1"/>
    <col min="4865" max="4881" width="5" customWidth="1"/>
    <col min="4882" max="4882" width="8.140625" customWidth="1"/>
    <col min="4883" max="4890" width="5" customWidth="1"/>
    <col min="5121" max="5137" width="5" customWidth="1"/>
    <col min="5138" max="5138" width="8.140625" customWidth="1"/>
    <col min="5139" max="5146" width="5" customWidth="1"/>
    <col min="5377" max="5393" width="5" customWidth="1"/>
    <col min="5394" max="5394" width="8.140625" customWidth="1"/>
    <col min="5395" max="5402" width="5" customWidth="1"/>
    <col min="5633" max="5649" width="5" customWidth="1"/>
    <col min="5650" max="5650" width="8.140625" customWidth="1"/>
    <col min="5651" max="5658" width="5" customWidth="1"/>
    <col min="5889" max="5905" width="5" customWidth="1"/>
    <col min="5906" max="5906" width="8.140625" customWidth="1"/>
    <col min="5907" max="5914" width="5" customWidth="1"/>
    <col min="6145" max="6161" width="5" customWidth="1"/>
    <col min="6162" max="6162" width="8.140625" customWidth="1"/>
    <col min="6163" max="6170" width="5" customWidth="1"/>
    <col min="6401" max="6417" width="5" customWidth="1"/>
    <col min="6418" max="6418" width="8.140625" customWidth="1"/>
    <col min="6419" max="6426" width="5" customWidth="1"/>
    <col min="6657" max="6673" width="5" customWidth="1"/>
    <col min="6674" max="6674" width="8.140625" customWidth="1"/>
    <col min="6675" max="6682" width="5" customWidth="1"/>
    <col min="6913" max="6929" width="5" customWidth="1"/>
    <col min="6930" max="6930" width="8.140625" customWidth="1"/>
    <col min="6931" max="6938" width="5" customWidth="1"/>
    <col min="7169" max="7185" width="5" customWidth="1"/>
    <col min="7186" max="7186" width="8.140625" customWidth="1"/>
    <col min="7187" max="7194" width="5" customWidth="1"/>
    <col min="7425" max="7441" width="5" customWidth="1"/>
    <col min="7442" max="7442" width="8.140625" customWidth="1"/>
    <col min="7443" max="7450" width="5" customWidth="1"/>
    <col min="7681" max="7697" width="5" customWidth="1"/>
    <col min="7698" max="7698" width="8.140625" customWidth="1"/>
    <col min="7699" max="7706" width="5" customWidth="1"/>
    <col min="7937" max="7953" width="5" customWidth="1"/>
    <col min="7954" max="7954" width="8.140625" customWidth="1"/>
    <col min="7955" max="7962" width="5" customWidth="1"/>
    <col min="8193" max="8209" width="5" customWidth="1"/>
    <col min="8210" max="8210" width="8.140625" customWidth="1"/>
    <col min="8211" max="8218" width="5" customWidth="1"/>
    <col min="8449" max="8465" width="5" customWidth="1"/>
    <col min="8466" max="8466" width="8.140625" customWidth="1"/>
    <col min="8467" max="8474" width="5" customWidth="1"/>
    <col min="8705" max="8721" width="5" customWidth="1"/>
    <col min="8722" max="8722" width="8.140625" customWidth="1"/>
    <col min="8723" max="8730" width="5" customWidth="1"/>
    <col min="8961" max="8977" width="5" customWidth="1"/>
    <col min="8978" max="8978" width="8.140625" customWidth="1"/>
    <col min="8979" max="8986" width="5" customWidth="1"/>
    <col min="9217" max="9233" width="5" customWidth="1"/>
    <col min="9234" max="9234" width="8.140625" customWidth="1"/>
    <col min="9235" max="9242" width="5" customWidth="1"/>
    <col min="9473" max="9489" width="5" customWidth="1"/>
    <col min="9490" max="9490" width="8.140625" customWidth="1"/>
    <col min="9491" max="9498" width="5" customWidth="1"/>
    <col min="9729" max="9745" width="5" customWidth="1"/>
    <col min="9746" max="9746" width="8.140625" customWidth="1"/>
    <col min="9747" max="9754" width="5" customWidth="1"/>
    <col min="9985" max="10001" width="5" customWidth="1"/>
    <col min="10002" max="10002" width="8.140625" customWidth="1"/>
    <col min="10003" max="10010" width="5" customWidth="1"/>
    <col min="10241" max="10257" width="5" customWidth="1"/>
    <col min="10258" max="10258" width="8.140625" customWidth="1"/>
    <col min="10259" max="10266" width="5" customWidth="1"/>
    <col min="10497" max="10513" width="5" customWidth="1"/>
    <col min="10514" max="10514" width="8.140625" customWidth="1"/>
    <col min="10515" max="10522" width="5" customWidth="1"/>
    <col min="10753" max="10769" width="5" customWidth="1"/>
    <col min="10770" max="10770" width="8.140625" customWidth="1"/>
    <col min="10771" max="10778" width="5" customWidth="1"/>
    <col min="11009" max="11025" width="5" customWidth="1"/>
    <col min="11026" max="11026" width="8.140625" customWidth="1"/>
    <col min="11027" max="11034" width="5" customWidth="1"/>
    <col min="11265" max="11281" width="5" customWidth="1"/>
    <col min="11282" max="11282" width="8.140625" customWidth="1"/>
    <col min="11283" max="11290" width="5" customWidth="1"/>
    <col min="11521" max="11537" width="5" customWidth="1"/>
    <col min="11538" max="11538" width="8.140625" customWidth="1"/>
    <col min="11539" max="11546" width="5" customWidth="1"/>
    <col min="11777" max="11793" width="5" customWidth="1"/>
    <col min="11794" max="11794" width="8.140625" customWidth="1"/>
    <col min="11795" max="11802" width="5" customWidth="1"/>
    <col min="12033" max="12049" width="5" customWidth="1"/>
    <col min="12050" max="12050" width="8.140625" customWidth="1"/>
    <col min="12051" max="12058" width="5" customWidth="1"/>
    <col min="12289" max="12305" width="5" customWidth="1"/>
    <col min="12306" max="12306" width="8.140625" customWidth="1"/>
    <col min="12307" max="12314" width="5" customWidth="1"/>
    <col min="12545" max="12561" width="5" customWidth="1"/>
    <col min="12562" max="12562" width="8.140625" customWidth="1"/>
    <col min="12563" max="12570" width="5" customWidth="1"/>
    <col min="12801" max="12817" width="5" customWidth="1"/>
    <col min="12818" max="12818" width="8.140625" customWidth="1"/>
    <col min="12819" max="12826" width="5" customWidth="1"/>
    <col min="13057" max="13073" width="5" customWidth="1"/>
    <col min="13074" max="13074" width="8.140625" customWidth="1"/>
    <col min="13075" max="13082" width="5" customWidth="1"/>
    <col min="13313" max="13329" width="5" customWidth="1"/>
    <col min="13330" max="13330" width="8.140625" customWidth="1"/>
    <col min="13331" max="13338" width="5" customWidth="1"/>
    <col min="13569" max="13585" width="5" customWidth="1"/>
    <col min="13586" max="13586" width="8.140625" customWidth="1"/>
    <col min="13587" max="13594" width="5" customWidth="1"/>
    <col min="13825" max="13841" width="5" customWidth="1"/>
    <col min="13842" max="13842" width="8.140625" customWidth="1"/>
    <col min="13843" max="13850" width="5" customWidth="1"/>
    <col min="14081" max="14097" width="5" customWidth="1"/>
    <col min="14098" max="14098" width="8.140625" customWidth="1"/>
    <col min="14099" max="14106" width="5" customWidth="1"/>
    <col min="14337" max="14353" width="5" customWidth="1"/>
    <col min="14354" max="14354" width="8.140625" customWidth="1"/>
    <col min="14355" max="14362" width="5" customWidth="1"/>
    <col min="14593" max="14609" width="5" customWidth="1"/>
    <col min="14610" max="14610" width="8.140625" customWidth="1"/>
    <col min="14611" max="14618" width="5" customWidth="1"/>
    <col min="14849" max="14865" width="5" customWidth="1"/>
    <col min="14866" max="14866" width="8.140625" customWidth="1"/>
    <col min="14867" max="14874" width="5" customWidth="1"/>
    <col min="15105" max="15121" width="5" customWidth="1"/>
    <col min="15122" max="15122" width="8.140625" customWidth="1"/>
    <col min="15123" max="15130" width="5" customWidth="1"/>
    <col min="15361" max="15377" width="5" customWidth="1"/>
    <col min="15378" max="15378" width="8.140625" customWidth="1"/>
    <col min="15379" max="15386" width="5" customWidth="1"/>
    <col min="15617" max="15633" width="5" customWidth="1"/>
    <col min="15634" max="15634" width="8.140625" customWidth="1"/>
    <col min="15635" max="15642" width="5" customWidth="1"/>
    <col min="15873" max="15889" width="5" customWidth="1"/>
    <col min="15890" max="15890" width="8.140625" customWidth="1"/>
    <col min="15891" max="15898" width="5" customWidth="1"/>
    <col min="16129" max="16145" width="5" customWidth="1"/>
    <col min="16146" max="16146" width="8.140625" customWidth="1"/>
    <col min="16147" max="16154" width="5" customWidth="1"/>
  </cols>
  <sheetData>
    <row r="1" spans="1:26" ht="15.75" x14ac:dyDescent="0.25">
      <c r="A1" s="18"/>
      <c r="B1" s="18"/>
      <c r="C1" s="18"/>
      <c r="D1" s="18"/>
      <c r="E1" s="18"/>
      <c r="F1" s="18"/>
      <c r="G1" s="18"/>
      <c r="H1" s="18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18"/>
      <c r="U1" s="18"/>
      <c r="V1" s="18"/>
      <c r="W1" s="18"/>
      <c r="X1" s="18"/>
      <c r="Y1" s="18"/>
      <c r="Z1" s="18"/>
    </row>
    <row r="2" spans="1:26" ht="15.75" customHeight="1" x14ac:dyDescent="0.25">
      <c r="A2" s="165" t="str">
        <f>CONCATENATE("Акт №","340/",Форма!$C$2,"/КНПЗ/23","-ПВК")</f>
        <v>Акт №340/1868/КНПЗ/23-ПВК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</row>
    <row r="3" spans="1:26" ht="15.75" x14ac:dyDescent="0.25">
      <c r="A3" s="231" t="s">
        <v>80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</row>
    <row r="4" spans="1:26" ht="15.75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47.25" customHeight="1" x14ac:dyDescent="0.25">
      <c r="A5" s="227" t="s">
        <v>7</v>
      </c>
      <c r="B5" s="227"/>
      <c r="C5" s="227"/>
      <c r="D5" s="227"/>
      <c r="E5" s="227"/>
      <c r="F5" s="131" t="str">
        <f>Форма!$C$3</f>
        <v>ООО «ОРГЭНЕРГОНЕФТЬ»</v>
      </c>
      <c r="G5" s="131"/>
      <c r="H5" s="131"/>
      <c r="I5" s="131"/>
      <c r="J5" s="131"/>
      <c r="K5" s="131"/>
      <c r="L5" s="131"/>
      <c r="M5" s="131"/>
      <c r="N5" s="23"/>
      <c r="O5" s="227" t="s">
        <v>38</v>
      </c>
      <c r="P5" s="227"/>
      <c r="Q5" s="227"/>
      <c r="R5" s="227"/>
      <c r="S5" s="227"/>
      <c r="T5" s="117" t="str">
        <f>Форма!$C$8</f>
        <v>АО «КНПЗ»</v>
      </c>
      <c r="U5" s="117"/>
      <c r="V5" s="117"/>
      <c r="W5" s="117"/>
      <c r="X5" s="117"/>
      <c r="Y5" s="117"/>
      <c r="Z5" s="117"/>
    </row>
    <row r="6" spans="1:26" ht="46.5" customHeight="1" x14ac:dyDescent="0.25">
      <c r="A6" s="227" t="s">
        <v>8</v>
      </c>
      <c r="B6" s="227"/>
      <c r="C6" s="227"/>
      <c r="D6" s="227"/>
      <c r="E6" s="227"/>
      <c r="F6" s="121">
        <f>Форма!$C$4</f>
        <v>45091</v>
      </c>
      <c r="G6" s="117"/>
      <c r="H6" s="117"/>
      <c r="I6" s="117"/>
      <c r="J6" s="117"/>
      <c r="K6" s="117"/>
      <c r="L6" s="117"/>
      <c r="M6" s="117"/>
      <c r="N6" s="23"/>
      <c r="O6" s="227" t="s">
        <v>4</v>
      </c>
      <c r="P6" s="227"/>
      <c r="Q6" s="227"/>
      <c r="R6" s="227"/>
      <c r="S6" s="227"/>
      <c r="T6" s="117" t="str">
        <f>Форма!$C$7</f>
        <v>Цех №4, установка каталитического крекинга FCC</v>
      </c>
      <c r="U6" s="117"/>
      <c r="V6" s="117"/>
      <c r="W6" s="117"/>
      <c r="X6" s="117"/>
      <c r="Y6" s="117"/>
      <c r="Z6" s="117"/>
    </row>
    <row r="7" spans="1:26" ht="31.5" customHeight="1" x14ac:dyDescent="0.25">
      <c r="A7" s="227" t="s">
        <v>147</v>
      </c>
      <c r="B7" s="227"/>
      <c r="C7" s="227"/>
      <c r="D7" s="227"/>
      <c r="E7" s="227"/>
      <c r="F7" s="97">
        <f>Форма!$C$5</f>
        <v>2</v>
      </c>
      <c r="G7" s="98"/>
      <c r="H7" s="98"/>
      <c r="I7" s="98"/>
      <c r="J7" s="98"/>
      <c r="K7" s="98"/>
      <c r="L7" s="98"/>
      <c r="M7" s="99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42.75" customHeight="1" x14ac:dyDescent="0.25">
      <c r="A8" s="227" t="s">
        <v>9</v>
      </c>
      <c r="B8" s="227"/>
      <c r="C8" s="227"/>
      <c r="D8" s="227"/>
      <c r="E8" s="227"/>
      <c r="F8" s="117" t="str">
        <f>Форма!$C$6</f>
        <v>Вакуумный газойль из 401-Е01 на прием насосов 401-N02A/B Линии 1404,1405</v>
      </c>
      <c r="G8" s="117"/>
      <c r="H8" s="117"/>
      <c r="I8" s="117"/>
      <c r="J8" s="117"/>
      <c r="K8" s="117"/>
      <c r="L8" s="117"/>
      <c r="M8" s="117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.75" x14ac:dyDescent="0.25">
      <c r="A10" s="241" t="s">
        <v>39</v>
      </c>
      <c r="B10" s="241"/>
      <c r="C10" s="241"/>
      <c r="D10" s="241"/>
      <c r="E10" s="241"/>
      <c r="F10" s="241"/>
      <c r="G10" s="241"/>
      <c r="H10" s="241"/>
      <c r="I10" s="241"/>
      <c r="J10" s="241"/>
      <c r="K10" s="241"/>
      <c r="L10" s="241"/>
      <c r="M10" s="241"/>
      <c r="N10" s="241"/>
      <c r="O10" s="241"/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1"/>
    </row>
    <row r="11" spans="1:26" ht="63.6" customHeight="1" x14ac:dyDescent="0.25">
      <c r="A11" s="242" t="s">
        <v>81</v>
      </c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</row>
    <row r="12" spans="1:26" ht="15.75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5.75" x14ac:dyDescent="0.25">
      <c r="A13" s="243" t="s">
        <v>76</v>
      </c>
      <c r="B13" s="243"/>
      <c r="C13" s="243"/>
      <c r="D13" s="243"/>
      <c r="E13" s="243"/>
      <c r="F13" s="243"/>
      <c r="G13" s="243"/>
      <c r="H13" s="243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243"/>
      <c r="T13" s="243"/>
      <c r="U13" s="243"/>
      <c r="V13" s="243"/>
      <c r="W13" s="243"/>
      <c r="X13" s="243"/>
      <c r="Y13" s="243"/>
      <c r="Z13" s="243"/>
    </row>
    <row r="14" spans="1:26" ht="57" customHeight="1" x14ac:dyDescent="0.25">
      <c r="A14" s="27" t="s">
        <v>42</v>
      </c>
      <c r="B14" s="101" t="s">
        <v>61</v>
      </c>
      <c r="C14" s="101"/>
      <c r="D14" s="244" t="s">
        <v>82</v>
      </c>
      <c r="E14" s="244"/>
      <c r="F14" s="244"/>
      <c r="G14" s="244"/>
      <c r="H14" s="244"/>
      <c r="I14" s="244"/>
      <c r="J14" s="244"/>
      <c r="K14" s="244"/>
      <c r="L14" s="244"/>
      <c r="M14" s="218" t="s">
        <v>67</v>
      </c>
      <c r="N14" s="218"/>
      <c r="O14" s="218"/>
      <c r="P14" s="218"/>
      <c r="Q14" s="218"/>
      <c r="R14" s="218"/>
      <c r="S14" s="218"/>
      <c r="T14" s="218" t="s">
        <v>68</v>
      </c>
      <c r="U14" s="218"/>
      <c r="V14" s="218"/>
      <c r="W14" s="218" t="s">
        <v>69</v>
      </c>
      <c r="X14" s="218"/>
      <c r="Y14" s="218"/>
      <c r="Z14" s="218"/>
    </row>
    <row r="15" spans="1:26" s="33" customFormat="1" ht="15.75" customHeight="1" x14ac:dyDescent="0.25">
      <c r="A15" s="32">
        <v>1</v>
      </c>
      <c r="B15" s="122" t="s">
        <v>313</v>
      </c>
      <c r="C15" s="122"/>
      <c r="D15" s="237" t="s">
        <v>83</v>
      </c>
      <c r="E15" s="237"/>
      <c r="F15" s="237"/>
      <c r="G15" s="237"/>
      <c r="H15" s="237"/>
      <c r="I15" s="237"/>
      <c r="J15" s="237"/>
      <c r="K15" s="237"/>
      <c r="L15" s="237"/>
      <c r="M15" s="237" t="s">
        <v>70</v>
      </c>
      <c r="N15" s="237"/>
      <c r="O15" s="237"/>
      <c r="P15" s="237"/>
      <c r="Q15" s="237"/>
      <c r="R15" s="237"/>
      <c r="S15" s="237"/>
      <c r="T15" s="122" t="s">
        <v>71</v>
      </c>
      <c r="U15" s="122"/>
      <c r="V15" s="122"/>
      <c r="W15" s="237" t="s">
        <v>3</v>
      </c>
      <c r="X15" s="237"/>
      <c r="Y15" s="237"/>
      <c r="Z15" s="237"/>
    </row>
    <row r="16" spans="1:26" s="33" customFormat="1" ht="15.75" customHeight="1" x14ac:dyDescent="0.25">
      <c r="A16" s="109" t="s">
        <v>84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1"/>
    </row>
    <row r="17" spans="1:26" s="33" customFormat="1" ht="15.75" customHeight="1" x14ac:dyDescent="0.25">
      <c r="A17" s="109" t="s">
        <v>85</v>
      </c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1"/>
    </row>
    <row r="18" spans="1:26" ht="15.75" x14ac:dyDescent="0.25">
      <c r="A18" s="112" t="s">
        <v>79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4"/>
    </row>
    <row r="19" spans="1:26" ht="15.75" x14ac:dyDescent="0.25">
      <c r="A19" s="115" t="s">
        <v>86</v>
      </c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</row>
    <row r="20" spans="1:26" ht="15.75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x14ac:dyDescent="0.25">
      <c r="A21" s="116" t="s">
        <v>87</v>
      </c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</row>
    <row r="22" spans="1:26" x14ac:dyDescent="0.25">
      <c r="A22" s="102" t="s">
        <v>88</v>
      </c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4"/>
      <c r="W22" s="101" t="s">
        <v>89</v>
      </c>
      <c r="X22" s="101"/>
      <c r="Y22" s="101"/>
      <c r="Z22" s="101"/>
    </row>
    <row r="23" spans="1:26" ht="22.5" customHeight="1" x14ac:dyDescent="0.25">
      <c r="A23" s="237" t="s">
        <v>213</v>
      </c>
      <c r="B23" s="237"/>
      <c r="C23" s="237"/>
      <c r="D23" s="237"/>
      <c r="E23" s="237"/>
      <c r="F23" s="237"/>
      <c r="G23" s="237"/>
      <c r="H23" s="237"/>
      <c r="I23" s="237"/>
      <c r="J23" s="237"/>
      <c r="K23" s="237"/>
      <c r="L23" s="237"/>
      <c r="M23" s="237"/>
      <c r="N23" s="237"/>
      <c r="O23" s="238" t="s">
        <v>155</v>
      </c>
      <c r="P23" s="239"/>
      <c r="Q23" s="239"/>
      <c r="R23" s="239"/>
      <c r="S23" s="239"/>
      <c r="T23" s="239"/>
      <c r="U23" s="239"/>
      <c r="V23" s="240"/>
      <c r="W23" s="122" t="str">
        <f>VLOOKUP($O23,'Приборы ЛНК'!$F$20:$H$24,3,FALSE)</f>
        <v>до 05.2025</v>
      </c>
      <c r="X23" s="122"/>
      <c r="Y23" s="122"/>
      <c r="Z23" s="122"/>
    </row>
    <row r="24" spans="1:26" ht="20.25" customHeight="1" x14ac:dyDescent="0.25">
      <c r="A24" s="237"/>
      <c r="B24" s="237"/>
      <c r="C24" s="237"/>
      <c r="D24" s="237"/>
      <c r="E24" s="237"/>
      <c r="F24" s="237"/>
      <c r="G24" s="237"/>
      <c r="H24" s="237"/>
      <c r="I24" s="237"/>
      <c r="J24" s="237"/>
      <c r="K24" s="237"/>
      <c r="L24" s="237"/>
      <c r="M24" s="237"/>
      <c r="N24" s="237"/>
      <c r="O24" s="238" t="s">
        <v>156</v>
      </c>
      <c r="P24" s="239"/>
      <c r="Q24" s="239"/>
      <c r="R24" s="239"/>
      <c r="S24" s="239"/>
      <c r="T24" s="239"/>
      <c r="U24" s="239"/>
      <c r="V24" s="240"/>
      <c r="W24" s="122" t="str">
        <f>VLOOKUP($O24,'Приборы ЛНК'!$F$20:$H$24,3,FALSE)</f>
        <v>до 03.2025</v>
      </c>
      <c r="X24" s="122"/>
      <c r="Y24" s="122"/>
      <c r="Z24" s="122"/>
    </row>
    <row r="25" spans="1:26" ht="15.75" x14ac:dyDescent="0.25">
      <c r="A25" s="237"/>
      <c r="B25" s="237"/>
      <c r="C25" s="237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  <c r="O25" s="238" t="s">
        <v>158</v>
      </c>
      <c r="P25" s="239"/>
      <c r="Q25" s="239"/>
      <c r="R25" s="239"/>
      <c r="S25" s="239"/>
      <c r="T25" s="239"/>
      <c r="U25" s="239"/>
      <c r="V25" s="240"/>
      <c r="W25" s="122" t="str">
        <f>VLOOKUP($O25,'Приборы ЛНК'!$F$20:$H$24,3,FALSE)</f>
        <v>до 06.2025</v>
      </c>
      <c r="X25" s="122"/>
      <c r="Y25" s="122"/>
      <c r="Z25" s="122"/>
    </row>
    <row r="26" spans="1:26" ht="15.75" customHeight="1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.75" customHeight="1" x14ac:dyDescent="0.25">
      <c r="A27" s="116" t="s">
        <v>32</v>
      </c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spans="1:26" ht="34.5" customHeight="1" x14ac:dyDescent="0.25">
      <c r="A28" s="101" t="s">
        <v>74</v>
      </c>
      <c r="B28" s="101"/>
      <c r="C28" s="101"/>
      <c r="D28" s="101"/>
      <c r="E28" s="101"/>
      <c r="F28" s="101"/>
      <c r="G28" s="101"/>
      <c r="H28" s="101"/>
      <c r="I28" s="101"/>
      <c r="J28" s="101"/>
      <c r="K28" s="102" t="s">
        <v>34</v>
      </c>
      <c r="L28" s="103"/>
      <c r="M28" s="103"/>
      <c r="N28" s="103"/>
      <c r="O28" s="103"/>
      <c r="P28" s="103"/>
      <c r="Q28" s="103"/>
      <c r="R28" s="104"/>
      <c r="S28" s="101" t="s">
        <v>75</v>
      </c>
      <c r="T28" s="101"/>
      <c r="U28" s="101"/>
      <c r="V28" s="101"/>
      <c r="W28" s="101" t="s">
        <v>36</v>
      </c>
      <c r="X28" s="101"/>
      <c r="Y28" s="101"/>
      <c r="Z28" s="101"/>
    </row>
    <row r="29" spans="1:26" ht="15.75" x14ac:dyDescent="0.25">
      <c r="A29" s="122" t="s">
        <v>37</v>
      </c>
      <c r="B29" s="122"/>
      <c r="C29" s="122"/>
      <c r="D29" s="122"/>
      <c r="E29" s="122"/>
      <c r="F29" s="122"/>
      <c r="G29" s="122"/>
      <c r="H29" s="122"/>
      <c r="I29" s="122"/>
      <c r="J29" s="122"/>
      <c r="K29" s="123" t="str">
        <f>VLOOKUP($W$29,Специалисты!$H$4:$I$6,2,FALSE)</f>
        <v>уд. №0013-8066-2023 до 03.2026</v>
      </c>
      <c r="L29" s="124"/>
      <c r="M29" s="124"/>
      <c r="N29" s="124"/>
      <c r="O29" s="124"/>
      <c r="P29" s="124"/>
      <c r="Q29" s="124"/>
      <c r="R29" s="125"/>
      <c r="S29" s="126"/>
      <c r="T29" s="126"/>
      <c r="U29" s="126"/>
      <c r="V29" s="126"/>
      <c r="W29" s="100" t="s">
        <v>188</v>
      </c>
      <c r="X29" s="100"/>
      <c r="Y29" s="100"/>
      <c r="Z29" s="100"/>
    </row>
    <row r="30" spans="1:26" ht="15.75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30.75" customHeight="1" x14ac:dyDescent="0.25">
      <c r="A31" s="127" t="str">
        <f>ВИК!$A$38</f>
        <v>Генеральный директор</v>
      </c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8"/>
      <c r="T31" s="128"/>
      <c r="U31" s="128"/>
      <c r="V31" s="128"/>
      <c r="W31" s="128" t="str">
        <f>ВИК!$N$38</f>
        <v>Волгин Д.С.</v>
      </c>
      <c r="X31" s="128"/>
      <c r="Y31" s="128"/>
      <c r="Z31" s="128"/>
    </row>
    <row r="32" spans="1:26" ht="15.75" customHeight="1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</sheetData>
  <mergeCells count="53">
    <mergeCell ref="A2:Z2"/>
    <mergeCell ref="A3:Z3"/>
    <mergeCell ref="A5:E5"/>
    <mergeCell ref="F5:M5"/>
    <mergeCell ref="O5:S5"/>
    <mergeCell ref="T5:Z5"/>
    <mergeCell ref="A6:E6"/>
    <mergeCell ref="F6:M6"/>
    <mergeCell ref="O6:S6"/>
    <mergeCell ref="T6:Z6"/>
    <mergeCell ref="A7:E7"/>
    <mergeCell ref="F7:M7"/>
    <mergeCell ref="B14:C14"/>
    <mergeCell ref="D14:L14"/>
    <mergeCell ref="M14:S14"/>
    <mergeCell ref="T14:V14"/>
    <mergeCell ref="W14:Z14"/>
    <mergeCell ref="A8:E8"/>
    <mergeCell ref="F8:M8"/>
    <mergeCell ref="A10:Z10"/>
    <mergeCell ref="A11:Z11"/>
    <mergeCell ref="A13:Z13"/>
    <mergeCell ref="A16:Z16"/>
    <mergeCell ref="A17:Z17"/>
    <mergeCell ref="A18:Z18"/>
    <mergeCell ref="A19:Z19"/>
    <mergeCell ref="B15:C15"/>
    <mergeCell ref="D15:L15"/>
    <mergeCell ref="M15:S15"/>
    <mergeCell ref="T15:V15"/>
    <mergeCell ref="W15:Z15"/>
    <mergeCell ref="A21:Z21"/>
    <mergeCell ref="A23:N25"/>
    <mergeCell ref="O23:V23"/>
    <mergeCell ref="W23:Z23"/>
    <mergeCell ref="O24:V24"/>
    <mergeCell ref="W24:Z24"/>
    <mergeCell ref="O25:V25"/>
    <mergeCell ref="W25:Z25"/>
    <mergeCell ref="A22:V22"/>
    <mergeCell ref="W22:Z22"/>
    <mergeCell ref="A31:R31"/>
    <mergeCell ref="S31:V31"/>
    <mergeCell ref="W31:Z31"/>
    <mergeCell ref="A27:Z27"/>
    <mergeCell ref="A28:J28"/>
    <mergeCell ref="S28:V28"/>
    <mergeCell ref="W28:Z28"/>
    <mergeCell ref="A29:J29"/>
    <mergeCell ref="S29:V29"/>
    <mergeCell ref="W29:Z29"/>
    <mergeCell ref="K28:R28"/>
    <mergeCell ref="K29:R29"/>
  </mergeCells>
  <phoneticPr fontId="23" type="noConversion"/>
  <dataValidations count="1">
    <dataValidation type="list" allowBlank="1" showInputMessage="1" showErrorMessage="1" sqref="J26:L26 JF29:JH29 TB29:TD29 ACX29:ACZ29 AMT29:AMV29 AWP29:AWR29 BGL29:BGN29 BQH29:BQJ29 CAD29:CAF29 CJZ29:CKB29 CTV29:CTX29 DDR29:DDT29 DNN29:DNP29 DXJ29:DXL29 EHF29:EHH29 ERB29:ERD29 FAX29:FAZ29 FKT29:FKV29 FUP29:FUR29 GEL29:GEN29 GOH29:GOJ29 GYD29:GYF29 HHZ29:HIB29 HRV29:HRX29 IBR29:IBT29 ILN29:ILP29 IVJ29:IVL29 JFF29:JFH29 JPB29:JPD29 JYX29:JYZ29 KIT29:KIV29 KSP29:KSR29 LCL29:LCN29 LMH29:LMJ29 LWD29:LWF29 MFZ29:MGB29 MPV29:MPX29 MZR29:MZT29 NJN29:NJP29 NTJ29:NTL29 ODF29:ODH29 ONB29:OND29 OWX29:OWZ29 PGT29:PGV29 PQP29:PQR29 QAL29:QAN29 QKH29:QKJ29 QUD29:QUF29 RDZ29:REB29 RNV29:RNX29 RXR29:RXT29 SHN29:SHP29 SRJ29:SRL29 TBF29:TBH29 TLB29:TLD29 TUX29:TUZ29 UET29:UEV29 UOP29:UOR29 UYL29:UYN29 VIH29:VIJ29 VSD29:VSF29 WBZ29:WCB29 WLV29:WLX29 WVR29:WVT29 J65562:L65562 JF65565:JH65565 TB65565:TD65565 ACX65565:ACZ65565 AMT65565:AMV65565 AWP65565:AWR65565 BGL65565:BGN65565 BQH65565:BQJ65565 CAD65565:CAF65565 CJZ65565:CKB65565 CTV65565:CTX65565 DDR65565:DDT65565 DNN65565:DNP65565 DXJ65565:DXL65565 EHF65565:EHH65565 ERB65565:ERD65565 FAX65565:FAZ65565 FKT65565:FKV65565 FUP65565:FUR65565 GEL65565:GEN65565 GOH65565:GOJ65565 GYD65565:GYF65565 HHZ65565:HIB65565 HRV65565:HRX65565 IBR65565:IBT65565 ILN65565:ILP65565 IVJ65565:IVL65565 JFF65565:JFH65565 JPB65565:JPD65565 JYX65565:JYZ65565 KIT65565:KIV65565 KSP65565:KSR65565 LCL65565:LCN65565 LMH65565:LMJ65565 LWD65565:LWF65565 MFZ65565:MGB65565 MPV65565:MPX65565 MZR65565:MZT65565 NJN65565:NJP65565 NTJ65565:NTL65565 ODF65565:ODH65565 ONB65565:OND65565 OWX65565:OWZ65565 PGT65565:PGV65565 PQP65565:PQR65565 QAL65565:QAN65565 QKH65565:QKJ65565 QUD65565:QUF65565 RDZ65565:REB65565 RNV65565:RNX65565 RXR65565:RXT65565 SHN65565:SHP65565 SRJ65565:SRL65565 TBF65565:TBH65565 TLB65565:TLD65565 TUX65565:TUZ65565 UET65565:UEV65565 UOP65565:UOR65565 UYL65565:UYN65565 VIH65565:VIJ65565 VSD65565:VSF65565 WBZ65565:WCB65565 WLV65565:WLX65565 WVR65565:WVT65565 J131098:L131098 JF131101:JH131101 TB131101:TD131101 ACX131101:ACZ131101 AMT131101:AMV131101 AWP131101:AWR131101 BGL131101:BGN131101 BQH131101:BQJ131101 CAD131101:CAF131101 CJZ131101:CKB131101 CTV131101:CTX131101 DDR131101:DDT131101 DNN131101:DNP131101 DXJ131101:DXL131101 EHF131101:EHH131101 ERB131101:ERD131101 FAX131101:FAZ131101 FKT131101:FKV131101 FUP131101:FUR131101 GEL131101:GEN131101 GOH131101:GOJ131101 GYD131101:GYF131101 HHZ131101:HIB131101 HRV131101:HRX131101 IBR131101:IBT131101 ILN131101:ILP131101 IVJ131101:IVL131101 JFF131101:JFH131101 JPB131101:JPD131101 JYX131101:JYZ131101 KIT131101:KIV131101 KSP131101:KSR131101 LCL131101:LCN131101 LMH131101:LMJ131101 LWD131101:LWF131101 MFZ131101:MGB131101 MPV131101:MPX131101 MZR131101:MZT131101 NJN131101:NJP131101 NTJ131101:NTL131101 ODF131101:ODH131101 ONB131101:OND131101 OWX131101:OWZ131101 PGT131101:PGV131101 PQP131101:PQR131101 QAL131101:QAN131101 QKH131101:QKJ131101 QUD131101:QUF131101 RDZ131101:REB131101 RNV131101:RNX131101 RXR131101:RXT131101 SHN131101:SHP131101 SRJ131101:SRL131101 TBF131101:TBH131101 TLB131101:TLD131101 TUX131101:TUZ131101 UET131101:UEV131101 UOP131101:UOR131101 UYL131101:UYN131101 VIH131101:VIJ131101 VSD131101:VSF131101 WBZ131101:WCB131101 WLV131101:WLX131101 WVR131101:WVT131101 J196634:L196634 JF196637:JH196637 TB196637:TD196637 ACX196637:ACZ196637 AMT196637:AMV196637 AWP196637:AWR196637 BGL196637:BGN196637 BQH196637:BQJ196637 CAD196637:CAF196637 CJZ196637:CKB196637 CTV196637:CTX196637 DDR196637:DDT196637 DNN196637:DNP196637 DXJ196637:DXL196637 EHF196637:EHH196637 ERB196637:ERD196637 FAX196637:FAZ196637 FKT196637:FKV196637 FUP196637:FUR196637 GEL196637:GEN196637 GOH196637:GOJ196637 GYD196637:GYF196637 HHZ196637:HIB196637 HRV196637:HRX196637 IBR196637:IBT196637 ILN196637:ILP196637 IVJ196637:IVL196637 JFF196637:JFH196637 JPB196637:JPD196637 JYX196637:JYZ196637 KIT196637:KIV196637 KSP196637:KSR196637 LCL196637:LCN196637 LMH196637:LMJ196637 LWD196637:LWF196637 MFZ196637:MGB196637 MPV196637:MPX196637 MZR196637:MZT196637 NJN196637:NJP196637 NTJ196637:NTL196637 ODF196637:ODH196637 ONB196637:OND196637 OWX196637:OWZ196637 PGT196637:PGV196637 PQP196637:PQR196637 QAL196637:QAN196637 QKH196637:QKJ196637 QUD196637:QUF196637 RDZ196637:REB196637 RNV196637:RNX196637 RXR196637:RXT196637 SHN196637:SHP196637 SRJ196637:SRL196637 TBF196637:TBH196637 TLB196637:TLD196637 TUX196637:TUZ196637 UET196637:UEV196637 UOP196637:UOR196637 UYL196637:UYN196637 VIH196637:VIJ196637 VSD196637:VSF196637 WBZ196637:WCB196637 WLV196637:WLX196637 WVR196637:WVT196637 J262170:L262170 JF262173:JH262173 TB262173:TD262173 ACX262173:ACZ262173 AMT262173:AMV262173 AWP262173:AWR262173 BGL262173:BGN262173 BQH262173:BQJ262173 CAD262173:CAF262173 CJZ262173:CKB262173 CTV262173:CTX262173 DDR262173:DDT262173 DNN262173:DNP262173 DXJ262173:DXL262173 EHF262173:EHH262173 ERB262173:ERD262173 FAX262173:FAZ262173 FKT262173:FKV262173 FUP262173:FUR262173 GEL262173:GEN262173 GOH262173:GOJ262173 GYD262173:GYF262173 HHZ262173:HIB262173 HRV262173:HRX262173 IBR262173:IBT262173 ILN262173:ILP262173 IVJ262173:IVL262173 JFF262173:JFH262173 JPB262173:JPD262173 JYX262173:JYZ262173 KIT262173:KIV262173 KSP262173:KSR262173 LCL262173:LCN262173 LMH262173:LMJ262173 LWD262173:LWF262173 MFZ262173:MGB262173 MPV262173:MPX262173 MZR262173:MZT262173 NJN262173:NJP262173 NTJ262173:NTL262173 ODF262173:ODH262173 ONB262173:OND262173 OWX262173:OWZ262173 PGT262173:PGV262173 PQP262173:PQR262173 QAL262173:QAN262173 QKH262173:QKJ262173 QUD262173:QUF262173 RDZ262173:REB262173 RNV262173:RNX262173 RXR262173:RXT262173 SHN262173:SHP262173 SRJ262173:SRL262173 TBF262173:TBH262173 TLB262173:TLD262173 TUX262173:TUZ262173 UET262173:UEV262173 UOP262173:UOR262173 UYL262173:UYN262173 VIH262173:VIJ262173 VSD262173:VSF262173 WBZ262173:WCB262173 WLV262173:WLX262173 WVR262173:WVT262173 J327706:L327706 JF327709:JH327709 TB327709:TD327709 ACX327709:ACZ327709 AMT327709:AMV327709 AWP327709:AWR327709 BGL327709:BGN327709 BQH327709:BQJ327709 CAD327709:CAF327709 CJZ327709:CKB327709 CTV327709:CTX327709 DDR327709:DDT327709 DNN327709:DNP327709 DXJ327709:DXL327709 EHF327709:EHH327709 ERB327709:ERD327709 FAX327709:FAZ327709 FKT327709:FKV327709 FUP327709:FUR327709 GEL327709:GEN327709 GOH327709:GOJ327709 GYD327709:GYF327709 HHZ327709:HIB327709 HRV327709:HRX327709 IBR327709:IBT327709 ILN327709:ILP327709 IVJ327709:IVL327709 JFF327709:JFH327709 JPB327709:JPD327709 JYX327709:JYZ327709 KIT327709:KIV327709 KSP327709:KSR327709 LCL327709:LCN327709 LMH327709:LMJ327709 LWD327709:LWF327709 MFZ327709:MGB327709 MPV327709:MPX327709 MZR327709:MZT327709 NJN327709:NJP327709 NTJ327709:NTL327709 ODF327709:ODH327709 ONB327709:OND327709 OWX327709:OWZ327709 PGT327709:PGV327709 PQP327709:PQR327709 QAL327709:QAN327709 QKH327709:QKJ327709 QUD327709:QUF327709 RDZ327709:REB327709 RNV327709:RNX327709 RXR327709:RXT327709 SHN327709:SHP327709 SRJ327709:SRL327709 TBF327709:TBH327709 TLB327709:TLD327709 TUX327709:TUZ327709 UET327709:UEV327709 UOP327709:UOR327709 UYL327709:UYN327709 VIH327709:VIJ327709 VSD327709:VSF327709 WBZ327709:WCB327709 WLV327709:WLX327709 WVR327709:WVT327709 J393242:L393242 JF393245:JH393245 TB393245:TD393245 ACX393245:ACZ393245 AMT393245:AMV393245 AWP393245:AWR393245 BGL393245:BGN393245 BQH393245:BQJ393245 CAD393245:CAF393245 CJZ393245:CKB393245 CTV393245:CTX393245 DDR393245:DDT393245 DNN393245:DNP393245 DXJ393245:DXL393245 EHF393245:EHH393245 ERB393245:ERD393245 FAX393245:FAZ393245 FKT393245:FKV393245 FUP393245:FUR393245 GEL393245:GEN393245 GOH393245:GOJ393245 GYD393245:GYF393245 HHZ393245:HIB393245 HRV393245:HRX393245 IBR393245:IBT393245 ILN393245:ILP393245 IVJ393245:IVL393245 JFF393245:JFH393245 JPB393245:JPD393245 JYX393245:JYZ393245 KIT393245:KIV393245 KSP393245:KSR393245 LCL393245:LCN393245 LMH393245:LMJ393245 LWD393245:LWF393245 MFZ393245:MGB393245 MPV393245:MPX393245 MZR393245:MZT393245 NJN393245:NJP393245 NTJ393245:NTL393245 ODF393245:ODH393245 ONB393245:OND393245 OWX393245:OWZ393245 PGT393245:PGV393245 PQP393245:PQR393245 QAL393245:QAN393245 QKH393245:QKJ393245 QUD393245:QUF393245 RDZ393245:REB393245 RNV393245:RNX393245 RXR393245:RXT393245 SHN393245:SHP393245 SRJ393245:SRL393245 TBF393245:TBH393245 TLB393245:TLD393245 TUX393245:TUZ393245 UET393245:UEV393245 UOP393245:UOR393245 UYL393245:UYN393245 VIH393245:VIJ393245 VSD393245:VSF393245 WBZ393245:WCB393245 WLV393245:WLX393245 WVR393245:WVT393245 J458778:L458778 JF458781:JH458781 TB458781:TD458781 ACX458781:ACZ458781 AMT458781:AMV458781 AWP458781:AWR458781 BGL458781:BGN458781 BQH458781:BQJ458781 CAD458781:CAF458781 CJZ458781:CKB458781 CTV458781:CTX458781 DDR458781:DDT458781 DNN458781:DNP458781 DXJ458781:DXL458781 EHF458781:EHH458781 ERB458781:ERD458781 FAX458781:FAZ458781 FKT458781:FKV458781 FUP458781:FUR458781 GEL458781:GEN458781 GOH458781:GOJ458781 GYD458781:GYF458781 HHZ458781:HIB458781 HRV458781:HRX458781 IBR458781:IBT458781 ILN458781:ILP458781 IVJ458781:IVL458781 JFF458781:JFH458781 JPB458781:JPD458781 JYX458781:JYZ458781 KIT458781:KIV458781 KSP458781:KSR458781 LCL458781:LCN458781 LMH458781:LMJ458781 LWD458781:LWF458781 MFZ458781:MGB458781 MPV458781:MPX458781 MZR458781:MZT458781 NJN458781:NJP458781 NTJ458781:NTL458781 ODF458781:ODH458781 ONB458781:OND458781 OWX458781:OWZ458781 PGT458781:PGV458781 PQP458781:PQR458781 QAL458781:QAN458781 QKH458781:QKJ458781 QUD458781:QUF458781 RDZ458781:REB458781 RNV458781:RNX458781 RXR458781:RXT458781 SHN458781:SHP458781 SRJ458781:SRL458781 TBF458781:TBH458781 TLB458781:TLD458781 TUX458781:TUZ458781 UET458781:UEV458781 UOP458781:UOR458781 UYL458781:UYN458781 VIH458781:VIJ458781 VSD458781:VSF458781 WBZ458781:WCB458781 WLV458781:WLX458781 WVR458781:WVT458781 J524314:L524314 JF524317:JH524317 TB524317:TD524317 ACX524317:ACZ524317 AMT524317:AMV524317 AWP524317:AWR524317 BGL524317:BGN524317 BQH524317:BQJ524317 CAD524317:CAF524317 CJZ524317:CKB524317 CTV524317:CTX524317 DDR524317:DDT524317 DNN524317:DNP524317 DXJ524317:DXL524317 EHF524317:EHH524317 ERB524317:ERD524317 FAX524317:FAZ524317 FKT524317:FKV524317 FUP524317:FUR524317 GEL524317:GEN524317 GOH524317:GOJ524317 GYD524317:GYF524317 HHZ524317:HIB524317 HRV524317:HRX524317 IBR524317:IBT524317 ILN524317:ILP524317 IVJ524317:IVL524317 JFF524317:JFH524317 JPB524317:JPD524317 JYX524317:JYZ524317 KIT524317:KIV524317 KSP524317:KSR524317 LCL524317:LCN524317 LMH524317:LMJ524317 LWD524317:LWF524317 MFZ524317:MGB524317 MPV524317:MPX524317 MZR524317:MZT524317 NJN524317:NJP524317 NTJ524317:NTL524317 ODF524317:ODH524317 ONB524317:OND524317 OWX524317:OWZ524317 PGT524317:PGV524317 PQP524317:PQR524317 QAL524317:QAN524317 QKH524317:QKJ524317 QUD524317:QUF524317 RDZ524317:REB524317 RNV524317:RNX524317 RXR524317:RXT524317 SHN524317:SHP524317 SRJ524317:SRL524317 TBF524317:TBH524317 TLB524317:TLD524317 TUX524317:TUZ524317 UET524317:UEV524317 UOP524317:UOR524317 UYL524317:UYN524317 VIH524317:VIJ524317 VSD524317:VSF524317 WBZ524317:WCB524317 WLV524317:WLX524317 WVR524317:WVT524317 J589850:L589850 JF589853:JH589853 TB589853:TD589853 ACX589853:ACZ589853 AMT589853:AMV589853 AWP589853:AWR589853 BGL589853:BGN589853 BQH589853:BQJ589853 CAD589853:CAF589853 CJZ589853:CKB589853 CTV589853:CTX589853 DDR589853:DDT589853 DNN589853:DNP589853 DXJ589853:DXL589853 EHF589853:EHH589853 ERB589853:ERD589853 FAX589853:FAZ589853 FKT589853:FKV589853 FUP589853:FUR589853 GEL589853:GEN589853 GOH589853:GOJ589853 GYD589853:GYF589853 HHZ589853:HIB589853 HRV589853:HRX589853 IBR589853:IBT589853 ILN589853:ILP589853 IVJ589853:IVL589853 JFF589853:JFH589853 JPB589853:JPD589853 JYX589853:JYZ589853 KIT589853:KIV589853 KSP589853:KSR589853 LCL589853:LCN589853 LMH589853:LMJ589853 LWD589853:LWF589853 MFZ589853:MGB589853 MPV589853:MPX589853 MZR589853:MZT589853 NJN589853:NJP589853 NTJ589853:NTL589853 ODF589853:ODH589853 ONB589853:OND589853 OWX589853:OWZ589853 PGT589853:PGV589853 PQP589853:PQR589853 QAL589853:QAN589853 QKH589853:QKJ589853 QUD589853:QUF589853 RDZ589853:REB589853 RNV589853:RNX589853 RXR589853:RXT589853 SHN589853:SHP589853 SRJ589853:SRL589853 TBF589853:TBH589853 TLB589853:TLD589853 TUX589853:TUZ589853 UET589853:UEV589853 UOP589853:UOR589853 UYL589853:UYN589853 VIH589853:VIJ589853 VSD589853:VSF589853 WBZ589853:WCB589853 WLV589853:WLX589853 WVR589853:WVT589853 J655386:L655386 JF655389:JH655389 TB655389:TD655389 ACX655389:ACZ655389 AMT655389:AMV655389 AWP655389:AWR655389 BGL655389:BGN655389 BQH655389:BQJ655389 CAD655389:CAF655389 CJZ655389:CKB655389 CTV655389:CTX655389 DDR655389:DDT655389 DNN655389:DNP655389 DXJ655389:DXL655389 EHF655389:EHH655389 ERB655389:ERD655389 FAX655389:FAZ655389 FKT655389:FKV655389 FUP655389:FUR655389 GEL655389:GEN655389 GOH655389:GOJ655389 GYD655389:GYF655389 HHZ655389:HIB655389 HRV655389:HRX655389 IBR655389:IBT655389 ILN655389:ILP655389 IVJ655389:IVL655389 JFF655389:JFH655389 JPB655389:JPD655389 JYX655389:JYZ655389 KIT655389:KIV655389 KSP655389:KSR655389 LCL655389:LCN655389 LMH655389:LMJ655389 LWD655389:LWF655389 MFZ655389:MGB655389 MPV655389:MPX655389 MZR655389:MZT655389 NJN655389:NJP655389 NTJ655389:NTL655389 ODF655389:ODH655389 ONB655389:OND655389 OWX655389:OWZ655389 PGT655389:PGV655389 PQP655389:PQR655389 QAL655389:QAN655389 QKH655389:QKJ655389 QUD655389:QUF655389 RDZ655389:REB655389 RNV655389:RNX655389 RXR655389:RXT655389 SHN655389:SHP655389 SRJ655389:SRL655389 TBF655389:TBH655389 TLB655389:TLD655389 TUX655389:TUZ655389 UET655389:UEV655389 UOP655389:UOR655389 UYL655389:UYN655389 VIH655389:VIJ655389 VSD655389:VSF655389 WBZ655389:WCB655389 WLV655389:WLX655389 WVR655389:WVT655389 J720922:L720922 JF720925:JH720925 TB720925:TD720925 ACX720925:ACZ720925 AMT720925:AMV720925 AWP720925:AWR720925 BGL720925:BGN720925 BQH720925:BQJ720925 CAD720925:CAF720925 CJZ720925:CKB720925 CTV720925:CTX720925 DDR720925:DDT720925 DNN720925:DNP720925 DXJ720925:DXL720925 EHF720925:EHH720925 ERB720925:ERD720925 FAX720925:FAZ720925 FKT720925:FKV720925 FUP720925:FUR720925 GEL720925:GEN720925 GOH720925:GOJ720925 GYD720925:GYF720925 HHZ720925:HIB720925 HRV720925:HRX720925 IBR720925:IBT720925 ILN720925:ILP720925 IVJ720925:IVL720925 JFF720925:JFH720925 JPB720925:JPD720925 JYX720925:JYZ720925 KIT720925:KIV720925 KSP720925:KSR720925 LCL720925:LCN720925 LMH720925:LMJ720925 LWD720925:LWF720925 MFZ720925:MGB720925 MPV720925:MPX720925 MZR720925:MZT720925 NJN720925:NJP720925 NTJ720925:NTL720925 ODF720925:ODH720925 ONB720925:OND720925 OWX720925:OWZ720925 PGT720925:PGV720925 PQP720925:PQR720925 QAL720925:QAN720925 QKH720925:QKJ720925 QUD720925:QUF720925 RDZ720925:REB720925 RNV720925:RNX720925 RXR720925:RXT720925 SHN720925:SHP720925 SRJ720925:SRL720925 TBF720925:TBH720925 TLB720925:TLD720925 TUX720925:TUZ720925 UET720925:UEV720925 UOP720925:UOR720925 UYL720925:UYN720925 VIH720925:VIJ720925 VSD720925:VSF720925 WBZ720925:WCB720925 WLV720925:WLX720925 WVR720925:WVT720925 J786458:L786458 JF786461:JH786461 TB786461:TD786461 ACX786461:ACZ786461 AMT786461:AMV786461 AWP786461:AWR786461 BGL786461:BGN786461 BQH786461:BQJ786461 CAD786461:CAF786461 CJZ786461:CKB786461 CTV786461:CTX786461 DDR786461:DDT786461 DNN786461:DNP786461 DXJ786461:DXL786461 EHF786461:EHH786461 ERB786461:ERD786461 FAX786461:FAZ786461 FKT786461:FKV786461 FUP786461:FUR786461 GEL786461:GEN786461 GOH786461:GOJ786461 GYD786461:GYF786461 HHZ786461:HIB786461 HRV786461:HRX786461 IBR786461:IBT786461 ILN786461:ILP786461 IVJ786461:IVL786461 JFF786461:JFH786461 JPB786461:JPD786461 JYX786461:JYZ786461 KIT786461:KIV786461 KSP786461:KSR786461 LCL786461:LCN786461 LMH786461:LMJ786461 LWD786461:LWF786461 MFZ786461:MGB786461 MPV786461:MPX786461 MZR786461:MZT786461 NJN786461:NJP786461 NTJ786461:NTL786461 ODF786461:ODH786461 ONB786461:OND786461 OWX786461:OWZ786461 PGT786461:PGV786461 PQP786461:PQR786461 QAL786461:QAN786461 QKH786461:QKJ786461 QUD786461:QUF786461 RDZ786461:REB786461 RNV786461:RNX786461 RXR786461:RXT786461 SHN786461:SHP786461 SRJ786461:SRL786461 TBF786461:TBH786461 TLB786461:TLD786461 TUX786461:TUZ786461 UET786461:UEV786461 UOP786461:UOR786461 UYL786461:UYN786461 VIH786461:VIJ786461 VSD786461:VSF786461 WBZ786461:WCB786461 WLV786461:WLX786461 WVR786461:WVT786461 J851994:L851994 JF851997:JH851997 TB851997:TD851997 ACX851997:ACZ851997 AMT851997:AMV851997 AWP851997:AWR851997 BGL851997:BGN851997 BQH851997:BQJ851997 CAD851997:CAF851997 CJZ851997:CKB851997 CTV851997:CTX851997 DDR851997:DDT851997 DNN851997:DNP851997 DXJ851997:DXL851997 EHF851997:EHH851997 ERB851997:ERD851997 FAX851997:FAZ851997 FKT851997:FKV851997 FUP851997:FUR851997 GEL851997:GEN851997 GOH851997:GOJ851997 GYD851997:GYF851997 HHZ851997:HIB851997 HRV851997:HRX851997 IBR851997:IBT851997 ILN851997:ILP851997 IVJ851997:IVL851997 JFF851997:JFH851997 JPB851997:JPD851997 JYX851997:JYZ851997 KIT851997:KIV851997 KSP851997:KSR851997 LCL851997:LCN851997 LMH851997:LMJ851997 LWD851997:LWF851997 MFZ851997:MGB851997 MPV851997:MPX851997 MZR851997:MZT851997 NJN851997:NJP851997 NTJ851997:NTL851997 ODF851997:ODH851997 ONB851997:OND851997 OWX851997:OWZ851997 PGT851997:PGV851997 PQP851997:PQR851997 QAL851997:QAN851997 QKH851997:QKJ851997 QUD851997:QUF851997 RDZ851997:REB851997 RNV851997:RNX851997 RXR851997:RXT851997 SHN851997:SHP851997 SRJ851997:SRL851997 TBF851997:TBH851997 TLB851997:TLD851997 TUX851997:TUZ851997 UET851997:UEV851997 UOP851997:UOR851997 UYL851997:UYN851997 VIH851997:VIJ851997 VSD851997:VSF851997 WBZ851997:WCB851997 WLV851997:WLX851997 WVR851997:WVT851997 J917530:L917530 JF917533:JH917533 TB917533:TD917533 ACX917533:ACZ917533 AMT917533:AMV917533 AWP917533:AWR917533 BGL917533:BGN917533 BQH917533:BQJ917533 CAD917533:CAF917533 CJZ917533:CKB917533 CTV917533:CTX917533 DDR917533:DDT917533 DNN917533:DNP917533 DXJ917533:DXL917533 EHF917533:EHH917533 ERB917533:ERD917533 FAX917533:FAZ917533 FKT917533:FKV917533 FUP917533:FUR917533 GEL917533:GEN917533 GOH917533:GOJ917533 GYD917533:GYF917533 HHZ917533:HIB917533 HRV917533:HRX917533 IBR917533:IBT917533 ILN917533:ILP917533 IVJ917533:IVL917533 JFF917533:JFH917533 JPB917533:JPD917533 JYX917533:JYZ917533 KIT917533:KIV917533 KSP917533:KSR917533 LCL917533:LCN917533 LMH917533:LMJ917533 LWD917533:LWF917533 MFZ917533:MGB917533 MPV917533:MPX917533 MZR917533:MZT917533 NJN917533:NJP917533 NTJ917533:NTL917533 ODF917533:ODH917533 ONB917533:OND917533 OWX917533:OWZ917533 PGT917533:PGV917533 PQP917533:PQR917533 QAL917533:QAN917533 QKH917533:QKJ917533 QUD917533:QUF917533 RDZ917533:REB917533 RNV917533:RNX917533 RXR917533:RXT917533 SHN917533:SHP917533 SRJ917533:SRL917533 TBF917533:TBH917533 TLB917533:TLD917533 TUX917533:TUZ917533 UET917533:UEV917533 UOP917533:UOR917533 UYL917533:UYN917533 VIH917533:VIJ917533 VSD917533:VSF917533 WBZ917533:WCB917533 WLV917533:WLX917533 WVR917533:WVT917533 J983066:L983066 JF983069:JH983069 TB983069:TD983069 ACX983069:ACZ983069 AMT983069:AMV983069 AWP983069:AWR983069 BGL983069:BGN983069 BQH983069:BQJ983069 CAD983069:CAF983069 CJZ983069:CKB983069 CTV983069:CTX983069 DDR983069:DDT983069 DNN983069:DNP983069 DXJ983069:DXL983069 EHF983069:EHH983069 ERB983069:ERD983069 FAX983069:FAZ983069 FKT983069:FKV983069 FUP983069:FUR983069 GEL983069:GEN983069 GOH983069:GOJ983069 GYD983069:GYF983069 HHZ983069:HIB983069 HRV983069:HRX983069 IBR983069:IBT983069 ILN983069:ILP983069 IVJ983069:IVL983069 JFF983069:JFH983069 JPB983069:JPD983069 JYX983069:JYZ983069 KIT983069:KIV983069 KSP983069:KSR983069 LCL983069:LCN983069 LMH983069:LMJ983069 LWD983069:LWF983069 MFZ983069:MGB983069 MPV983069:MPX983069 MZR983069:MZT983069 NJN983069:NJP983069 NTJ983069:NTL983069 ODF983069:ODH983069 ONB983069:OND983069 OWX983069:OWZ983069 PGT983069:PGV983069 PQP983069:PQR983069 QAL983069:QAN983069 QKH983069:QKJ983069 QUD983069:QUF983069 RDZ983069:REB983069 RNV983069:RNX983069 RXR983069:RXT983069 SHN983069:SHP983069 SRJ983069:SRL983069 TBF983069:TBH983069 TLB983069:TLD983069 TUX983069:TUZ983069 UET983069:UEV983069 UOP983069:UOR983069 UYL983069:UYN983069 VIH983069:VIJ983069 VSD983069:VSF983069 WBZ983069:WCB983069 WLV983069:WLX983069 WVR983069:WVT983069" xr:uid="{00000000-0002-0000-0400-000000000000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firstPageNumber="40" orientation="portrait" useFirstPageNumber="1" r:id="rId1"/>
  <headerFooter>
    <oddFooter>&amp;C&amp;"Times New Roman,обычный"&amp;P
ООО "Оргэнергонефть"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OFFSET('Приборы ЛНК'!F20,,,COUNTIF('Приборы ЛНК'!F20:F32,"?*"),1)</xm:f>
          </x14:formula1>
          <xm:sqref>O23:V23</xm:sqref>
        </x14:dataValidation>
        <x14:dataValidation type="list" allowBlank="1" showInputMessage="1" showErrorMessage="1" xr:uid="{00000000-0002-0000-0400-000002000000}">
          <x14:formula1>
            <xm:f>OFFSET('Приборы ЛНК'!F20,,,COUNTIF('Приборы ЛНК'!F20:F32,"?*"),1)</xm:f>
          </x14:formula1>
          <xm:sqref>O24:V24</xm:sqref>
        </x14:dataValidation>
        <x14:dataValidation type="list" allowBlank="1" showInputMessage="1" showErrorMessage="1" xr:uid="{00000000-0002-0000-0400-000003000000}">
          <x14:formula1>
            <xm:f>OFFSET('Приборы ЛНК'!F20,,,COUNTIF('Приборы ЛНК'!F20:F32,"?*"),1)</xm:f>
          </x14:formula1>
          <xm:sqref>O25:V25</xm:sqref>
        </x14:dataValidation>
        <x14:dataValidation type="list" allowBlank="1" showInputMessage="1" showErrorMessage="1" xr:uid="{00000000-0002-0000-0400-000004000000}">
          <x14:formula1>
            <xm:f>OFFSET(Специалисты!H4,,,COUNTIF(Специалисты!H4:H15,"?*"),1)</xm:f>
          </x14:formula1>
          <xm:sqref>W29:Z29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292"/>
  <sheetViews>
    <sheetView view="pageLayout" zoomScale="85" zoomScaleNormal="100" zoomScaleSheetLayoutView="115" zoomScalePageLayoutView="85" workbookViewId="0">
      <selection activeCell="J10" sqref="J10"/>
    </sheetView>
  </sheetViews>
  <sheetFormatPr defaultRowHeight="15.75" x14ac:dyDescent="0.25"/>
  <cols>
    <col min="1" max="1" width="0.7109375" style="1" customWidth="1"/>
    <col min="2" max="2" width="4" style="1" customWidth="1"/>
    <col min="3" max="3" width="22" style="1" customWidth="1"/>
    <col min="4" max="4" width="13" style="1" customWidth="1"/>
    <col min="5" max="5" width="20.85546875" style="1" customWidth="1"/>
    <col min="6" max="6" width="8" style="1" customWidth="1"/>
    <col min="7" max="7" width="4.42578125" style="1" customWidth="1"/>
    <col min="8" max="8" width="3.5703125" style="1" customWidth="1"/>
    <col min="9" max="9" width="12.140625" style="1" customWidth="1"/>
    <col min="10" max="10" width="10" style="1" customWidth="1"/>
    <col min="11" max="11" width="8.140625" style="1" customWidth="1"/>
    <col min="12" max="12" width="11.42578125" style="1" customWidth="1"/>
    <col min="13" max="13" width="5.140625" style="1" customWidth="1"/>
    <col min="14" max="14" width="11.7109375" style="1" customWidth="1"/>
    <col min="15" max="15" width="9.28515625" style="1" customWidth="1"/>
    <col min="16" max="16" width="15.28515625" style="1" customWidth="1"/>
    <col min="17" max="256" width="9.140625" style="1"/>
    <col min="257" max="257" width="0.7109375" style="1" customWidth="1"/>
    <col min="258" max="258" width="4" style="1" customWidth="1"/>
    <col min="259" max="259" width="22" style="1" customWidth="1"/>
    <col min="260" max="260" width="13" style="1" customWidth="1"/>
    <col min="261" max="261" width="20.85546875" style="1" customWidth="1"/>
    <col min="262" max="262" width="8" style="1" customWidth="1"/>
    <col min="263" max="263" width="4.42578125" style="1" customWidth="1"/>
    <col min="264" max="264" width="3.5703125" style="1" customWidth="1"/>
    <col min="265" max="265" width="12.140625" style="1" customWidth="1"/>
    <col min="266" max="266" width="10" style="1" customWidth="1"/>
    <col min="267" max="267" width="8.140625" style="1" customWidth="1"/>
    <col min="268" max="268" width="11.42578125" style="1" customWidth="1"/>
    <col min="269" max="269" width="5.140625" style="1" customWidth="1"/>
    <col min="270" max="270" width="11.7109375" style="1" customWidth="1"/>
    <col min="271" max="271" width="9.28515625" style="1" customWidth="1"/>
    <col min="272" max="272" width="15.28515625" style="1" customWidth="1"/>
    <col min="273" max="512" width="9.140625" style="1"/>
    <col min="513" max="513" width="0.7109375" style="1" customWidth="1"/>
    <col min="514" max="514" width="4" style="1" customWidth="1"/>
    <col min="515" max="515" width="22" style="1" customWidth="1"/>
    <col min="516" max="516" width="13" style="1" customWidth="1"/>
    <col min="517" max="517" width="20.85546875" style="1" customWidth="1"/>
    <col min="518" max="518" width="8" style="1" customWidth="1"/>
    <col min="519" max="519" width="4.42578125" style="1" customWidth="1"/>
    <col min="520" max="520" width="3.5703125" style="1" customWidth="1"/>
    <col min="521" max="521" width="12.140625" style="1" customWidth="1"/>
    <col min="522" max="522" width="10" style="1" customWidth="1"/>
    <col min="523" max="523" width="8.140625" style="1" customWidth="1"/>
    <col min="524" max="524" width="11.42578125" style="1" customWidth="1"/>
    <col min="525" max="525" width="5.140625" style="1" customWidth="1"/>
    <col min="526" max="526" width="11.7109375" style="1" customWidth="1"/>
    <col min="527" max="527" width="9.28515625" style="1" customWidth="1"/>
    <col min="528" max="528" width="15.28515625" style="1" customWidth="1"/>
    <col min="529" max="768" width="9.140625" style="1"/>
    <col min="769" max="769" width="0.7109375" style="1" customWidth="1"/>
    <col min="770" max="770" width="4" style="1" customWidth="1"/>
    <col min="771" max="771" width="22" style="1" customWidth="1"/>
    <col min="772" max="772" width="13" style="1" customWidth="1"/>
    <col min="773" max="773" width="20.85546875" style="1" customWidth="1"/>
    <col min="774" max="774" width="8" style="1" customWidth="1"/>
    <col min="775" max="775" width="4.42578125" style="1" customWidth="1"/>
    <col min="776" max="776" width="3.5703125" style="1" customWidth="1"/>
    <col min="777" max="777" width="12.140625" style="1" customWidth="1"/>
    <col min="778" max="778" width="10" style="1" customWidth="1"/>
    <col min="779" max="779" width="8.140625" style="1" customWidth="1"/>
    <col min="780" max="780" width="11.42578125" style="1" customWidth="1"/>
    <col min="781" max="781" width="5.140625" style="1" customWidth="1"/>
    <col min="782" max="782" width="11.7109375" style="1" customWidth="1"/>
    <col min="783" max="783" width="9.28515625" style="1" customWidth="1"/>
    <col min="784" max="784" width="15.28515625" style="1" customWidth="1"/>
    <col min="785" max="1024" width="9.140625" style="1"/>
    <col min="1025" max="1025" width="0.7109375" style="1" customWidth="1"/>
    <col min="1026" max="1026" width="4" style="1" customWidth="1"/>
    <col min="1027" max="1027" width="22" style="1" customWidth="1"/>
    <col min="1028" max="1028" width="13" style="1" customWidth="1"/>
    <col min="1029" max="1029" width="20.85546875" style="1" customWidth="1"/>
    <col min="1030" max="1030" width="8" style="1" customWidth="1"/>
    <col min="1031" max="1031" width="4.42578125" style="1" customWidth="1"/>
    <col min="1032" max="1032" width="3.5703125" style="1" customWidth="1"/>
    <col min="1033" max="1033" width="12.140625" style="1" customWidth="1"/>
    <col min="1034" max="1034" width="10" style="1" customWidth="1"/>
    <col min="1035" max="1035" width="8.140625" style="1" customWidth="1"/>
    <col min="1036" max="1036" width="11.42578125" style="1" customWidth="1"/>
    <col min="1037" max="1037" width="5.140625" style="1" customWidth="1"/>
    <col min="1038" max="1038" width="11.7109375" style="1" customWidth="1"/>
    <col min="1039" max="1039" width="9.28515625" style="1" customWidth="1"/>
    <col min="1040" max="1040" width="15.28515625" style="1" customWidth="1"/>
    <col min="1041" max="1280" width="9.140625" style="1"/>
    <col min="1281" max="1281" width="0.7109375" style="1" customWidth="1"/>
    <col min="1282" max="1282" width="4" style="1" customWidth="1"/>
    <col min="1283" max="1283" width="22" style="1" customWidth="1"/>
    <col min="1284" max="1284" width="13" style="1" customWidth="1"/>
    <col min="1285" max="1285" width="20.85546875" style="1" customWidth="1"/>
    <col min="1286" max="1286" width="8" style="1" customWidth="1"/>
    <col min="1287" max="1287" width="4.42578125" style="1" customWidth="1"/>
    <col min="1288" max="1288" width="3.5703125" style="1" customWidth="1"/>
    <col min="1289" max="1289" width="12.140625" style="1" customWidth="1"/>
    <col min="1290" max="1290" width="10" style="1" customWidth="1"/>
    <col min="1291" max="1291" width="8.140625" style="1" customWidth="1"/>
    <col min="1292" max="1292" width="11.42578125" style="1" customWidth="1"/>
    <col min="1293" max="1293" width="5.140625" style="1" customWidth="1"/>
    <col min="1294" max="1294" width="11.7109375" style="1" customWidth="1"/>
    <col min="1295" max="1295" width="9.28515625" style="1" customWidth="1"/>
    <col min="1296" max="1296" width="15.28515625" style="1" customWidth="1"/>
    <col min="1297" max="1536" width="9.140625" style="1"/>
    <col min="1537" max="1537" width="0.7109375" style="1" customWidth="1"/>
    <col min="1538" max="1538" width="4" style="1" customWidth="1"/>
    <col min="1539" max="1539" width="22" style="1" customWidth="1"/>
    <col min="1540" max="1540" width="13" style="1" customWidth="1"/>
    <col min="1541" max="1541" width="20.85546875" style="1" customWidth="1"/>
    <col min="1542" max="1542" width="8" style="1" customWidth="1"/>
    <col min="1543" max="1543" width="4.42578125" style="1" customWidth="1"/>
    <col min="1544" max="1544" width="3.5703125" style="1" customWidth="1"/>
    <col min="1545" max="1545" width="12.140625" style="1" customWidth="1"/>
    <col min="1546" max="1546" width="10" style="1" customWidth="1"/>
    <col min="1547" max="1547" width="8.140625" style="1" customWidth="1"/>
    <col min="1548" max="1548" width="11.42578125" style="1" customWidth="1"/>
    <col min="1549" max="1549" width="5.140625" style="1" customWidth="1"/>
    <col min="1550" max="1550" width="11.7109375" style="1" customWidth="1"/>
    <col min="1551" max="1551" width="9.28515625" style="1" customWidth="1"/>
    <col min="1552" max="1552" width="15.28515625" style="1" customWidth="1"/>
    <col min="1553" max="1792" width="9.140625" style="1"/>
    <col min="1793" max="1793" width="0.7109375" style="1" customWidth="1"/>
    <col min="1794" max="1794" width="4" style="1" customWidth="1"/>
    <col min="1795" max="1795" width="22" style="1" customWidth="1"/>
    <col min="1796" max="1796" width="13" style="1" customWidth="1"/>
    <col min="1797" max="1797" width="20.85546875" style="1" customWidth="1"/>
    <col min="1798" max="1798" width="8" style="1" customWidth="1"/>
    <col min="1799" max="1799" width="4.42578125" style="1" customWidth="1"/>
    <col min="1800" max="1800" width="3.5703125" style="1" customWidth="1"/>
    <col min="1801" max="1801" width="12.140625" style="1" customWidth="1"/>
    <col min="1802" max="1802" width="10" style="1" customWidth="1"/>
    <col min="1803" max="1803" width="8.140625" style="1" customWidth="1"/>
    <col min="1804" max="1804" width="11.42578125" style="1" customWidth="1"/>
    <col min="1805" max="1805" width="5.140625" style="1" customWidth="1"/>
    <col min="1806" max="1806" width="11.7109375" style="1" customWidth="1"/>
    <col min="1807" max="1807" width="9.28515625" style="1" customWidth="1"/>
    <col min="1808" max="1808" width="15.28515625" style="1" customWidth="1"/>
    <col min="1809" max="2048" width="9.140625" style="1"/>
    <col min="2049" max="2049" width="0.7109375" style="1" customWidth="1"/>
    <col min="2050" max="2050" width="4" style="1" customWidth="1"/>
    <col min="2051" max="2051" width="22" style="1" customWidth="1"/>
    <col min="2052" max="2052" width="13" style="1" customWidth="1"/>
    <col min="2053" max="2053" width="20.85546875" style="1" customWidth="1"/>
    <col min="2054" max="2054" width="8" style="1" customWidth="1"/>
    <col min="2055" max="2055" width="4.42578125" style="1" customWidth="1"/>
    <col min="2056" max="2056" width="3.5703125" style="1" customWidth="1"/>
    <col min="2057" max="2057" width="12.140625" style="1" customWidth="1"/>
    <col min="2058" max="2058" width="10" style="1" customWidth="1"/>
    <col min="2059" max="2059" width="8.140625" style="1" customWidth="1"/>
    <col min="2060" max="2060" width="11.42578125" style="1" customWidth="1"/>
    <col min="2061" max="2061" width="5.140625" style="1" customWidth="1"/>
    <col min="2062" max="2062" width="11.7109375" style="1" customWidth="1"/>
    <col min="2063" max="2063" width="9.28515625" style="1" customWidth="1"/>
    <col min="2064" max="2064" width="15.28515625" style="1" customWidth="1"/>
    <col min="2065" max="2304" width="9.140625" style="1"/>
    <col min="2305" max="2305" width="0.7109375" style="1" customWidth="1"/>
    <col min="2306" max="2306" width="4" style="1" customWidth="1"/>
    <col min="2307" max="2307" width="22" style="1" customWidth="1"/>
    <col min="2308" max="2308" width="13" style="1" customWidth="1"/>
    <col min="2309" max="2309" width="20.85546875" style="1" customWidth="1"/>
    <col min="2310" max="2310" width="8" style="1" customWidth="1"/>
    <col min="2311" max="2311" width="4.42578125" style="1" customWidth="1"/>
    <col min="2312" max="2312" width="3.5703125" style="1" customWidth="1"/>
    <col min="2313" max="2313" width="12.140625" style="1" customWidth="1"/>
    <col min="2314" max="2314" width="10" style="1" customWidth="1"/>
    <col min="2315" max="2315" width="8.140625" style="1" customWidth="1"/>
    <col min="2316" max="2316" width="11.42578125" style="1" customWidth="1"/>
    <col min="2317" max="2317" width="5.140625" style="1" customWidth="1"/>
    <col min="2318" max="2318" width="11.7109375" style="1" customWidth="1"/>
    <col min="2319" max="2319" width="9.28515625" style="1" customWidth="1"/>
    <col min="2320" max="2320" width="15.28515625" style="1" customWidth="1"/>
    <col min="2321" max="2560" width="9.140625" style="1"/>
    <col min="2561" max="2561" width="0.7109375" style="1" customWidth="1"/>
    <col min="2562" max="2562" width="4" style="1" customWidth="1"/>
    <col min="2563" max="2563" width="22" style="1" customWidth="1"/>
    <col min="2564" max="2564" width="13" style="1" customWidth="1"/>
    <col min="2565" max="2565" width="20.85546875" style="1" customWidth="1"/>
    <col min="2566" max="2566" width="8" style="1" customWidth="1"/>
    <col min="2567" max="2567" width="4.42578125" style="1" customWidth="1"/>
    <col min="2568" max="2568" width="3.5703125" style="1" customWidth="1"/>
    <col min="2569" max="2569" width="12.140625" style="1" customWidth="1"/>
    <col min="2570" max="2570" width="10" style="1" customWidth="1"/>
    <col min="2571" max="2571" width="8.140625" style="1" customWidth="1"/>
    <col min="2572" max="2572" width="11.42578125" style="1" customWidth="1"/>
    <col min="2573" max="2573" width="5.140625" style="1" customWidth="1"/>
    <col min="2574" max="2574" width="11.7109375" style="1" customWidth="1"/>
    <col min="2575" max="2575" width="9.28515625" style="1" customWidth="1"/>
    <col min="2576" max="2576" width="15.28515625" style="1" customWidth="1"/>
    <col min="2577" max="2816" width="9.140625" style="1"/>
    <col min="2817" max="2817" width="0.7109375" style="1" customWidth="1"/>
    <col min="2818" max="2818" width="4" style="1" customWidth="1"/>
    <col min="2819" max="2819" width="22" style="1" customWidth="1"/>
    <col min="2820" max="2820" width="13" style="1" customWidth="1"/>
    <col min="2821" max="2821" width="20.85546875" style="1" customWidth="1"/>
    <col min="2822" max="2822" width="8" style="1" customWidth="1"/>
    <col min="2823" max="2823" width="4.42578125" style="1" customWidth="1"/>
    <col min="2824" max="2824" width="3.5703125" style="1" customWidth="1"/>
    <col min="2825" max="2825" width="12.140625" style="1" customWidth="1"/>
    <col min="2826" max="2826" width="10" style="1" customWidth="1"/>
    <col min="2827" max="2827" width="8.140625" style="1" customWidth="1"/>
    <col min="2828" max="2828" width="11.42578125" style="1" customWidth="1"/>
    <col min="2829" max="2829" width="5.140625" style="1" customWidth="1"/>
    <col min="2830" max="2830" width="11.7109375" style="1" customWidth="1"/>
    <col min="2831" max="2831" width="9.28515625" style="1" customWidth="1"/>
    <col min="2832" max="2832" width="15.28515625" style="1" customWidth="1"/>
    <col min="2833" max="3072" width="9.140625" style="1"/>
    <col min="3073" max="3073" width="0.7109375" style="1" customWidth="1"/>
    <col min="3074" max="3074" width="4" style="1" customWidth="1"/>
    <col min="3075" max="3075" width="22" style="1" customWidth="1"/>
    <col min="3076" max="3076" width="13" style="1" customWidth="1"/>
    <col min="3077" max="3077" width="20.85546875" style="1" customWidth="1"/>
    <col min="3078" max="3078" width="8" style="1" customWidth="1"/>
    <col min="3079" max="3079" width="4.42578125" style="1" customWidth="1"/>
    <col min="3080" max="3080" width="3.5703125" style="1" customWidth="1"/>
    <col min="3081" max="3081" width="12.140625" style="1" customWidth="1"/>
    <col min="3082" max="3082" width="10" style="1" customWidth="1"/>
    <col min="3083" max="3083" width="8.140625" style="1" customWidth="1"/>
    <col min="3084" max="3084" width="11.42578125" style="1" customWidth="1"/>
    <col min="3085" max="3085" width="5.140625" style="1" customWidth="1"/>
    <col min="3086" max="3086" width="11.7109375" style="1" customWidth="1"/>
    <col min="3087" max="3087" width="9.28515625" style="1" customWidth="1"/>
    <col min="3088" max="3088" width="15.28515625" style="1" customWidth="1"/>
    <col min="3089" max="3328" width="9.140625" style="1"/>
    <col min="3329" max="3329" width="0.7109375" style="1" customWidth="1"/>
    <col min="3330" max="3330" width="4" style="1" customWidth="1"/>
    <col min="3331" max="3331" width="22" style="1" customWidth="1"/>
    <col min="3332" max="3332" width="13" style="1" customWidth="1"/>
    <col min="3333" max="3333" width="20.85546875" style="1" customWidth="1"/>
    <col min="3334" max="3334" width="8" style="1" customWidth="1"/>
    <col min="3335" max="3335" width="4.42578125" style="1" customWidth="1"/>
    <col min="3336" max="3336" width="3.5703125" style="1" customWidth="1"/>
    <col min="3337" max="3337" width="12.140625" style="1" customWidth="1"/>
    <col min="3338" max="3338" width="10" style="1" customWidth="1"/>
    <col min="3339" max="3339" width="8.140625" style="1" customWidth="1"/>
    <col min="3340" max="3340" width="11.42578125" style="1" customWidth="1"/>
    <col min="3341" max="3341" width="5.140625" style="1" customWidth="1"/>
    <col min="3342" max="3342" width="11.7109375" style="1" customWidth="1"/>
    <col min="3343" max="3343" width="9.28515625" style="1" customWidth="1"/>
    <col min="3344" max="3344" width="15.28515625" style="1" customWidth="1"/>
    <col min="3345" max="3584" width="9.140625" style="1"/>
    <col min="3585" max="3585" width="0.7109375" style="1" customWidth="1"/>
    <col min="3586" max="3586" width="4" style="1" customWidth="1"/>
    <col min="3587" max="3587" width="22" style="1" customWidth="1"/>
    <col min="3588" max="3588" width="13" style="1" customWidth="1"/>
    <col min="3589" max="3589" width="20.85546875" style="1" customWidth="1"/>
    <col min="3590" max="3590" width="8" style="1" customWidth="1"/>
    <col min="3591" max="3591" width="4.42578125" style="1" customWidth="1"/>
    <col min="3592" max="3592" width="3.5703125" style="1" customWidth="1"/>
    <col min="3593" max="3593" width="12.140625" style="1" customWidth="1"/>
    <col min="3594" max="3594" width="10" style="1" customWidth="1"/>
    <col min="3595" max="3595" width="8.140625" style="1" customWidth="1"/>
    <col min="3596" max="3596" width="11.42578125" style="1" customWidth="1"/>
    <col min="3597" max="3597" width="5.140625" style="1" customWidth="1"/>
    <col min="3598" max="3598" width="11.7109375" style="1" customWidth="1"/>
    <col min="3599" max="3599" width="9.28515625" style="1" customWidth="1"/>
    <col min="3600" max="3600" width="15.28515625" style="1" customWidth="1"/>
    <col min="3601" max="3840" width="9.140625" style="1"/>
    <col min="3841" max="3841" width="0.7109375" style="1" customWidth="1"/>
    <col min="3842" max="3842" width="4" style="1" customWidth="1"/>
    <col min="3843" max="3843" width="22" style="1" customWidth="1"/>
    <col min="3844" max="3844" width="13" style="1" customWidth="1"/>
    <col min="3845" max="3845" width="20.85546875" style="1" customWidth="1"/>
    <col min="3846" max="3846" width="8" style="1" customWidth="1"/>
    <col min="3847" max="3847" width="4.42578125" style="1" customWidth="1"/>
    <col min="3848" max="3848" width="3.5703125" style="1" customWidth="1"/>
    <col min="3849" max="3849" width="12.140625" style="1" customWidth="1"/>
    <col min="3850" max="3850" width="10" style="1" customWidth="1"/>
    <col min="3851" max="3851" width="8.140625" style="1" customWidth="1"/>
    <col min="3852" max="3852" width="11.42578125" style="1" customWidth="1"/>
    <col min="3853" max="3853" width="5.140625" style="1" customWidth="1"/>
    <col min="3854" max="3854" width="11.7109375" style="1" customWidth="1"/>
    <col min="3855" max="3855" width="9.28515625" style="1" customWidth="1"/>
    <col min="3856" max="3856" width="15.28515625" style="1" customWidth="1"/>
    <col min="3857" max="4096" width="9.140625" style="1"/>
    <col min="4097" max="4097" width="0.7109375" style="1" customWidth="1"/>
    <col min="4098" max="4098" width="4" style="1" customWidth="1"/>
    <col min="4099" max="4099" width="22" style="1" customWidth="1"/>
    <col min="4100" max="4100" width="13" style="1" customWidth="1"/>
    <col min="4101" max="4101" width="20.85546875" style="1" customWidth="1"/>
    <col min="4102" max="4102" width="8" style="1" customWidth="1"/>
    <col min="4103" max="4103" width="4.42578125" style="1" customWidth="1"/>
    <col min="4104" max="4104" width="3.5703125" style="1" customWidth="1"/>
    <col min="4105" max="4105" width="12.140625" style="1" customWidth="1"/>
    <col min="4106" max="4106" width="10" style="1" customWidth="1"/>
    <col min="4107" max="4107" width="8.140625" style="1" customWidth="1"/>
    <col min="4108" max="4108" width="11.42578125" style="1" customWidth="1"/>
    <col min="4109" max="4109" width="5.140625" style="1" customWidth="1"/>
    <col min="4110" max="4110" width="11.7109375" style="1" customWidth="1"/>
    <col min="4111" max="4111" width="9.28515625" style="1" customWidth="1"/>
    <col min="4112" max="4112" width="15.28515625" style="1" customWidth="1"/>
    <col min="4113" max="4352" width="9.140625" style="1"/>
    <col min="4353" max="4353" width="0.7109375" style="1" customWidth="1"/>
    <col min="4354" max="4354" width="4" style="1" customWidth="1"/>
    <col min="4355" max="4355" width="22" style="1" customWidth="1"/>
    <col min="4356" max="4356" width="13" style="1" customWidth="1"/>
    <col min="4357" max="4357" width="20.85546875" style="1" customWidth="1"/>
    <col min="4358" max="4358" width="8" style="1" customWidth="1"/>
    <col min="4359" max="4359" width="4.42578125" style="1" customWidth="1"/>
    <col min="4360" max="4360" width="3.5703125" style="1" customWidth="1"/>
    <col min="4361" max="4361" width="12.140625" style="1" customWidth="1"/>
    <col min="4362" max="4362" width="10" style="1" customWidth="1"/>
    <col min="4363" max="4363" width="8.140625" style="1" customWidth="1"/>
    <col min="4364" max="4364" width="11.42578125" style="1" customWidth="1"/>
    <col min="4365" max="4365" width="5.140625" style="1" customWidth="1"/>
    <col min="4366" max="4366" width="11.7109375" style="1" customWidth="1"/>
    <col min="4367" max="4367" width="9.28515625" style="1" customWidth="1"/>
    <col min="4368" max="4368" width="15.28515625" style="1" customWidth="1"/>
    <col min="4369" max="4608" width="9.140625" style="1"/>
    <col min="4609" max="4609" width="0.7109375" style="1" customWidth="1"/>
    <col min="4610" max="4610" width="4" style="1" customWidth="1"/>
    <col min="4611" max="4611" width="22" style="1" customWidth="1"/>
    <col min="4612" max="4612" width="13" style="1" customWidth="1"/>
    <col min="4613" max="4613" width="20.85546875" style="1" customWidth="1"/>
    <col min="4614" max="4614" width="8" style="1" customWidth="1"/>
    <col min="4615" max="4615" width="4.42578125" style="1" customWidth="1"/>
    <col min="4616" max="4616" width="3.5703125" style="1" customWidth="1"/>
    <col min="4617" max="4617" width="12.140625" style="1" customWidth="1"/>
    <col min="4618" max="4618" width="10" style="1" customWidth="1"/>
    <col min="4619" max="4619" width="8.140625" style="1" customWidth="1"/>
    <col min="4620" max="4620" width="11.42578125" style="1" customWidth="1"/>
    <col min="4621" max="4621" width="5.140625" style="1" customWidth="1"/>
    <col min="4622" max="4622" width="11.7109375" style="1" customWidth="1"/>
    <col min="4623" max="4623" width="9.28515625" style="1" customWidth="1"/>
    <col min="4624" max="4624" width="15.28515625" style="1" customWidth="1"/>
    <col min="4625" max="4864" width="9.140625" style="1"/>
    <col min="4865" max="4865" width="0.7109375" style="1" customWidth="1"/>
    <col min="4866" max="4866" width="4" style="1" customWidth="1"/>
    <col min="4867" max="4867" width="22" style="1" customWidth="1"/>
    <col min="4868" max="4868" width="13" style="1" customWidth="1"/>
    <col min="4869" max="4869" width="20.85546875" style="1" customWidth="1"/>
    <col min="4870" max="4870" width="8" style="1" customWidth="1"/>
    <col min="4871" max="4871" width="4.42578125" style="1" customWidth="1"/>
    <col min="4872" max="4872" width="3.5703125" style="1" customWidth="1"/>
    <col min="4873" max="4873" width="12.140625" style="1" customWidth="1"/>
    <col min="4874" max="4874" width="10" style="1" customWidth="1"/>
    <col min="4875" max="4875" width="8.140625" style="1" customWidth="1"/>
    <col min="4876" max="4876" width="11.42578125" style="1" customWidth="1"/>
    <col min="4877" max="4877" width="5.140625" style="1" customWidth="1"/>
    <col min="4878" max="4878" width="11.7109375" style="1" customWidth="1"/>
    <col min="4879" max="4879" width="9.28515625" style="1" customWidth="1"/>
    <col min="4880" max="4880" width="15.28515625" style="1" customWidth="1"/>
    <col min="4881" max="5120" width="9.140625" style="1"/>
    <col min="5121" max="5121" width="0.7109375" style="1" customWidth="1"/>
    <col min="5122" max="5122" width="4" style="1" customWidth="1"/>
    <col min="5123" max="5123" width="22" style="1" customWidth="1"/>
    <col min="5124" max="5124" width="13" style="1" customWidth="1"/>
    <col min="5125" max="5125" width="20.85546875" style="1" customWidth="1"/>
    <col min="5126" max="5126" width="8" style="1" customWidth="1"/>
    <col min="5127" max="5127" width="4.42578125" style="1" customWidth="1"/>
    <col min="5128" max="5128" width="3.5703125" style="1" customWidth="1"/>
    <col min="5129" max="5129" width="12.140625" style="1" customWidth="1"/>
    <col min="5130" max="5130" width="10" style="1" customWidth="1"/>
    <col min="5131" max="5131" width="8.140625" style="1" customWidth="1"/>
    <col min="5132" max="5132" width="11.42578125" style="1" customWidth="1"/>
    <col min="5133" max="5133" width="5.140625" style="1" customWidth="1"/>
    <col min="5134" max="5134" width="11.7109375" style="1" customWidth="1"/>
    <col min="5135" max="5135" width="9.28515625" style="1" customWidth="1"/>
    <col min="5136" max="5136" width="15.28515625" style="1" customWidth="1"/>
    <col min="5137" max="5376" width="9.140625" style="1"/>
    <col min="5377" max="5377" width="0.7109375" style="1" customWidth="1"/>
    <col min="5378" max="5378" width="4" style="1" customWidth="1"/>
    <col min="5379" max="5379" width="22" style="1" customWidth="1"/>
    <col min="5380" max="5380" width="13" style="1" customWidth="1"/>
    <col min="5381" max="5381" width="20.85546875" style="1" customWidth="1"/>
    <col min="5382" max="5382" width="8" style="1" customWidth="1"/>
    <col min="5383" max="5383" width="4.42578125" style="1" customWidth="1"/>
    <col min="5384" max="5384" width="3.5703125" style="1" customWidth="1"/>
    <col min="5385" max="5385" width="12.140625" style="1" customWidth="1"/>
    <col min="5386" max="5386" width="10" style="1" customWidth="1"/>
    <col min="5387" max="5387" width="8.140625" style="1" customWidth="1"/>
    <col min="5388" max="5388" width="11.42578125" style="1" customWidth="1"/>
    <col min="5389" max="5389" width="5.140625" style="1" customWidth="1"/>
    <col min="5390" max="5390" width="11.7109375" style="1" customWidth="1"/>
    <col min="5391" max="5391" width="9.28515625" style="1" customWidth="1"/>
    <col min="5392" max="5392" width="15.28515625" style="1" customWidth="1"/>
    <col min="5393" max="5632" width="9.140625" style="1"/>
    <col min="5633" max="5633" width="0.7109375" style="1" customWidth="1"/>
    <col min="5634" max="5634" width="4" style="1" customWidth="1"/>
    <col min="5635" max="5635" width="22" style="1" customWidth="1"/>
    <col min="5636" max="5636" width="13" style="1" customWidth="1"/>
    <col min="5637" max="5637" width="20.85546875" style="1" customWidth="1"/>
    <col min="5638" max="5638" width="8" style="1" customWidth="1"/>
    <col min="5639" max="5639" width="4.42578125" style="1" customWidth="1"/>
    <col min="5640" max="5640" width="3.5703125" style="1" customWidth="1"/>
    <col min="5641" max="5641" width="12.140625" style="1" customWidth="1"/>
    <col min="5642" max="5642" width="10" style="1" customWidth="1"/>
    <col min="5643" max="5643" width="8.140625" style="1" customWidth="1"/>
    <col min="5644" max="5644" width="11.42578125" style="1" customWidth="1"/>
    <col min="5645" max="5645" width="5.140625" style="1" customWidth="1"/>
    <col min="5646" max="5646" width="11.7109375" style="1" customWidth="1"/>
    <col min="5647" max="5647" width="9.28515625" style="1" customWidth="1"/>
    <col min="5648" max="5648" width="15.28515625" style="1" customWidth="1"/>
    <col min="5649" max="5888" width="9.140625" style="1"/>
    <col min="5889" max="5889" width="0.7109375" style="1" customWidth="1"/>
    <col min="5890" max="5890" width="4" style="1" customWidth="1"/>
    <col min="5891" max="5891" width="22" style="1" customWidth="1"/>
    <col min="5892" max="5892" width="13" style="1" customWidth="1"/>
    <col min="5893" max="5893" width="20.85546875" style="1" customWidth="1"/>
    <col min="5894" max="5894" width="8" style="1" customWidth="1"/>
    <col min="5895" max="5895" width="4.42578125" style="1" customWidth="1"/>
    <col min="5896" max="5896" width="3.5703125" style="1" customWidth="1"/>
    <col min="5897" max="5897" width="12.140625" style="1" customWidth="1"/>
    <col min="5898" max="5898" width="10" style="1" customWidth="1"/>
    <col min="5899" max="5899" width="8.140625" style="1" customWidth="1"/>
    <col min="5900" max="5900" width="11.42578125" style="1" customWidth="1"/>
    <col min="5901" max="5901" width="5.140625" style="1" customWidth="1"/>
    <col min="5902" max="5902" width="11.7109375" style="1" customWidth="1"/>
    <col min="5903" max="5903" width="9.28515625" style="1" customWidth="1"/>
    <col min="5904" max="5904" width="15.28515625" style="1" customWidth="1"/>
    <col min="5905" max="6144" width="9.140625" style="1"/>
    <col min="6145" max="6145" width="0.7109375" style="1" customWidth="1"/>
    <col min="6146" max="6146" width="4" style="1" customWidth="1"/>
    <col min="6147" max="6147" width="22" style="1" customWidth="1"/>
    <col min="6148" max="6148" width="13" style="1" customWidth="1"/>
    <col min="6149" max="6149" width="20.85546875" style="1" customWidth="1"/>
    <col min="6150" max="6150" width="8" style="1" customWidth="1"/>
    <col min="6151" max="6151" width="4.42578125" style="1" customWidth="1"/>
    <col min="6152" max="6152" width="3.5703125" style="1" customWidth="1"/>
    <col min="6153" max="6153" width="12.140625" style="1" customWidth="1"/>
    <col min="6154" max="6154" width="10" style="1" customWidth="1"/>
    <col min="6155" max="6155" width="8.140625" style="1" customWidth="1"/>
    <col min="6156" max="6156" width="11.42578125" style="1" customWidth="1"/>
    <col min="6157" max="6157" width="5.140625" style="1" customWidth="1"/>
    <col min="6158" max="6158" width="11.7109375" style="1" customWidth="1"/>
    <col min="6159" max="6159" width="9.28515625" style="1" customWidth="1"/>
    <col min="6160" max="6160" width="15.28515625" style="1" customWidth="1"/>
    <col min="6161" max="6400" width="9.140625" style="1"/>
    <col min="6401" max="6401" width="0.7109375" style="1" customWidth="1"/>
    <col min="6402" max="6402" width="4" style="1" customWidth="1"/>
    <col min="6403" max="6403" width="22" style="1" customWidth="1"/>
    <col min="6404" max="6404" width="13" style="1" customWidth="1"/>
    <col min="6405" max="6405" width="20.85546875" style="1" customWidth="1"/>
    <col min="6406" max="6406" width="8" style="1" customWidth="1"/>
    <col min="6407" max="6407" width="4.42578125" style="1" customWidth="1"/>
    <col min="6408" max="6408" width="3.5703125" style="1" customWidth="1"/>
    <col min="6409" max="6409" width="12.140625" style="1" customWidth="1"/>
    <col min="6410" max="6410" width="10" style="1" customWidth="1"/>
    <col min="6411" max="6411" width="8.140625" style="1" customWidth="1"/>
    <col min="6412" max="6412" width="11.42578125" style="1" customWidth="1"/>
    <col min="6413" max="6413" width="5.140625" style="1" customWidth="1"/>
    <col min="6414" max="6414" width="11.7109375" style="1" customWidth="1"/>
    <col min="6415" max="6415" width="9.28515625" style="1" customWidth="1"/>
    <col min="6416" max="6416" width="15.28515625" style="1" customWidth="1"/>
    <col min="6417" max="6656" width="9.140625" style="1"/>
    <col min="6657" max="6657" width="0.7109375" style="1" customWidth="1"/>
    <col min="6658" max="6658" width="4" style="1" customWidth="1"/>
    <col min="6659" max="6659" width="22" style="1" customWidth="1"/>
    <col min="6660" max="6660" width="13" style="1" customWidth="1"/>
    <col min="6661" max="6661" width="20.85546875" style="1" customWidth="1"/>
    <col min="6662" max="6662" width="8" style="1" customWidth="1"/>
    <col min="6663" max="6663" width="4.42578125" style="1" customWidth="1"/>
    <col min="6664" max="6664" width="3.5703125" style="1" customWidth="1"/>
    <col min="6665" max="6665" width="12.140625" style="1" customWidth="1"/>
    <col min="6666" max="6666" width="10" style="1" customWidth="1"/>
    <col min="6667" max="6667" width="8.140625" style="1" customWidth="1"/>
    <col min="6668" max="6668" width="11.42578125" style="1" customWidth="1"/>
    <col min="6669" max="6669" width="5.140625" style="1" customWidth="1"/>
    <col min="6670" max="6670" width="11.7109375" style="1" customWidth="1"/>
    <col min="6671" max="6671" width="9.28515625" style="1" customWidth="1"/>
    <col min="6672" max="6672" width="15.28515625" style="1" customWidth="1"/>
    <col min="6673" max="6912" width="9.140625" style="1"/>
    <col min="6913" max="6913" width="0.7109375" style="1" customWidth="1"/>
    <col min="6914" max="6914" width="4" style="1" customWidth="1"/>
    <col min="6915" max="6915" width="22" style="1" customWidth="1"/>
    <col min="6916" max="6916" width="13" style="1" customWidth="1"/>
    <col min="6917" max="6917" width="20.85546875" style="1" customWidth="1"/>
    <col min="6918" max="6918" width="8" style="1" customWidth="1"/>
    <col min="6919" max="6919" width="4.42578125" style="1" customWidth="1"/>
    <col min="6920" max="6920" width="3.5703125" style="1" customWidth="1"/>
    <col min="6921" max="6921" width="12.140625" style="1" customWidth="1"/>
    <col min="6922" max="6922" width="10" style="1" customWidth="1"/>
    <col min="6923" max="6923" width="8.140625" style="1" customWidth="1"/>
    <col min="6924" max="6924" width="11.42578125" style="1" customWidth="1"/>
    <col min="6925" max="6925" width="5.140625" style="1" customWidth="1"/>
    <col min="6926" max="6926" width="11.7109375" style="1" customWidth="1"/>
    <col min="6927" max="6927" width="9.28515625" style="1" customWidth="1"/>
    <col min="6928" max="6928" width="15.28515625" style="1" customWidth="1"/>
    <col min="6929" max="7168" width="9.140625" style="1"/>
    <col min="7169" max="7169" width="0.7109375" style="1" customWidth="1"/>
    <col min="7170" max="7170" width="4" style="1" customWidth="1"/>
    <col min="7171" max="7171" width="22" style="1" customWidth="1"/>
    <col min="7172" max="7172" width="13" style="1" customWidth="1"/>
    <col min="7173" max="7173" width="20.85546875" style="1" customWidth="1"/>
    <col min="7174" max="7174" width="8" style="1" customWidth="1"/>
    <col min="7175" max="7175" width="4.42578125" style="1" customWidth="1"/>
    <col min="7176" max="7176" width="3.5703125" style="1" customWidth="1"/>
    <col min="7177" max="7177" width="12.140625" style="1" customWidth="1"/>
    <col min="7178" max="7178" width="10" style="1" customWidth="1"/>
    <col min="7179" max="7179" width="8.140625" style="1" customWidth="1"/>
    <col min="7180" max="7180" width="11.42578125" style="1" customWidth="1"/>
    <col min="7181" max="7181" width="5.140625" style="1" customWidth="1"/>
    <col min="7182" max="7182" width="11.7109375" style="1" customWidth="1"/>
    <col min="7183" max="7183" width="9.28515625" style="1" customWidth="1"/>
    <col min="7184" max="7184" width="15.28515625" style="1" customWidth="1"/>
    <col min="7185" max="7424" width="9.140625" style="1"/>
    <col min="7425" max="7425" width="0.7109375" style="1" customWidth="1"/>
    <col min="7426" max="7426" width="4" style="1" customWidth="1"/>
    <col min="7427" max="7427" width="22" style="1" customWidth="1"/>
    <col min="7428" max="7428" width="13" style="1" customWidth="1"/>
    <col min="7429" max="7429" width="20.85546875" style="1" customWidth="1"/>
    <col min="7430" max="7430" width="8" style="1" customWidth="1"/>
    <col min="7431" max="7431" width="4.42578125" style="1" customWidth="1"/>
    <col min="7432" max="7432" width="3.5703125" style="1" customWidth="1"/>
    <col min="7433" max="7433" width="12.140625" style="1" customWidth="1"/>
    <col min="7434" max="7434" width="10" style="1" customWidth="1"/>
    <col min="7435" max="7435" width="8.140625" style="1" customWidth="1"/>
    <col min="7436" max="7436" width="11.42578125" style="1" customWidth="1"/>
    <col min="7437" max="7437" width="5.140625" style="1" customWidth="1"/>
    <col min="7438" max="7438" width="11.7109375" style="1" customWidth="1"/>
    <col min="7439" max="7439" width="9.28515625" style="1" customWidth="1"/>
    <col min="7440" max="7440" width="15.28515625" style="1" customWidth="1"/>
    <col min="7441" max="7680" width="9.140625" style="1"/>
    <col min="7681" max="7681" width="0.7109375" style="1" customWidth="1"/>
    <col min="7682" max="7682" width="4" style="1" customWidth="1"/>
    <col min="7683" max="7683" width="22" style="1" customWidth="1"/>
    <col min="7684" max="7684" width="13" style="1" customWidth="1"/>
    <col min="7685" max="7685" width="20.85546875" style="1" customWidth="1"/>
    <col min="7686" max="7686" width="8" style="1" customWidth="1"/>
    <col min="7687" max="7687" width="4.42578125" style="1" customWidth="1"/>
    <col min="7688" max="7688" width="3.5703125" style="1" customWidth="1"/>
    <col min="7689" max="7689" width="12.140625" style="1" customWidth="1"/>
    <col min="7690" max="7690" width="10" style="1" customWidth="1"/>
    <col min="7691" max="7691" width="8.140625" style="1" customWidth="1"/>
    <col min="7692" max="7692" width="11.42578125" style="1" customWidth="1"/>
    <col min="7693" max="7693" width="5.140625" style="1" customWidth="1"/>
    <col min="7694" max="7694" width="11.7109375" style="1" customWidth="1"/>
    <col min="7695" max="7695" width="9.28515625" style="1" customWidth="1"/>
    <col min="7696" max="7696" width="15.28515625" style="1" customWidth="1"/>
    <col min="7697" max="7936" width="9.140625" style="1"/>
    <col min="7937" max="7937" width="0.7109375" style="1" customWidth="1"/>
    <col min="7938" max="7938" width="4" style="1" customWidth="1"/>
    <col min="7939" max="7939" width="22" style="1" customWidth="1"/>
    <col min="7940" max="7940" width="13" style="1" customWidth="1"/>
    <col min="7941" max="7941" width="20.85546875" style="1" customWidth="1"/>
    <col min="7942" max="7942" width="8" style="1" customWidth="1"/>
    <col min="7943" max="7943" width="4.42578125" style="1" customWidth="1"/>
    <col min="7944" max="7944" width="3.5703125" style="1" customWidth="1"/>
    <col min="7945" max="7945" width="12.140625" style="1" customWidth="1"/>
    <col min="7946" max="7946" width="10" style="1" customWidth="1"/>
    <col min="7947" max="7947" width="8.140625" style="1" customWidth="1"/>
    <col min="7948" max="7948" width="11.42578125" style="1" customWidth="1"/>
    <col min="7949" max="7949" width="5.140625" style="1" customWidth="1"/>
    <col min="7950" max="7950" width="11.7109375" style="1" customWidth="1"/>
    <col min="7951" max="7951" width="9.28515625" style="1" customWidth="1"/>
    <col min="7952" max="7952" width="15.28515625" style="1" customWidth="1"/>
    <col min="7953" max="8192" width="9.140625" style="1"/>
    <col min="8193" max="8193" width="0.7109375" style="1" customWidth="1"/>
    <col min="8194" max="8194" width="4" style="1" customWidth="1"/>
    <col min="8195" max="8195" width="22" style="1" customWidth="1"/>
    <col min="8196" max="8196" width="13" style="1" customWidth="1"/>
    <col min="8197" max="8197" width="20.85546875" style="1" customWidth="1"/>
    <col min="8198" max="8198" width="8" style="1" customWidth="1"/>
    <col min="8199" max="8199" width="4.42578125" style="1" customWidth="1"/>
    <col min="8200" max="8200" width="3.5703125" style="1" customWidth="1"/>
    <col min="8201" max="8201" width="12.140625" style="1" customWidth="1"/>
    <col min="8202" max="8202" width="10" style="1" customWidth="1"/>
    <col min="8203" max="8203" width="8.140625" style="1" customWidth="1"/>
    <col min="8204" max="8204" width="11.42578125" style="1" customWidth="1"/>
    <col min="8205" max="8205" width="5.140625" style="1" customWidth="1"/>
    <col min="8206" max="8206" width="11.7109375" style="1" customWidth="1"/>
    <col min="8207" max="8207" width="9.28515625" style="1" customWidth="1"/>
    <col min="8208" max="8208" width="15.28515625" style="1" customWidth="1"/>
    <col min="8209" max="8448" width="9.140625" style="1"/>
    <col min="8449" max="8449" width="0.7109375" style="1" customWidth="1"/>
    <col min="8450" max="8450" width="4" style="1" customWidth="1"/>
    <col min="8451" max="8451" width="22" style="1" customWidth="1"/>
    <col min="8452" max="8452" width="13" style="1" customWidth="1"/>
    <col min="8453" max="8453" width="20.85546875" style="1" customWidth="1"/>
    <col min="8454" max="8454" width="8" style="1" customWidth="1"/>
    <col min="8455" max="8455" width="4.42578125" style="1" customWidth="1"/>
    <col min="8456" max="8456" width="3.5703125" style="1" customWidth="1"/>
    <col min="8457" max="8457" width="12.140625" style="1" customWidth="1"/>
    <col min="8458" max="8458" width="10" style="1" customWidth="1"/>
    <col min="8459" max="8459" width="8.140625" style="1" customWidth="1"/>
    <col min="8460" max="8460" width="11.42578125" style="1" customWidth="1"/>
    <col min="8461" max="8461" width="5.140625" style="1" customWidth="1"/>
    <col min="8462" max="8462" width="11.7109375" style="1" customWidth="1"/>
    <col min="8463" max="8463" width="9.28515625" style="1" customWidth="1"/>
    <col min="8464" max="8464" width="15.28515625" style="1" customWidth="1"/>
    <col min="8465" max="8704" width="9.140625" style="1"/>
    <col min="8705" max="8705" width="0.7109375" style="1" customWidth="1"/>
    <col min="8706" max="8706" width="4" style="1" customWidth="1"/>
    <col min="8707" max="8707" width="22" style="1" customWidth="1"/>
    <col min="8708" max="8708" width="13" style="1" customWidth="1"/>
    <col min="8709" max="8709" width="20.85546875" style="1" customWidth="1"/>
    <col min="8710" max="8710" width="8" style="1" customWidth="1"/>
    <col min="8711" max="8711" width="4.42578125" style="1" customWidth="1"/>
    <col min="8712" max="8712" width="3.5703125" style="1" customWidth="1"/>
    <col min="8713" max="8713" width="12.140625" style="1" customWidth="1"/>
    <col min="8714" max="8714" width="10" style="1" customWidth="1"/>
    <col min="8715" max="8715" width="8.140625" style="1" customWidth="1"/>
    <col min="8716" max="8716" width="11.42578125" style="1" customWidth="1"/>
    <col min="8717" max="8717" width="5.140625" style="1" customWidth="1"/>
    <col min="8718" max="8718" width="11.7109375" style="1" customWidth="1"/>
    <col min="8719" max="8719" width="9.28515625" style="1" customWidth="1"/>
    <col min="8720" max="8720" width="15.28515625" style="1" customWidth="1"/>
    <col min="8721" max="8960" width="9.140625" style="1"/>
    <col min="8961" max="8961" width="0.7109375" style="1" customWidth="1"/>
    <col min="8962" max="8962" width="4" style="1" customWidth="1"/>
    <col min="8963" max="8963" width="22" style="1" customWidth="1"/>
    <col min="8964" max="8964" width="13" style="1" customWidth="1"/>
    <col min="8965" max="8965" width="20.85546875" style="1" customWidth="1"/>
    <col min="8966" max="8966" width="8" style="1" customWidth="1"/>
    <col min="8967" max="8967" width="4.42578125" style="1" customWidth="1"/>
    <col min="8968" max="8968" width="3.5703125" style="1" customWidth="1"/>
    <col min="8969" max="8969" width="12.140625" style="1" customWidth="1"/>
    <col min="8970" max="8970" width="10" style="1" customWidth="1"/>
    <col min="8971" max="8971" width="8.140625" style="1" customWidth="1"/>
    <col min="8972" max="8972" width="11.42578125" style="1" customWidth="1"/>
    <col min="8973" max="8973" width="5.140625" style="1" customWidth="1"/>
    <col min="8974" max="8974" width="11.7109375" style="1" customWidth="1"/>
    <col min="8975" max="8975" width="9.28515625" style="1" customWidth="1"/>
    <col min="8976" max="8976" width="15.28515625" style="1" customWidth="1"/>
    <col min="8977" max="9216" width="9.140625" style="1"/>
    <col min="9217" max="9217" width="0.7109375" style="1" customWidth="1"/>
    <col min="9218" max="9218" width="4" style="1" customWidth="1"/>
    <col min="9219" max="9219" width="22" style="1" customWidth="1"/>
    <col min="9220" max="9220" width="13" style="1" customWidth="1"/>
    <col min="9221" max="9221" width="20.85546875" style="1" customWidth="1"/>
    <col min="9222" max="9222" width="8" style="1" customWidth="1"/>
    <col min="9223" max="9223" width="4.42578125" style="1" customWidth="1"/>
    <col min="9224" max="9224" width="3.5703125" style="1" customWidth="1"/>
    <col min="9225" max="9225" width="12.140625" style="1" customWidth="1"/>
    <col min="9226" max="9226" width="10" style="1" customWidth="1"/>
    <col min="9227" max="9227" width="8.140625" style="1" customWidth="1"/>
    <col min="9228" max="9228" width="11.42578125" style="1" customWidth="1"/>
    <col min="9229" max="9229" width="5.140625" style="1" customWidth="1"/>
    <col min="9230" max="9230" width="11.7109375" style="1" customWidth="1"/>
    <col min="9231" max="9231" width="9.28515625" style="1" customWidth="1"/>
    <col min="9232" max="9232" width="15.28515625" style="1" customWidth="1"/>
    <col min="9233" max="9472" width="9.140625" style="1"/>
    <col min="9473" max="9473" width="0.7109375" style="1" customWidth="1"/>
    <col min="9474" max="9474" width="4" style="1" customWidth="1"/>
    <col min="9475" max="9475" width="22" style="1" customWidth="1"/>
    <col min="9476" max="9476" width="13" style="1" customWidth="1"/>
    <col min="9477" max="9477" width="20.85546875" style="1" customWidth="1"/>
    <col min="9478" max="9478" width="8" style="1" customWidth="1"/>
    <col min="9479" max="9479" width="4.42578125" style="1" customWidth="1"/>
    <col min="9480" max="9480" width="3.5703125" style="1" customWidth="1"/>
    <col min="9481" max="9481" width="12.140625" style="1" customWidth="1"/>
    <col min="9482" max="9482" width="10" style="1" customWidth="1"/>
    <col min="9483" max="9483" width="8.140625" style="1" customWidth="1"/>
    <col min="9484" max="9484" width="11.42578125" style="1" customWidth="1"/>
    <col min="9485" max="9485" width="5.140625" style="1" customWidth="1"/>
    <col min="9486" max="9486" width="11.7109375" style="1" customWidth="1"/>
    <col min="9487" max="9487" width="9.28515625" style="1" customWidth="1"/>
    <col min="9488" max="9488" width="15.28515625" style="1" customWidth="1"/>
    <col min="9489" max="9728" width="9.140625" style="1"/>
    <col min="9729" max="9729" width="0.7109375" style="1" customWidth="1"/>
    <col min="9730" max="9730" width="4" style="1" customWidth="1"/>
    <col min="9731" max="9731" width="22" style="1" customWidth="1"/>
    <col min="9732" max="9732" width="13" style="1" customWidth="1"/>
    <col min="9733" max="9733" width="20.85546875" style="1" customWidth="1"/>
    <col min="9734" max="9734" width="8" style="1" customWidth="1"/>
    <col min="9735" max="9735" width="4.42578125" style="1" customWidth="1"/>
    <col min="9736" max="9736" width="3.5703125" style="1" customWidth="1"/>
    <col min="9737" max="9737" width="12.140625" style="1" customWidth="1"/>
    <col min="9738" max="9738" width="10" style="1" customWidth="1"/>
    <col min="9739" max="9739" width="8.140625" style="1" customWidth="1"/>
    <col min="9740" max="9740" width="11.42578125" style="1" customWidth="1"/>
    <col min="9741" max="9741" width="5.140625" style="1" customWidth="1"/>
    <col min="9742" max="9742" width="11.7109375" style="1" customWidth="1"/>
    <col min="9743" max="9743" width="9.28515625" style="1" customWidth="1"/>
    <col min="9744" max="9744" width="15.28515625" style="1" customWidth="1"/>
    <col min="9745" max="9984" width="9.140625" style="1"/>
    <col min="9985" max="9985" width="0.7109375" style="1" customWidth="1"/>
    <col min="9986" max="9986" width="4" style="1" customWidth="1"/>
    <col min="9987" max="9987" width="22" style="1" customWidth="1"/>
    <col min="9988" max="9988" width="13" style="1" customWidth="1"/>
    <col min="9989" max="9989" width="20.85546875" style="1" customWidth="1"/>
    <col min="9990" max="9990" width="8" style="1" customWidth="1"/>
    <col min="9991" max="9991" width="4.42578125" style="1" customWidth="1"/>
    <col min="9992" max="9992" width="3.5703125" style="1" customWidth="1"/>
    <col min="9993" max="9993" width="12.140625" style="1" customWidth="1"/>
    <col min="9994" max="9994" width="10" style="1" customWidth="1"/>
    <col min="9995" max="9995" width="8.140625" style="1" customWidth="1"/>
    <col min="9996" max="9996" width="11.42578125" style="1" customWidth="1"/>
    <col min="9997" max="9997" width="5.140625" style="1" customWidth="1"/>
    <col min="9998" max="9998" width="11.7109375" style="1" customWidth="1"/>
    <col min="9999" max="9999" width="9.28515625" style="1" customWidth="1"/>
    <col min="10000" max="10000" width="15.28515625" style="1" customWidth="1"/>
    <col min="10001" max="10240" width="9.140625" style="1"/>
    <col min="10241" max="10241" width="0.7109375" style="1" customWidth="1"/>
    <col min="10242" max="10242" width="4" style="1" customWidth="1"/>
    <col min="10243" max="10243" width="22" style="1" customWidth="1"/>
    <col min="10244" max="10244" width="13" style="1" customWidth="1"/>
    <col min="10245" max="10245" width="20.85546875" style="1" customWidth="1"/>
    <col min="10246" max="10246" width="8" style="1" customWidth="1"/>
    <col min="10247" max="10247" width="4.42578125" style="1" customWidth="1"/>
    <col min="10248" max="10248" width="3.5703125" style="1" customWidth="1"/>
    <col min="10249" max="10249" width="12.140625" style="1" customWidth="1"/>
    <col min="10250" max="10250" width="10" style="1" customWidth="1"/>
    <col min="10251" max="10251" width="8.140625" style="1" customWidth="1"/>
    <col min="10252" max="10252" width="11.42578125" style="1" customWidth="1"/>
    <col min="10253" max="10253" width="5.140625" style="1" customWidth="1"/>
    <col min="10254" max="10254" width="11.7109375" style="1" customWidth="1"/>
    <col min="10255" max="10255" width="9.28515625" style="1" customWidth="1"/>
    <col min="10256" max="10256" width="15.28515625" style="1" customWidth="1"/>
    <col min="10257" max="10496" width="9.140625" style="1"/>
    <col min="10497" max="10497" width="0.7109375" style="1" customWidth="1"/>
    <col min="10498" max="10498" width="4" style="1" customWidth="1"/>
    <col min="10499" max="10499" width="22" style="1" customWidth="1"/>
    <col min="10500" max="10500" width="13" style="1" customWidth="1"/>
    <col min="10501" max="10501" width="20.85546875" style="1" customWidth="1"/>
    <col min="10502" max="10502" width="8" style="1" customWidth="1"/>
    <col min="10503" max="10503" width="4.42578125" style="1" customWidth="1"/>
    <col min="10504" max="10504" width="3.5703125" style="1" customWidth="1"/>
    <col min="10505" max="10505" width="12.140625" style="1" customWidth="1"/>
    <col min="10506" max="10506" width="10" style="1" customWidth="1"/>
    <col min="10507" max="10507" width="8.140625" style="1" customWidth="1"/>
    <col min="10508" max="10508" width="11.42578125" style="1" customWidth="1"/>
    <col min="10509" max="10509" width="5.140625" style="1" customWidth="1"/>
    <col min="10510" max="10510" width="11.7109375" style="1" customWidth="1"/>
    <col min="10511" max="10511" width="9.28515625" style="1" customWidth="1"/>
    <col min="10512" max="10512" width="15.28515625" style="1" customWidth="1"/>
    <col min="10513" max="10752" width="9.140625" style="1"/>
    <col min="10753" max="10753" width="0.7109375" style="1" customWidth="1"/>
    <col min="10754" max="10754" width="4" style="1" customWidth="1"/>
    <col min="10755" max="10755" width="22" style="1" customWidth="1"/>
    <col min="10756" max="10756" width="13" style="1" customWidth="1"/>
    <col min="10757" max="10757" width="20.85546875" style="1" customWidth="1"/>
    <col min="10758" max="10758" width="8" style="1" customWidth="1"/>
    <col min="10759" max="10759" width="4.42578125" style="1" customWidth="1"/>
    <col min="10760" max="10760" width="3.5703125" style="1" customWidth="1"/>
    <col min="10761" max="10761" width="12.140625" style="1" customWidth="1"/>
    <col min="10762" max="10762" width="10" style="1" customWidth="1"/>
    <col min="10763" max="10763" width="8.140625" style="1" customWidth="1"/>
    <col min="10764" max="10764" width="11.42578125" style="1" customWidth="1"/>
    <col min="10765" max="10765" width="5.140625" style="1" customWidth="1"/>
    <col min="10766" max="10766" width="11.7109375" style="1" customWidth="1"/>
    <col min="10767" max="10767" width="9.28515625" style="1" customWidth="1"/>
    <col min="10768" max="10768" width="15.28515625" style="1" customWidth="1"/>
    <col min="10769" max="11008" width="9.140625" style="1"/>
    <col min="11009" max="11009" width="0.7109375" style="1" customWidth="1"/>
    <col min="11010" max="11010" width="4" style="1" customWidth="1"/>
    <col min="11011" max="11011" width="22" style="1" customWidth="1"/>
    <col min="11012" max="11012" width="13" style="1" customWidth="1"/>
    <col min="11013" max="11013" width="20.85546875" style="1" customWidth="1"/>
    <col min="11014" max="11014" width="8" style="1" customWidth="1"/>
    <col min="11015" max="11015" width="4.42578125" style="1" customWidth="1"/>
    <col min="11016" max="11016" width="3.5703125" style="1" customWidth="1"/>
    <col min="11017" max="11017" width="12.140625" style="1" customWidth="1"/>
    <col min="11018" max="11018" width="10" style="1" customWidth="1"/>
    <col min="11019" max="11019" width="8.140625" style="1" customWidth="1"/>
    <col min="11020" max="11020" width="11.42578125" style="1" customWidth="1"/>
    <col min="11021" max="11021" width="5.140625" style="1" customWidth="1"/>
    <col min="11022" max="11022" width="11.7109375" style="1" customWidth="1"/>
    <col min="11023" max="11023" width="9.28515625" style="1" customWidth="1"/>
    <col min="11024" max="11024" width="15.28515625" style="1" customWidth="1"/>
    <col min="11025" max="11264" width="9.140625" style="1"/>
    <col min="11265" max="11265" width="0.7109375" style="1" customWidth="1"/>
    <col min="11266" max="11266" width="4" style="1" customWidth="1"/>
    <col min="11267" max="11267" width="22" style="1" customWidth="1"/>
    <col min="11268" max="11268" width="13" style="1" customWidth="1"/>
    <col min="11269" max="11269" width="20.85546875" style="1" customWidth="1"/>
    <col min="11270" max="11270" width="8" style="1" customWidth="1"/>
    <col min="11271" max="11271" width="4.42578125" style="1" customWidth="1"/>
    <col min="11272" max="11272" width="3.5703125" style="1" customWidth="1"/>
    <col min="11273" max="11273" width="12.140625" style="1" customWidth="1"/>
    <col min="11274" max="11274" width="10" style="1" customWidth="1"/>
    <col min="11275" max="11275" width="8.140625" style="1" customWidth="1"/>
    <col min="11276" max="11276" width="11.42578125" style="1" customWidth="1"/>
    <col min="11277" max="11277" width="5.140625" style="1" customWidth="1"/>
    <col min="11278" max="11278" width="11.7109375" style="1" customWidth="1"/>
    <col min="11279" max="11279" width="9.28515625" style="1" customWidth="1"/>
    <col min="11280" max="11280" width="15.28515625" style="1" customWidth="1"/>
    <col min="11281" max="11520" width="9.140625" style="1"/>
    <col min="11521" max="11521" width="0.7109375" style="1" customWidth="1"/>
    <col min="11522" max="11522" width="4" style="1" customWidth="1"/>
    <col min="11523" max="11523" width="22" style="1" customWidth="1"/>
    <col min="11524" max="11524" width="13" style="1" customWidth="1"/>
    <col min="11525" max="11525" width="20.85546875" style="1" customWidth="1"/>
    <col min="11526" max="11526" width="8" style="1" customWidth="1"/>
    <col min="11527" max="11527" width="4.42578125" style="1" customWidth="1"/>
    <col min="11528" max="11528" width="3.5703125" style="1" customWidth="1"/>
    <col min="11529" max="11529" width="12.140625" style="1" customWidth="1"/>
    <col min="11530" max="11530" width="10" style="1" customWidth="1"/>
    <col min="11531" max="11531" width="8.140625" style="1" customWidth="1"/>
    <col min="11532" max="11532" width="11.42578125" style="1" customWidth="1"/>
    <col min="11533" max="11533" width="5.140625" style="1" customWidth="1"/>
    <col min="11534" max="11534" width="11.7109375" style="1" customWidth="1"/>
    <col min="11535" max="11535" width="9.28515625" style="1" customWidth="1"/>
    <col min="11536" max="11536" width="15.28515625" style="1" customWidth="1"/>
    <col min="11537" max="11776" width="9.140625" style="1"/>
    <col min="11777" max="11777" width="0.7109375" style="1" customWidth="1"/>
    <col min="11778" max="11778" width="4" style="1" customWidth="1"/>
    <col min="11779" max="11779" width="22" style="1" customWidth="1"/>
    <col min="11780" max="11780" width="13" style="1" customWidth="1"/>
    <col min="11781" max="11781" width="20.85546875" style="1" customWidth="1"/>
    <col min="11782" max="11782" width="8" style="1" customWidth="1"/>
    <col min="11783" max="11783" width="4.42578125" style="1" customWidth="1"/>
    <col min="11784" max="11784" width="3.5703125" style="1" customWidth="1"/>
    <col min="11785" max="11785" width="12.140625" style="1" customWidth="1"/>
    <col min="11786" max="11786" width="10" style="1" customWidth="1"/>
    <col min="11787" max="11787" width="8.140625" style="1" customWidth="1"/>
    <col min="11788" max="11788" width="11.42578125" style="1" customWidth="1"/>
    <col min="11789" max="11789" width="5.140625" style="1" customWidth="1"/>
    <col min="11790" max="11790" width="11.7109375" style="1" customWidth="1"/>
    <col min="11791" max="11791" width="9.28515625" style="1" customWidth="1"/>
    <col min="11792" max="11792" width="15.28515625" style="1" customWidth="1"/>
    <col min="11793" max="12032" width="9.140625" style="1"/>
    <col min="12033" max="12033" width="0.7109375" style="1" customWidth="1"/>
    <col min="12034" max="12034" width="4" style="1" customWidth="1"/>
    <col min="12035" max="12035" width="22" style="1" customWidth="1"/>
    <col min="12036" max="12036" width="13" style="1" customWidth="1"/>
    <col min="12037" max="12037" width="20.85546875" style="1" customWidth="1"/>
    <col min="12038" max="12038" width="8" style="1" customWidth="1"/>
    <col min="12039" max="12039" width="4.42578125" style="1" customWidth="1"/>
    <col min="12040" max="12040" width="3.5703125" style="1" customWidth="1"/>
    <col min="12041" max="12041" width="12.140625" style="1" customWidth="1"/>
    <col min="12042" max="12042" width="10" style="1" customWidth="1"/>
    <col min="12043" max="12043" width="8.140625" style="1" customWidth="1"/>
    <col min="12044" max="12044" width="11.42578125" style="1" customWidth="1"/>
    <col min="12045" max="12045" width="5.140625" style="1" customWidth="1"/>
    <col min="12046" max="12046" width="11.7109375" style="1" customWidth="1"/>
    <col min="12047" max="12047" width="9.28515625" style="1" customWidth="1"/>
    <col min="12048" max="12048" width="15.28515625" style="1" customWidth="1"/>
    <col min="12049" max="12288" width="9.140625" style="1"/>
    <col min="12289" max="12289" width="0.7109375" style="1" customWidth="1"/>
    <col min="12290" max="12290" width="4" style="1" customWidth="1"/>
    <col min="12291" max="12291" width="22" style="1" customWidth="1"/>
    <col min="12292" max="12292" width="13" style="1" customWidth="1"/>
    <col min="12293" max="12293" width="20.85546875" style="1" customWidth="1"/>
    <col min="12294" max="12294" width="8" style="1" customWidth="1"/>
    <col min="12295" max="12295" width="4.42578125" style="1" customWidth="1"/>
    <col min="12296" max="12296" width="3.5703125" style="1" customWidth="1"/>
    <col min="12297" max="12297" width="12.140625" style="1" customWidth="1"/>
    <col min="12298" max="12298" width="10" style="1" customWidth="1"/>
    <col min="12299" max="12299" width="8.140625" style="1" customWidth="1"/>
    <col min="12300" max="12300" width="11.42578125" style="1" customWidth="1"/>
    <col min="12301" max="12301" width="5.140625" style="1" customWidth="1"/>
    <col min="12302" max="12302" width="11.7109375" style="1" customWidth="1"/>
    <col min="12303" max="12303" width="9.28515625" style="1" customWidth="1"/>
    <col min="12304" max="12304" width="15.28515625" style="1" customWidth="1"/>
    <col min="12305" max="12544" width="9.140625" style="1"/>
    <col min="12545" max="12545" width="0.7109375" style="1" customWidth="1"/>
    <col min="12546" max="12546" width="4" style="1" customWidth="1"/>
    <col min="12547" max="12547" width="22" style="1" customWidth="1"/>
    <col min="12548" max="12548" width="13" style="1" customWidth="1"/>
    <col min="12549" max="12549" width="20.85546875" style="1" customWidth="1"/>
    <col min="12550" max="12550" width="8" style="1" customWidth="1"/>
    <col min="12551" max="12551" width="4.42578125" style="1" customWidth="1"/>
    <col min="12552" max="12552" width="3.5703125" style="1" customWidth="1"/>
    <col min="12553" max="12553" width="12.140625" style="1" customWidth="1"/>
    <col min="12554" max="12554" width="10" style="1" customWidth="1"/>
    <col min="12555" max="12555" width="8.140625" style="1" customWidth="1"/>
    <col min="12556" max="12556" width="11.42578125" style="1" customWidth="1"/>
    <col min="12557" max="12557" width="5.140625" style="1" customWidth="1"/>
    <col min="12558" max="12558" width="11.7109375" style="1" customWidth="1"/>
    <col min="12559" max="12559" width="9.28515625" style="1" customWidth="1"/>
    <col min="12560" max="12560" width="15.28515625" style="1" customWidth="1"/>
    <col min="12561" max="12800" width="9.140625" style="1"/>
    <col min="12801" max="12801" width="0.7109375" style="1" customWidth="1"/>
    <col min="12802" max="12802" width="4" style="1" customWidth="1"/>
    <col min="12803" max="12803" width="22" style="1" customWidth="1"/>
    <col min="12804" max="12804" width="13" style="1" customWidth="1"/>
    <col min="12805" max="12805" width="20.85546875" style="1" customWidth="1"/>
    <col min="12806" max="12806" width="8" style="1" customWidth="1"/>
    <col min="12807" max="12807" width="4.42578125" style="1" customWidth="1"/>
    <col min="12808" max="12808" width="3.5703125" style="1" customWidth="1"/>
    <col min="12809" max="12809" width="12.140625" style="1" customWidth="1"/>
    <col min="12810" max="12810" width="10" style="1" customWidth="1"/>
    <col min="12811" max="12811" width="8.140625" style="1" customWidth="1"/>
    <col min="12812" max="12812" width="11.42578125" style="1" customWidth="1"/>
    <col min="12813" max="12813" width="5.140625" style="1" customWidth="1"/>
    <col min="12814" max="12814" width="11.7109375" style="1" customWidth="1"/>
    <col min="12815" max="12815" width="9.28515625" style="1" customWidth="1"/>
    <col min="12816" max="12816" width="15.28515625" style="1" customWidth="1"/>
    <col min="12817" max="13056" width="9.140625" style="1"/>
    <col min="13057" max="13057" width="0.7109375" style="1" customWidth="1"/>
    <col min="13058" max="13058" width="4" style="1" customWidth="1"/>
    <col min="13059" max="13059" width="22" style="1" customWidth="1"/>
    <col min="13060" max="13060" width="13" style="1" customWidth="1"/>
    <col min="13061" max="13061" width="20.85546875" style="1" customWidth="1"/>
    <col min="13062" max="13062" width="8" style="1" customWidth="1"/>
    <col min="13063" max="13063" width="4.42578125" style="1" customWidth="1"/>
    <col min="13064" max="13064" width="3.5703125" style="1" customWidth="1"/>
    <col min="13065" max="13065" width="12.140625" style="1" customWidth="1"/>
    <col min="13066" max="13066" width="10" style="1" customWidth="1"/>
    <col min="13067" max="13067" width="8.140625" style="1" customWidth="1"/>
    <col min="13068" max="13068" width="11.42578125" style="1" customWidth="1"/>
    <col min="13069" max="13069" width="5.140625" style="1" customWidth="1"/>
    <col min="13070" max="13070" width="11.7109375" style="1" customWidth="1"/>
    <col min="13071" max="13071" width="9.28515625" style="1" customWidth="1"/>
    <col min="13072" max="13072" width="15.28515625" style="1" customWidth="1"/>
    <col min="13073" max="13312" width="9.140625" style="1"/>
    <col min="13313" max="13313" width="0.7109375" style="1" customWidth="1"/>
    <col min="13314" max="13314" width="4" style="1" customWidth="1"/>
    <col min="13315" max="13315" width="22" style="1" customWidth="1"/>
    <col min="13316" max="13316" width="13" style="1" customWidth="1"/>
    <col min="13317" max="13317" width="20.85546875" style="1" customWidth="1"/>
    <col min="13318" max="13318" width="8" style="1" customWidth="1"/>
    <col min="13319" max="13319" width="4.42578125" style="1" customWidth="1"/>
    <col min="13320" max="13320" width="3.5703125" style="1" customWidth="1"/>
    <col min="13321" max="13321" width="12.140625" style="1" customWidth="1"/>
    <col min="13322" max="13322" width="10" style="1" customWidth="1"/>
    <col min="13323" max="13323" width="8.140625" style="1" customWidth="1"/>
    <col min="13324" max="13324" width="11.42578125" style="1" customWidth="1"/>
    <col min="13325" max="13325" width="5.140625" style="1" customWidth="1"/>
    <col min="13326" max="13326" width="11.7109375" style="1" customWidth="1"/>
    <col min="13327" max="13327" width="9.28515625" style="1" customWidth="1"/>
    <col min="13328" max="13328" width="15.28515625" style="1" customWidth="1"/>
    <col min="13329" max="13568" width="9.140625" style="1"/>
    <col min="13569" max="13569" width="0.7109375" style="1" customWidth="1"/>
    <col min="13570" max="13570" width="4" style="1" customWidth="1"/>
    <col min="13571" max="13571" width="22" style="1" customWidth="1"/>
    <col min="13572" max="13572" width="13" style="1" customWidth="1"/>
    <col min="13573" max="13573" width="20.85546875" style="1" customWidth="1"/>
    <col min="13574" max="13574" width="8" style="1" customWidth="1"/>
    <col min="13575" max="13575" width="4.42578125" style="1" customWidth="1"/>
    <col min="13576" max="13576" width="3.5703125" style="1" customWidth="1"/>
    <col min="13577" max="13577" width="12.140625" style="1" customWidth="1"/>
    <col min="13578" max="13578" width="10" style="1" customWidth="1"/>
    <col min="13579" max="13579" width="8.140625" style="1" customWidth="1"/>
    <col min="13580" max="13580" width="11.42578125" style="1" customWidth="1"/>
    <col min="13581" max="13581" width="5.140625" style="1" customWidth="1"/>
    <col min="13582" max="13582" width="11.7109375" style="1" customWidth="1"/>
    <col min="13583" max="13583" width="9.28515625" style="1" customWidth="1"/>
    <col min="13584" max="13584" width="15.28515625" style="1" customWidth="1"/>
    <col min="13585" max="13824" width="9.140625" style="1"/>
    <col min="13825" max="13825" width="0.7109375" style="1" customWidth="1"/>
    <col min="13826" max="13826" width="4" style="1" customWidth="1"/>
    <col min="13827" max="13827" width="22" style="1" customWidth="1"/>
    <col min="13828" max="13828" width="13" style="1" customWidth="1"/>
    <col min="13829" max="13829" width="20.85546875" style="1" customWidth="1"/>
    <col min="13830" max="13830" width="8" style="1" customWidth="1"/>
    <col min="13831" max="13831" width="4.42578125" style="1" customWidth="1"/>
    <col min="13832" max="13832" width="3.5703125" style="1" customWidth="1"/>
    <col min="13833" max="13833" width="12.140625" style="1" customWidth="1"/>
    <col min="13834" max="13834" width="10" style="1" customWidth="1"/>
    <col min="13835" max="13835" width="8.140625" style="1" customWidth="1"/>
    <col min="13836" max="13836" width="11.42578125" style="1" customWidth="1"/>
    <col min="13837" max="13837" width="5.140625" style="1" customWidth="1"/>
    <col min="13838" max="13838" width="11.7109375" style="1" customWidth="1"/>
    <col min="13839" max="13839" width="9.28515625" style="1" customWidth="1"/>
    <col min="13840" max="13840" width="15.28515625" style="1" customWidth="1"/>
    <col min="13841" max="14080" width="9.140625" style="1"/>
    <col min="14081" max="14081" width="0.7109375" style="1" customWidth="1"/>
    <col min="14082" max="14082" width="4" style="1" customWidth="1"/>
    <col min="14083" max="14083" width="22" style="1" customWidth="1"/>
    <col min="14084" max="14084" width="13" style="1" customWidth="1"/>
    <col min="14085" max="14085" width="20.85546875" style="1" customWidth="1"/>
    <col min="14086" max="14086" width="8" style="1" customWidth="1"/>
    <col min="14087" max="14087" width="4.42578125" style="1" customWidth="1"/>
    <col min="14088" max="14088" width="3.5703125" style="1" customWidth="1"/>
    <col min="14089" max="14089" width="12.140625" style="1" customWidth="1"/>
    <col min="14090" max="14090" width="10" style="1" customWidth="1"/>
    <col min="14091" max="14091" width="8.140625" style="1" customWidth="1"/>
    <col min="14092" max="14092" width="11.42578125" style="1" customWidth="1"/>
    <col min="14093" max="14093" width="5.140625" style="1" customWidth="1"/>
    <col min="14094" max="14094" width="11.7109375" style="1" customWidth="1"/>
    <col min="14095" max="14095" width="9.28515625" style="1" customWidth="1"/>
    <col min="14096" max="14096" width="15.28515625" style="1" customWidth="1"/>
    <col min="14097" max="14336" width="9.140625" style="1"/>
    <col min="14337" max="14337" width="0.7109375" style="1" customWidth="1"/>
    <col min="14338" max="14338" width="4" style="1" customWidth="1"/>
    <col min="14339" max="14339" width="22" style="1" customWidth="1"/>
    <col min="14340" max="14340" width="13" style="1" customWidth="1"/>
    <col min="14341" max="14341" width="20.85546875" style="1" customWidth="1"/>
    <col min="14342" max="14342" width="8" style="1" customWidth="1"/>
    <col min="14343" max="14343" width="4.42578125" style="1" customWidth="1"/>
    <col min="14344" max="14344" width="3.5703125" style="1" customWidth="1"/>
    <col min="14345" max="14345" width="12.140625" style="1" customWidth="1"/>
    <col min="14346" max="14346" width="10" style="1" customWidth="1"/>
    <col min="14347" max="14347" width="8.140625" style="1" customWidth="1"/>
    <col min="14348" max="14348" width="11.42578125" style="1" customWidth="1"/>
    <col min="14349" max="14349" width="5.140625" style="1" customWidth="1"/>
    <col min="14350" max="14350" width="11.7109375" style="1" customWidth="1"/>
    <col min="14351" max="14351" width="9.28515625" style="1" customWidth="1"/>
    <col min="14352" max="14352" width="15.28515625" style="1" customWidth="1"/>
    <col min="14353" max="14592" width="9.140625" style="1"/>
    <col min="14593" max="14593" width="0.7109375" style="1" customWidth="1"/>
    <col min="14594" max="14594" width="4" style="1" customWidth="1"/>
    <col min="14595" max="14595" width="22" style="1" customWidth="1"/>
    <col min="14596" max="14596" width="13" style="1" customWidth="1"/>
    <col min="14597" max="14597" width="20.85546875" style="1" customWidth="1"/>
    <col min="14598" max="14598" width="8" style="1" customWidth="1"/>
    <col min="14599" max="14599" width="4.42578125" style="1" customWidth="1"/>
    <col min="14600" max="14600" width="3.5703125" style="1" customWidth="1"/>
    <col min="14601" max="14601" width="12.140625" style="1" customWidth="1"/>
    <col min="14602" max="14602" width="10" style="1" customWidth="1"/>
    <col min="14603" max="14603" width="8.140625" style="1" customWidth="1"/>
    <col min="14604" max="14604" width="11.42578125" style="1" customWidth="1"/>
    <col min="14605" max="14605" width="5.140625" style="1" customWidth="1"/>
    <col min="14606" max="14606" width="11.7109375" style="1" customWidth="1"/>
    <col min="14607" max="14607" width="9.28515625" style="1" customWidth="1"/>
    <col min="14608" max="14608" width="15.28515625" style="1" customWidth="1"/>
    <col min="14609" max="14848" width="9.140625" style="1"/>
    <col min="14849" max="14849" width="0.7109375" style="1" customWidth="1"/>
    <col min="14850" max="14850" width="4" style="1" customWidth="1"/>
    <col min="14851" max="14851" width="22" style="1" customWidth="1"/>
    <col min="14852" max="14852" width="13" style="1" customWidth="1"/>
    <col min="14853" max="14853" width="20.85546875" style="1" customWidth="1"/>
    <col min="14854" max="14854" width="8" style="1" customWidth="1"/>
    <col min="14855" max="14855" width="4.42578125" style="1" customWidth="1"/>
    <col min="14856" max="14856" width="3.5703125" style="1" customWidth="1"/>
    <col min="14857" max="14857" width="12.140625" style="1" customWidth="1"/>
    <col min="14858" max="14858" width="10" style="1" customWidth="1"/>
    <col min="14859" max="14859" width="8.140625" style="1" customWidth="1"/>
    <col min="14860" max="14860" width="11.42578125" style="1" customWidth="1"/>
    <col min="14861" max="14861" width="5.140625" style="1" customWidth="1"/>
    <col min="14862" max="14862" width="11.7109375" style="1" customWidth="1"/>
    <col min="14863" max="14863" width="9.28515625" style="1" customWidth="1"/>
    <col min="14864" max="14864" width="15.28515625" style="1" customWidth="1"/>
    <col min="14865" max="15104" width="9.140625" style="1"/>
    <col min="15105" max="15105" width="0.7109375" style="1" customWidth="1"/>
    <col min="15106" max="15106" width="4" style="1" customWidth="1"/>
    <col min="15107" max="15107" width="22" style="1" customWidth="1"/>
    <col min="15108" max="15108" width="13" style="1" customWidth="1"/>
    <col min="15109" max="15109" width="20.85546875" style="1" customWidth="1"/>
    <col min="15110" max="15110" width="8" style="1" customWidth="1"/>
    <col min="15111" max="15111" width="4.42578125" style="1" customWidth="1"/>
    <col min="15112" max="15112" width="3.5703125" style="1" customWidth="1"/>
    <col min="15113" max="15113" width="12.140625" style="1" customWidth="1"/>
    <col min="15114" max="15114" width="10" style="1" customWidth="1"/>
    <col min="15115" max="15115" width="8.140625" style="1" customWidth="1"/>
    <col min="15116" max="15116" width="11.42578125" style="1" customWidth="1"/>
    <col min="15117" max="15117" width="5.140625" style="1" customWidth="1"/>
    <col min="15118" max="15118" width="11.7109375" style="1" customWidth="1"/>
    <col min="15119" max="15119" width="9.28515625" style="1" customWidth="1"/>
    <col min="15120" max="15120" width="15.28515625" style="1" customWidth="1"/>
    <col min="15121" max="15360" width="9.140625" style="1"/>
    <col min="15361" max="15361" width="0.7109375" style="1" customWidth="1"/>
    <col min="15362" max="15362" width="4" style="1" customWidth="1"/>
    <col min="15363" max="15363" width="22" style="1" customWidth="1"/>
    <col min="15364" max="15364" width="13" style="1" customWidth="1"/>
    <col min="15365" max="15365" width="20.85546875" style="1" customWidth="1"/>
    <col min="15366" max="15366" width="8" style="1" customWidth="1"/>
    <col min="15367" max="15367" width="4.42578125" style="1" customWidth="1"/>
    <col min="15368" max="15368" width="3.5703125" style="1" customWidth="1"/>
    <col min="15369" max="15369" width="12.140625" style="1" customWidth="1"/>
    <col min="15370" max="15370" width="10" style="1" customWidth="1"/>
    <col min="15371" max="15371" width="8.140625" style="1" customWidth="1"/>
    <col min="15372" max="15372" width="11.42578125" style="1" customWidth="1"/>
    <col min="15373" max="15373" width="5.140625" style="1" customWidth="1"/>
    <col min="15374" max="15374" width="11.7109375" style="1" customWidth="1"/>
    <col min="15375" max="15375" width="9.28515625" style="1" customWidth="1"/>
    <col min="15376" max="15376" width="15.28515625" style="1" customWidth="1"/>
    <col min="15377" max="15616" width="9.140625" style="1"/>
    <col min="15617" max="15617" width="0.7109375" style="1" customWidth="1"/>
    <col min="15618" max="15618" width="4" style="1" customWidth="1"/>
    <col min="15619" max="15619" width="22" style="1" customWidth="1"/>
    <col min="15620" max="15620" width="13" style="1" customWidth="1"/>
    <col min="15621" max="15621" width="20.85546875" style="1" customWidth="1"/>
    <col min="15622" max="15622" width="8" style="1" customWidth="1"/>
    <col min="15623" max="15623" width="4.42578125" style="1" customWidth="1"/>
    <col min="15624" max="15624" width="3.5703125" style="1" customWidth="1"/>
    <col min="15625" max="15625" width="12.140625" style="1" customWidth="1"/>
    <col min="15626" max="15626" width="10" style="1" customWidth="1"/>
    <col min="15627" max="15627" width="8.140625" style="1" customWidth="1"/>
    <col min="15628" max="15628" width="11.42578125" style="1" customWidth="1"/>
    <col min="15629" max="15629" width="5.140625" style="1" customWidth="1"/>
    <col min="15630" max="15630" width="11.7109375" style="1" customWidth="1"/>
    <col min="15631" max="15631" width="9.28515625" style="1" customWidth="1"/>
    <col min="15632" max="15632" width="15.28515625" style="1" customWidth="1"/>
    <col min="15633" max="15872" width="9.140625" style="1"/>
    <col min="15873" max="15873" width="0.7109375" style="1" customWidth="1"/>
    <col min="15874" max="15874" width="4" style="1" customWidth="1"/>
    <col min="15875" max="15875" width="22" style="1" customWidth="1"/>
    <col min="15876" max="15876" width="13" style="1" customWidth="1"/>
    <col min="15877" max="15877" width="20.85546875" style="1" customWidth="1"/>
    <col min="15878" max="15878" width="8" style="1" customWidth="1"/>
    <col min="15879" max="15879" width="4.42578125" style="1" customWidth="1"/>
    <col min="15880" max="15880" width="3.5703125" style="1" customWidth="1"/>
    <col min="15881" max="15881" width="12.140625" style="1" customWidth="1"/>
    <col min="15882" max="15882" width="10" style="1" customWidth="1"/>
    <col min="15883" max="15883" width="8.140625" style="1" customWidth="1"/>
    <col min="15884" max="15884" width="11.42578125" style="1" customWidth="1"/>
    <col min="15885" max="15885" width="5.140625" style="1" customWidth="1"/>
    <col min="15886" max="15886" width="11.7109375" style="1" customWidth="1"/>
    <col min="15887" max="15887" width="9.28515625" style="1" customWidth="1"/>
    <col min="15888" max="15888" width="15.28515625" style="1" customWidth="1"/>
    <col min="15889" max="16128" width="9.140625" style="1"/>
    <col min="16129" max="16129" width="0.7109375" style="1" customWidth="1"/>
    <col min="16130" max="16130" width="4" style="1" customWidth="1"/>
    <col min="16131" max="16131" width="22" style="1" customWidth="1"/>
    <col min="16132" max="16132" width="13" style="1" customWidth="1"/>
    <col min="16133" max="16133" width="20.85546875" style="1" customWidth="1"/>
    <col min="16134" max="16134" width="8" style="1" customWidth="1"/>
    <col min="16135" max="16135" width="4.42578125" style="1" customWidth="1"/>
    <col min="16136" max="16136" width="3.5703125" style="1" customWidth="1"/>
    <col min="16137" max="16137" width="12.140625" style="1" customWidth="1"/>
    <col min="16138" max="16138" width="10" style="1" customWidth="1"/>
    <col min="16139" max="16139" width="8.140625" style="1" customWidth="1"/>
    <col min="16140" max="16140" width="11.42578125" style="1" customWidth="1"/>
    <col min="16141" max="16141" width="5.140625" style="1" customWidth="1"/>
    <col min="16142" max="16142" width="11.7109375" style="1" customWidth="1"/>
    <col min="16143" max="16143" width="9.28515625" style="1" customWidth="1"/>
    <col min="16144" max="16144" width="15.28515625" style="1" customWidth="1"/>
    <col min="16145" max="16384" width="9.140625" style="1"/>
  </cols>
  <sheetData>
    <row r="2" spans="1:16" ht="15.75" customHeight="1" x14ac:dyDescent="0.25">
      <c r="B2" s="165" t="str">
        <f>CONCATENATE("Акт № "&amp;"001-2023-009/",Форма!$C$2,"-НВ")</f>
        <v>Акт № 001-2023-009/1868-НВ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</row>
    <row r="3" spans="1:16" ht="18.75" customHeight="1" x14ac:dyDescent="0.25">
      <c r="B3" s="149" t="s">
        <v>90</v>
      </c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</row>
    <row r="4" spans="1:16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ht="27.75" customHeight="1" x14ac:dyDescent="0.25">
      <c r="B5" s="143" t="s">
        <v>7</v>
      </c>
      <c r="C5" s="143"/>
      <c r="D5" s="143"/>
      <c r="E5" s="100" t="str">
        <f>Форма!C3</f>
        <v>ООО «ОРГЭНЕРГОНЕФТЬ»</v>
      </c>
      <c r="F5" s="100"/>
      <c r="G5" s="100"/>
      <c r="H5" s="100"/>
      <c r="I5" s="34"/>
      <c r="J5" s="143" t="s">
        <v>8</v>
      </c>
      <c r="K5" s="143"/>
      <c r="L5" s="143"/>
      <c r="M5" s="148">
        <f>Форма!C4</f>
        <v>45091</v>
      </c>
      <c r="N5" s="148"/>
      <c r="O5" s="148"/>
      <c r="P5" s="148"/>
    </row>
    <row r="6" spans="1:16" ht="15" customHeight="1" x14ac:dyDescent="0.25">
      <c r="B6" s="150" t="s">
        <v>1</v>
      </c>
      <c r="C6" s="151"/>
      <c r="D6" s="152"/>
      <c r="E6" s="156" t="str">
        <f>Форма!C8</f>
        <v>АО «КНПЗ»</v>
      </c>
      <c r="F6" s="157"/>
      <c r="G6" s="157"/>
      <c r="H6" s="158"/>
      <c r="I6" s="35"/>
      <c r="J6" s="289"/>
      <c r="K6" s="289"/>
      <c r="L6" s="289"/>
      <c r="M6" s="292"/>
      <c r="N6" s="292"/>
      <c r="O6" s="292"/>
      <c r="P6" s="292"/>
    </row>
    <row r="7" spans="1:16" ht="9" customHeight="1" x14ac:dyDescent="0.25">
      <c r="B7" s="153"/>
      <c r="C7" s="154"/>
      <c r="D7" s="155"/>
      <c r="E7" s="159"/>
      <c r="F7" s="160"/>
      <c r="G7" s="160"/>
      <c r="H7" s="161"/>
      <c r="I7" s="35"/>
      <c r="J7" s="289"/>
      <c r="K7" s="289"/>
      <c r="L7" s="289"/>
      <c r="M7" s="292"/>
      <c r="N7" s="292"/>
      <c r="O7" s="292"/>
      <c r="P7" s="292"/>
    </row>
    <row r="8" spans="1:16" ht="51" customHeight="1" x14ac:dyDescent="0.25">
      <c r="B8" s="143" t="s">
        <v>4</v>
      </c>
      <c r="C8" s="143"/>
      <c r="D8" s="143"/>
      <c r="E8" s="100" t="str">
        <f>Форма!C7</f>
        <v>Цех №4, установка каталитического крекинга FCC</v>
      </c>
      <c r="F8" s="100"/>
      <c r="G8" s="100"/>
      <c r="H8" s="100"/>
      <c r="I8" s="35"/>
      <c r="J8" s="289"/>
      <c r="K8" s="289"/>
      <c r="L8" s="289"/>
      <c r="M8" s="290"/>
      <c r="N8" s="290"/>
      <c r="O8" s="290"/>
      <c r="P8" s="290"/>
    </row>
    <row r="9" spans="1:16" ht="23.25" customHeight="1" x14ac:dyDescent="0.25">
      <c r="B9" s="153" t="s">
        <v>5</v>
      </c>
      <c r="C9" s="154"/>
      <c r="D9" s="155"/>
      <c r="E9" s="36">
        <f>Форма!C5</f>
        <v>2</v>
      </c>
      <c r="F9" s="148" t="e">
        <f>Форма!#REF!</f>
        <v>#REF!</v>
      </c>
      <c r="G9" s="100"/>
      <c r="H9" s="100"/>
      <c r="I9" s="35"/>
      <c r="J9" s="289"/>
      <c r="K9" s="289"/>
      <c r="L9" s="289"/>
      <c r="M9" s="291"/>
      <c r="N9" s="291"/>
      <c r="O9" s="291"/>
      <c r="P9" s="291"/>
    </row>
    <row r="10" spans="1:16" ht="45" customHeight="1" x14ac:dyDescent="0.25">
      <c r="B10" s="143" t="s">
        <v>9</v>
      </c>
      <c r="C10" s="143"/>
      <c r="D10" s="143"/>
      <c r="E10" s="100" t="str">
        <f>Форма!C6</f>
        <v>Вакуумный газойль из 401-Е01 на прием насосов 401-N02A/B Линии 1404,1405</v>
      </c>
      <c r="F10" s="100"/>
      <c r="G10" s="100"/>
      <c r="H10" s="100"/>
      <c r="I10" s="37"/>
      <c r="J10" s="37"/>
      <c r="K10" s="37"/>
      <c r="L10" s="37"/>
      <c r="M10" s="37"/>
      <c r="N10" s="37"/>
      <c r="O10" s="37"/>
      <c r="P10" s="37"/>
    </row>
    <row r="11" spans="1:16" ht="15.75" customHeight="1" x14ac:dyDescent="0.25">
      <c r="B11" s="175"/>
      <c r="C11" s="175"/>
      <c r="D11" s="175"/>
      <c r="E11" s="175"/>
      <c r="F11" s="175"/>
      <c r="G11" s="175"/>
      <c r="H11" s="175"/>
      <c r="I11" s="89"/>
      <c r="J11" s="89"/>
      <c r="K11" s="89"/>
      <c r="L11" s="89"/>
      <c r="M11" s="89"/>
      <c r="N11" s="89"/>
      <c r="O11" s="89"/>
      <c r="P11" s="89"/>
    </row>
    <row r="12" spans="1:16" ht="15.75" customHeight="1" x14ac:dyDescent="0.25">
      <c r="B12" s="286" t="s">
        <v>10</v>
      </c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6"/>
      <c r="N12" s="286"/>
      <c r="O12" s="286"/>
      <c r="P12" s="286"/>
    </row>
    <row r="13" spans="1:16" ht="34.5" customHeight="1" x14ac:dyDescent="0.25">
      <c r="B13" s="287" t="s">
        <v>91</v>
      </c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7"/>
      <c r="N13" s="287"/>
      <c r="O13" s="287"/>
      <c r="P13" s="287"/>
    </row>
    <row r="14" spans="1:16" ht="15.75" customHeight="1" x14ac:dyDescent="0.25">
      <c r="A14" s="16"/>
      <c r="B14" s="16"/>
      <c r="C14" s="16"/>
      <c r="D14" s="16"/>
      <c r="E14" s="15"/>
      <c r="F14" s="15"/>
      <c r="G14" s="15"/>
      <c r="H14" s="15"/>
      <c r="I14" s="2"/>
      <c r="J14" s="2"/>
      <c r="K14" s="16"/>
      <c r="L14" s="16"/>
      <c r="M14" s="16"/>
      <c r="N14" s="16"/>
      <c r="O14" s="15"/>
      <c r="P14" s="15"/>
    </row>
    <row r="15" spans="1:16" x14ac:dyDescent="0.25">
      <c r="B15" s="288" t="s">
        <v>92</v>
      </c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8"/>
      <c r="N15" s="288"/>
      <c r="O15" s="288"/>
      <c r="P15" s="288"/>
    </row>
    <row r="16" spans="1:16" ht="88.5" customHeight="1" x14ac:dyDescent="0.25">
      <c r="B16" s="283" t="s">
        <v>93</v>
      </c>
      <c r="C16" s="284"/>
      <c r="D16" s="285"/>
      <c r="E16" s="38" t="s">
        <v>45</v>
      </c>
      <c r="F16" s="93" t="s">
        <v>63</v>
      </c>
      <c r="G16" s="93"/>
      <c r="H16" s="93"/>
      <c r="I16" s="90" t="s">
        <v>94</v>
      </c>
      <c r="J16" s="91"/>
      <c r="K16" s="92"/>
      <c r="L16" s="90" t="s">
        <v>95</v>
      </c>
      <c r="M16" s="91"/>
      <c r="N16" s="92"/>
      <c r="O16" s="90" t="s">
        <v>96</v>
      </c>
      <c r="P16" s="91"/>
    </row>
    <row r="17" spans="2:16" ht="21.95" customHeight="1" x14ac:dyDescent="0.25">
      <c r="B17" s="274" t="s">
        <v>97</v>
      </c>
      <c r="C17" s="275"/>
      <c r="D17" s="276"/>
      <c r="E17" s="39" t="s">
        <v>98</v>
      </c>
      <c r="F17" s="271" t="s">
        <v>54</v>
      </c>
      <c r="G17" s="273"/>
      <c r="H17" s="272"/>
      <c r="I17" s="265" t="s">
        <v>99</v>
      </c>
      <c r="J17" s="266"/>
      <c r="K17" s="267"/>
      <c r="L17" s="268">
        <v>164</v>
      </c>
      <c r="M17" s="269"/>
      <c r="N17" s="270"/>
      <c r="O17" s="271" t="s">
        <v>100</v>
      </c>
      <c r="P17" s="272"/>
    </row>
    <row r="18" spans="2:16" ht="21.95" customHeight="1" x14ac:dyDescent="0.25">
      <c r="B18" s="277"/>
      <c r="C18" s="278"/>
      <c r="D18" s="279"/>
      <c r="E18" s="39" t="s">
        <v>101</v>
      </c>
      <c r="F18" s="271" t="s">
        <v>54</v>
      </c>
      <c r="G18" s="273"/>
      <c r="H18" s="272"/>
      <c r="I18" s="265" t="s">
        <v>99</v>
      </c>
      <c r="J18" s="266"/>
      <c r="K18" s="267"/>
      <c r="L18" s="268">
        <v>188</v>
      </c>
      <c r="M18" s="269"/>
      <c r="N18" s="270"/>
      <c r="O18" s="271" t="s">
        <v>102</v>
      </c>
      <c r="P18" s="272"/>
    </row>
    <row r="19" spans="2:16" ht="21.95" customHeight="1" x14ac:dyDescent="0.25">
      <c r="B19" s="277"/>
      <c r="C19" s="278"/>
      <c r="D19" s="279"/>
      <c r="E19" s="39" t="s">
        <v>103</v>
      </c>
      <c r="F19" s="271" t="s">
        <v>3</v>
      </c>
      <c r="G19" s="273"/>
      <c r="H19" s="272"/>
      <c r="I19" s="265" t="s">
        <v>3</v>
      </c>
      <c r="J19" s="266"/>
      <c r="K19" s="267"/>
      <c r="L19" s="268">
        <v>192</v>
      </c>
      <c r="M19" s="269"/>
      <c r="N19" s="270"/>
      <c r="O19" s="271" t="s">
        <v>102</v>
      </c>
      <c r="P19" s="272"/>
    </row>
    <row r="20" spans="2:16" ht="21.95" customHeight="1" x14ac:dyDescent="0.25">
      <c r="B20" s="274" t="s">
        <v>104</v>
      </c>
      <c r="C20" s="275"/>
      <c r="D20" s="276"/>
      <c r="E20" s="39" t="s">
        <v>98</v>
      </c>
      <c r="F20" s="271" t="s">
        <v>54</v>
      </c>
      <c r="G20" s="273"/>
      <c r="H20" s="272"/>
      <c r="I20" s="265" t="s">
        <v>99</v>
      </c>
      <c r="J20" s="266"/>
      <c r="K20" s="267"/>
      <c r="L20" s="268">
        <v>167</v>
      </c>
      <c r="M20" s="269"/>
      <c r="N20" s="270"/>
      <c r="O20" s="271" t="s">
        <v>100</v>
      </c>
      <c r="P20" s="272"/>
    </row>
    <row r="21" spans="2:16" ht="21.95" customHeight="1" x14ac:dyDescent="0.25">
      <c r="B21" s="277"/>
      <c r="C21" s="278"/>
      <c r="D21" s="279"/>
      <c r="E21" s="39" t="s">
        <v>101</v>
      </c>
      <c r="F21" s="271" t="s">
        <v>54</v>
      </c>
      <c r="G21" s="273"/>
      <c r="H21" s="272"/>
      <c r="I21" s="265" t="s">
        <v>99</v>
      </c>
      <c r="J21" s="266"/>
      <c r="K21" s="267"/>
      <c r="L21" s="268">
        <v>187</v>
      </c>
      <c r="M21" s="269"/>
      <c r="N21" s="270"/>
      <c r="O21" s="271" t="s">
        <v>102</v>
      </c>
      <c r="P21" s="272"/>
    </row>
    <row r="22" spans="2:16" ht="21.95" customHeight="1" x14ac:dyDescent="0.25">
      <c r="B22" s="277"/>
      <c r="C22" s="278"/>
      <c r="D22" s="279"/>
      <c r="E22" s="39" t="s">
        <v>103</v>
      </c>
      <c r="F22" s="271" t="s">
        <v>3</v>
      </c>
      <c r="G22" s="273"/>
      <c r="H22" s="272"/>
      <c r="I22" s="265" t="s">
        <v>3</v>
      </c>
      <c r="J22" s="266"/>
      <c r="K22" s="267"/>
      <c r="L22" s="268">
        <v>194</v>
      </c>
      <c r="M22" s="269"/>
      <c r="N22" s="270"/>
      <c r="O22" s="271" t="s">
        <v>102</v>
      </c>
      <c r="P22" s="272"/>
    </row>
    <row r="23" spans="2:16" ht="21.95" customHeight="1" x14ac:dyDescent="0.25">
      <c r="B23" s="277"/>
      <c r="C23" s="278"/>
      <c r="D23" s="279"/>
      <c r="E23" s="39" t="s">
        <v>101</v>
      </c>
      <c r="F23" s="271" t="s">
        <v>54</v>
      </c>
      <c r="G23" s="273"/>
      <c r="H23" s="272"/>
      <c r="I23" s="265" t="s">
        <v>99</v>
      </c>
      <c r="J23" s="266"/>
      <c r="K23" s="267"/>
      <c r="L23" s="268">
        <v>189</v>
      </c>
      <c r="M23" s="269"/>
      <c r="N23" s="270"/>
      <c r="O23" s="271" t="s">
        <v>102</v>
      </c>
      <c r="P23" s="272"/>
    </row>
    <row r="24" spans="2:16" ht="33" customHeight="1" x14ac:dyDescent="0.25">
      <c r="B24" s="280"/>
      <c r="C24" s="281"/>
      <c r="D24" s="282"/>
      <c r="E24" s="39" t="s">
        <v>98</v>
      </c>
      <c r="F24" s="271" t="s">
        <v>54</v>
      </c>
      <c r="G24" s="273"/>
      <c r="H24" s="272"/>
      <c r="I24" s="265" t="s">
        <v>99</v>
      </c>
      <c r="J24" s="266"/>
      <c r="K24" s="267"/>
      <c r="L24" s="268">
        <v>166</v>
      </c>
      <c r="M24" s="269"/>
      <c r="N24" s="270"/>
      <c r="O24" s="271" t="s">
        <v>100</v>
      </c>
      <c r="P24" s="272"/>
    </row>
    <row r="25" spans="2:16" ht="21.95" customHeight="1" x14ac:dyDescent="0.25">
      <c r="B25" s="274" t="s">
        <v>105</v>
      </c>
      <c r="C25" s="275"/>
      <c r="D25" s="276"/>
      <c r="E25" s="39" t="s">
        <v>98</v>
      </c>
      <c r="F25" s="271" t="s">
        <v>54</v>
      </c>
      <c r="G25" s="273"/>
      <c r="H25" s="272"/>
      <c r="I25" s="265" t="s">
        <v>99</v>
      </c>
      <c r="J25" s="266"/>
      <c r="K25" s="267"/>
      <c r="L25" s="268">
        <v>163</v>
      </c>
      <c r="M25" s="269"/>
      <c r="N25" s="270"/>
      <c r="O25" s="271" t="s">
        <v>100</v>
      </c>
      <c r="P25" s="272"/>
    </row>
    <row r="26" spans="2:16" ht="21.95" customHeight="1" x14ac:dyDescent="0.25">
      <c r="B26" s="277"/>
      <c r="C26" s="278"/>
      <c r="D26" s="279"/>
      <c r="E26" s="39" t="s">
        <v>101</v>
      </c>
      <c r="F26" s="271" t="s">
        <v>54</v>
      </c>
      <c r="G26" s="273"/>
      <c r="H26" s="272"/>
      <c r="I26" s="265" t="s">
        <v>99</v>
      </c>
      <c r="J26" s="266"/>
      <c r="K26" s="267"/>
      <c r="L26" s="268">
        <v>190</v>
      </c>
      <c r="M26" s="269"/>
      <c r="N26" s="270"/>
      <c r="O26" s="271" t="s">
        <v>102</v>
      </c>
      <c r="P26" s="272"/>
    </row>
    <row r="27" spans="2:16" ht="21.95" customHeight="1" x14ac:dyDescent="0.25">
      <c r="B27" s="277"/>
      <c r="C27" s="278"/>
      <c r="D27" s="279"/>
      <c r="E27" s="39" t="s">
        <v>103</v>
      </c>
      <c r="F27" s="271" t="s">
        <v>3</v>
      </c>
      <c r="G27" s="273"/>
      <c r="H27" s="272"/>
      <c r="I27" s="265" t="s">
        <v>3</v>
      </c>
      <c r="J27" s="266"/>
      <c r="K27" s="267"/>
      <c r="L27" s="268">
        <v>188</v>
      </c>
      <c r="M27" s="269"/>
      <c r="N27" s="270"/>
      <c r="O27" s="271" t="s">
        <v>102</v>
      </c>
      <c r="P27" s="272"/>
    </row>
    <row r="28" spans="2:16" ht="21.95" customHeight="1" x14ac:dyDescent="0.25">
      <c r="B28" s="274" t="s">
        <v>106</v>
      </c>
      <c r="C28" s="275"/>
      <c r="D28" s="276"/>
      <c r="E28" s="39" t="s">
        <v>98</v>
      </c>
      <c r="F28" s="271" t="s">
        <v>54</v>
      </c>
      <c r="G28" s="273"/>
      <c r="H28" s="272"/>
      <c r="I28" s="265" t="s">
        <v>99</v>
      </c>
      <c r="J28" s="266"/>
      <c r="K28" s="267"/>
      <c r="L28" s="268">
        <v>160</v>
      </c>
      <c r="M28" s="269"/>
      <c r="N28" s="270"/>
      <c r="O28" s="271" t="s">
        <v>100</v>
      </c>
      <c r="P28" s="272"/>
    </row>
    <row r="29" spans="2:16" ht="21.95" customHeight="1" x14ac:dyDescent="0.25">
      <c r="B29" s="277"/>
      <c r="C29" s="278"/>
      <c r="D29" s="279"/>
      <c r="E29" s="39" t="s">
        <v>101</v>
      </c>
      <c r="F29" s="271" t="s">
        <v>54</v>
      </c>
      <c r="G29" s="273"/>
      <c r="H29" s="272"/>
      <c r="I29" s="265" t="s">
        <v>99</v>
      </c>
      <c r="J29" s="266"/>
      <c r="K29" s="267"/>
      <c r="L29" s="268">
        <v>189</v>
      </c>
      <c r="M29" s="269"/>
      <c r="N29" s="270"/>
      <c r="O29" s="271" t="s">
        <v>102</v>
      </c>
      <c r="P29" s="272"/>
    </row>
    <row r="30" spans="2:16" ht="21.95" customHeight="1" x14ac:dyDescent="0.25">
      <c r="B30" s="277"/>
      <c r="C30" s="278"/>
      <c r="D30" s="279"/>
      <c r="E30" s="39" t="s">
        <v>103</v>
      </c>
      <c r="F30" s="271" t="s">
        <v>3</v>
      </c>
      <c r="G30" s="273"/>
      <c r="H30" s="272"/>
      <c r="I30" s="265" t="s">
        <v>3</v>
      </c>
      <c r="J30" s="266"/>
      <c r="K30" s="267"/>
      <c r="L30" s="268">
        <v>194</v>
      </c>
      <c r="M30" s="269"/>
      <c r="N30" s="270"/>
      <c r="O30" s="271" t="s">
        <v>102</v>
      </c>
      <c r="P30" s="272"/>
    </row>
    <row r="31" spans="2:16" ht="21.95" customHeight="1" x14ac:dyDescent="0.25">
      <c r="B31" s="277"/>
      <c r="C31" s="278"/>
      <c r="D31" s="279"/>
      <c r="E31" s="39" t="s">
        <v>101</v>
      </c>
      <c r="F31" s="271" t="s">
        <v>54</v>
      </c>
      <c r="G31" s="273"/>
      <c r="H31" s="272"/>
      <c r="I31" s="265" t="s">
        <v>99</v>
      </c>
      <c r="J31" s="266"/>
      <c r="K31" s="267"/>
      <c r="L31" s="268">
        <v>190</v>
      </c>
      <c r="M31" s="269"/>
      <c r="N31" s="270"/>
      <c r="O31" s="271" t="s">
        <v>102</v>
      </c>
      <c r="P31" s="272"/>
    </row>
    <row r="32" spans="2:16" ht="21.95" customHeight="1" x14ac:dyDescent="0.25">
      <c r="B32" s="280"/>
      <c r="C32" s="281"/>
      <c r="D32" s="282"/>
      <c r="E32" s="39" t="s">
        <v>98</v>
      </c>
      <c r="F32" s="271" t="s">
        <v>54</v>
      </c>
      <c r="G32" s="273"/>
      <c r="H32" s="272"/>
      <c r="I32" s="265" t="s">
        <v>99</v>
      </c>
      <c r="J32" s="266"/>
      <c r="K32" s="267"/>
      <c r="L32" s="268">
        <v>164</v>
      </c>
      <c r="M32" s="269"/>
      <c r="N32" s="270"/>
      <c r="O32" s="271" t="s">
        <v>100</v>
      </c>
      <c r="P32" s="272"/>
    </row>
    <row r="33" spans="2:16" ht="21.95" customHeight="1" x14ac:dyDescent="0.25">
      <c r="B33" s="274" t="s">
        <v>107</v>
      </c>
      <c r="C33" s="275"/>
      <c r="D33" s="276"/>
      <c r="E33" s="39" t="s">
        <v>98</v>
      </c>
      <c r="F33" s="271" t="s">
        <v>54</v>
      </c>
      <c r="G33" s="273"/>
      <c r="H33" s="272"/>
      <c r="I33" s="265" t="s">
        <v>99</v>
      </c>
      <c r="J33" s="266"/>
      <c r="K33" s="267"/>
      <c r="L33" s="268">
        <v>164</v>
      </c>
      <c r="M33" s="269"/>
      <c r="N33" s="270"/>
      <c r="O33" s="271" t="s">
        <v>100</v>
      </c>
      <c r="P33" s="272"/>
    </row>
    <row r="34" spans="2:16" ht="21.95" customHeight="1" x14ac:dyDescent="0.25">
      <c r="B34" s="277"/>
      <c r="C34" s="278"/>
      <c r="D34" s="279"/>
      <c r="E34" s="39" t="s">
        <v>101</v>
      </c>
      <c r="F34" s="271" t="s">
        <v>54</v>
      </c>
      <c r="G34" s="273"/>
      <c r="H34" s="272"/>
      <c r="I34" s="265" t="s">
        <v>99</v>
      </c>
      <c r="J34" s="266"/>
      <c r="K34" s="267"/>
      <c r="L34" s="268">
        <v>193</v>
      </c>
      <c r="M34" s="269"/>
      <c r="N34" s="270"/>
      <c r="O34" s="271" t="s">
        <v>102</v>
      </c>
      <c r="P34" s="272"/>
    </row>
    <row r="35" spans="2:16" ht="21.95" customHeight="1" x14ac:dyDescent="0.25">
      <c r="B35" s="277"/>
      <c r="C35" s="278"/>
      <c r="D35" s="279"/>
      <c r="E35" s="39" t="s">
        <v>103</v>
      </c>
      <c r="F35" s="271" t="s">
        <v>3</v>
      </c>
      <c r="G35" s="273"/>
      <c r="H35" s="272"/>
      <c r="I35" s="265" t="s">
        <v>3</v>
      </c>
      <c r="J35" s="266"/>
      <c r="K35" s="267"/>
      <c r="L35" s="268">
        <v>193</v>
      </c>
      <c r="M35" s="269"/>
      <c r="N35" s="270"/>
      <c r="O35" s="271" t="s">
        <v>102</v>
      </c>
      <c r="P35" s="272"/>
    </row>
    <row r="36" spans="2:16" ht="21.95" customHeight="1" x14ac:dyDescent="0.25">
      <c r="B36" s="277"/>
      <c r="C36" s="278"/>
      <c r="D36" s="279"/>
      <c r="E36" s="39" t="s">
        <v>101</v>
      </c>
      <c r="F36" s="271" t="s">
        <v>54</v>
      </c>
      <c r="G36" s="273"/>
      <c r="H36" s="272"/>
      <c r="I36" s="265" t="s">
        <v>99</v>
      </c>
      <c r="J36" s="266"/>
      <c r="K36" s="267"/>
      <c r="L36" s="268">
        <v>190</v>
      </c>
      <c r="M36" s="269"/>
      <c r="N36" s="270"/>
      <c r="O36" s="271" t="s">
        <v>102</v>
      </c>
      <c r="P36" s="272"/>
    </row>
    <row r="37" spans="2:16" ht="21.95" customHeight="1" x14ac:dyDescent="0.25">
      <c r="B37" s="280"/>
      <c r="C37" s="281"/>
      <c r="D37" s="282"/>
      <c r="E37" s="39" t="s">
        <v>98</v>
      </c>
      <c r="F37" s="271" t="s">
        <v>54</v>
      </c>
      <c r="G37" s="273"/>
      <c r="H37" s="272"/>
      <c r="I37" s="265" t="s">
        <v>99</v>
      </c>
      <c r="J37" s="266"/>
      <c r="K37" s="267"/>
      <c r="L37" s="268">
        <v>164</v>
      </c>
      <c r="M37" s="269"/>
      <c r="N37" s="270"/>
      <c r="O37" s="271" t="s">
        <v>100</v>
      </c>
      <c r="P37" s="272"/>
    </row>
    <row r="38" spans="2:16" ht="21.95" customHeight="1" x14ac:dyDescent="0.25">
      <c r="B38" s="274" t="s">
        <v>108</v>
      </c>
      <c r="C38" s="275"/>
      <c r="D38" s="276"/>
      <c r="E38" s="39" t="s">
        <v>98</v>
      </c>
      <c r="F38" s="271" t="s">
        <v>54</v>
      </c>
      <c r="G38" s="273"/>
      <c r="H38" s="272"/>
      <c r="I38" s="265" t="s">
        <v>99</v>
      </c>
      <c r="J38" s="266"/>
      <c r="K38" s="267"/>
      <c r="L38" s="268">
        <v>167</v>
      </c>
      <c r="M38" s="269"/>
      <c r="N38" s="270"/>
      <c r="O38" s="271" t="s">
        <v>100</v>
      </c>
      <c r="P38" s="272"/>
    </row>
    <row r="39" spans="2:16" ht="21.95" customHeight="1" x14ac:dyDescent="0.25">
      <c r="B39" s="277"/>
      <c r="C39" s="278"/>
      <c r="D39" s="279"/>
      <c r="E39" s="39" t="s">
        <v>101</v>
      </c>
      <c r="F39" s="271" t="s">
        <v>54</v>
      </c>
      <c r="G39" s="273"/>
      <c r="H39" s="272"/>
      <c r="I39" s="265" t="s">
        <v>99</v>
      </c>
      <c r="J39" s="266"/>
      <c r="K39" s="267"/>
      <c r="L39" s="268">
        <v>188</v>
      </c>
      <c r="M39" s="269"/>
      <c r="N39" s="270"/>
      <c r="O39" s="271" t="s">
        <v>102</v>
      </c>
      <c r="P39" s="272"/>
    </row>
    <row r="40" spans="2:16" ht="21.95" customHeight="1" x14ac:dyDescent="0.25">
      <c r="B40" s="277"/>
      <c r="C40" s="278"/>
      <c r="D40" s="279"/>
      <c r="E40" s="39" t="s">
        <v>103</v>
      </c>
      <c r="F40" s="271" t="s">
        <v>3</v>
      </c>
      <c r="G40" s="273"/>
      <c r="H40" s="272"/>
      <c r="I40" s="265" t="s">
        <v>3</v>
      </c>
      <c r="J40" s="266"/>
      <c r="K40" s="267"/>
      <c r="L40" s="268">
        <v>193</v>
      </c>
      <c r="M40" s="269"/>
      <c r="N40" s="270"/>
      <c r="O40" s="271" t="s">
        <v>102</v>
      </c>
      <c r="P40" s="272"/>
    </row>
    <row r="41" spans="2:16" ht="21.95" customHeight="1" x14ac:dyDescent="0.25">
      <c r="B41" s="277"/>
      <c r="C41" s="278"/>
      <c r="D41" s="279"/>
      <c r="E41" s="39" t="s">
        <v>101</v>
      </c>
      <c r="F41" s="271" t="s">
        <v>54</v>
      </c>
      <c r="G41" s="273"/>
      <c r="H41" s="272"/>
      <c r="I41" s="265" t="s">
        <v>99</v>
      </c>
      <c r="J41" s="266"/>
      <c r="K41" s="267"/>
      <c r="L41" s="268">
        <v>194</v>
      </c>
      <c r="M41" s="269"/>
      <c r="N41" s="270"/>
      <c r="O41" s="271" t="s">
        <v>102</v>
      </c>
      <c r="P41" s="272"/>
    </row>
    <row r="42" spans="2:16" ht="21.95" customHeight="1" x14ac:dyDescent="0.25">
      <c r="B42" s="280"/>
      <c r="C42" s="281"/>
      <c r="D42" s="282"/>
      <c r="E42" s="39" t="s">
        <v>98</v>
      </c>
      <c r="F42" s="271" t="s">
        <v>54</v>
      </c>
      <c r="G42" s="273"/>
      <c r="H42" s="272"/>
      <c r="I42" s="265" t="s">
        <v>99</v>
      </c>
      <c r="J42" s="266"/>
      <c r="K42" s="267"/>
      <c r="L42" s="268">
        <v>167</v>
      </c>
      <c r="M42" s="269"/>
      <c r="N42" s="270"/>
      <c r="O42" s="271" t="s">
        <v>100</v>
      </c>
      <c r="P42" s="272"/>
    </row>
    <row r="43" spans="2:16" ht="21.95" customHeight="1" x14ac:dyDescent="0.25">
      <c r="B43" s="274" t="s">
        <v>109</v>
      </c>
      <c r="C43" s="275"/>
      <c r="D43" s="276"/>
      <c r="E43" s="39" t="s">
        <v>98</v>
      </c>
      <c r="F43" s="271" t="s">
        <v>54</v>
      </c>
      <c r="G43" s="273"/>
      <c r="H43" s="272"/>
      <c r="I43" s="265" t="s">
        <v>99</v>
      </c>
      <c r="J43" s="266"/>
      <c r="K43" s="267"/>
      <c r="L43" s="268">
        <v>168</v>
      </c>
      <c r="M43" s="269"/>
      <c r="N43" s="270"/>
      <c r="O43" s="271" t="s">
        <v>100</v>
      </c>
      <c r="P43" s="272"/>
    </row>
    <row r="44" spans="2:16" ht="21.95" customHeight="1" x14ac:dyDescent="0.25">
      <c r="B44" s="277"/>
      <c r="C44" s="278"/>
      <c r="D44" s="279"/>
      <c r="E44" s="39" t="s">
        <v>101</v>
      </c>
      <c r="F44" s="271" t="s">
        <v>54</v>
      </c>
      <c r="G44" s="273"/>
      <c r="H44" s="272"/>
      <c r="I44" s="265" t="s">
        <v>99</v>
      </c>
      <c r="J44" s="266"/>
      <c r="K44" s="267"/>
      <c r="L44" s="268">
        <v>194</v>
      </c>
      <c r="M44" s="269"/>
      <c r="N44" s="270"/>
      <c r="O44" s="271" t="s">
        <v>102</v>
      </c>
      <c r="P44" s="272"/>
    </row>
    <row r="45" spans="2:16" ht="21.95" customHeight="1" x14ac:dyDescent="0.25">
      <c r="B45" s="277"/>
      <c r="C45" s="278"/>
      <c r="D45" s="279"/>
      <c r="E45" s="39" t="s">
        <v>103</v>
      </c>
      <c r="F45" s="271" t="s">
        <v>3</v>
      </c>
      <c r="G45" s="273"/>
      <c r="H45" s="272"/>
      <c r="I45" s="265" t="s">
        <v>3</v>
      </c>
      <c r="J45" s="266"/>
      <c r="K45" s="267"/>
      <c r="L45" s="268">
        <v>189</v>
      </c>
      <c r="M45" s="269"/>
      <c r="N45" s="270"/>
      <c r="O45" s="271" t="s">
        <v>102</v>
      </c>
      <c r="P45" s="272"/>
    </row>
    <row r="46" spans="2:16" ht="21.95" customHeight="1" x14ac:dyDescent="0.25">
      <c r="B46" s="277"/>
      <c r="C46" s="278"/>
      <c r="D46" s="279"/>
      <c r="E46" s="39" t="s">
        <v>101</v>
      </c>
      <c r="F46" s="271" t="s">
        <v>54</v>
      </c>
      <c r="G46" s="273"/>
      <c r="H46" s="272"/>
      <c r="I46" s="265" t="s">
        <v>99</v>
      </c>
      <c r="J46" s="266"/>
      <c r="K46" s="267"/>
      <c r="L46" s="268">
        <v>194</v>
      </c>
      <c r="M46" s="269"/>
      <c r="N46" s="270"/>
      <c r="O46" s="271" t="s">
        <v>102</v>
      </c>
      <c r="P46" s="272"/>
    </row>
    <row r="47" spans="2:16" ht="21.95" customHeight="1" x14ac:dyDescent="0.25">
      <c r="B47" s="280"/>
      <c r="C47" s="281"/>
      <c r="D47" s="282"/>
      <c r="E47" s="39" t="s">
        <v>98</v>
      </c>
      <c r="F47" s="271" t="s">
        <v>54</v>
      </c>
      <c r="G47" s="273"/>
      <c r="H47" s="272"/>
      <c r="I47" s="265" t="s">
        <v>99</v>
      </c>
      <c r="J47" s="266"/>
      <c r="K47" s="267"/>
      <c r="L47" s="268">
        <v>163</v>
      </c>
      <c r="M47" s="269"/>
      <c r="N47" s="270"/>
      <c r="O47" s="271" t="s">
        <v>100</v>
      </c>
      <c r="P47" s="272"/>
    </row>
    <row r="48" spans="2:16" ht="21.95" customHeight="1" x14ac:dyDescent="0.25">
      <c r="B48" s="274" t="s">
        <v>110</v>
      </c>
      <c r="C48" s="275"/>
      <c r="D48" s="276"/>
      <c r="E48" s="39" t="s">
        <v>98</v>
      </c>
      <c r="F48" s="271" t="s">
        <v>54</v>
      </c>
      <c r="G48" s="273"/>
      <c r="H48" s="272"/>
      <c r="I48" s="265" t="s">
        <v>99</v>
      </c>
      <c r="J48" s="266"/>
      <c r="K48" s="267"/>
      <c r="L48" s="268">
        <v>168</v>
      </c>
      <c r="M48" s="269"/>
      <c r="N48" s="270"/>
      <c r="O48" s="271" t="s">
        <v>100</v>
      </c>
      <c r="P48" s="272"/>
    </row>
    <row r="49" spans="2:16" ht="21.95" customHeight="1" x14ac:dyDescent="0.25">
      <c r="B49" s="277"/>
      <c r="C49" s="278"/>
      <c r="D49" s="279"/>
      <c r="E49" s="39" t="s">
        <v>101</v>
      </c>
      <c r="F49" s="271" t="s">
        <v>54</v>
      </c>
      <c r="G49" s="273"/>
      <c r="H49" s="272"/>
      <c r="I49" s="265" t="s">
        <v>99</v>
      </c>
      <c r="J49" s="266"/>
      <c r="K49" s="267"/>
      <c r="L49" s="268">
        <v>193</v>
      </c>
      <c r="M49" s="269"/>
      <c r="N49" s="270"/>
      <c r="O49" s="271" t="s">
        <v>102</v>
      </c>
      <c r="P49" s="272"/>
    </row>
    <row r="50" spans="2:16" ht="21.95" customHeight="1" x14ac:dyDescent="0.25">
      <c r="B50" s="277"/>
      <c r="C50" s="278"/>
      <c r="D50" s="279"/>
      <c r="E50" s="39" t="s">
        <v>103</v>
      </c>
      <c r="F50" s="271" t="s">
        <v>3</v>
      </c>
      <c r="G50" s="273"/>
      <c r="H50" s="272"/>
      <c r="I50" s="265" t="s">
        <v>3</v>
      </c>
      <c r="J50" s="266"/>
      <c r="K50" s="267"/>
      <c r="L50" s="268">
        <v>189</v>
      </c>
      <c r="M50" s="269"/>
      <c r="N50" s="270"/>
      <c r="O50" s="271" t="s">
        <v>102</v>
      </c>
      <c r="P50" s="272"/>
    </row>
    <row r="51" spans="2:16" ht="21.95" customHeight="1" x14ac:dyDescent="0.25">
      <c r="B51" s="277"/>
      <c r="C51" s="278"/>
      <c r="D51" s="279"/>
      <c r="E51" s="39" t="s">
        <v>101</v>
      </c>
      <c r="F51" s="271" t="s">
        <v>54</v>
      </c>
      <c r="G51" s="273"/>
      <c r="H51" s="272"/>
      <c r="I51" s="265" t="s">
        <v>99</v>
      </c>
      <c r="J51" s="266"/>
      <c r="K51" s="267"/>
      <c r="L51" s="268">
        <v>191</v>
      </c>
      <c r="M51" s="269"/>
      <c r="N51" s="270"/>
      <c r="O51" s="271" t="s">
        <v>102</v>
      </c>
      <c r="P51" s="272"/>
    </row>
    <row r="52" spans="2:16" ht="21.95" customHeight="1" x14ac:dyDescent="0.25">
      <c r="B52" s="280"/>
      <c r="C52" s="281"/>
      <c r="D52" s="282"/>
      <c r="E52" s="39" t="s">
        <v>98</v>
      </c>
      <c r="F52" s="271" t="s">
        <v>54</v>
      </c>
      <c r="G52" s="273"/>
      <c r="H52" s="272"/>
      <c r="I52" s="265" t="s">
        <v>99</v>
      </c>
      <c r="J52" s="266"/>
      <c r="K52" s="267"/>
      <c r="L52" s="268">
        <v>161</v>
      </c>
      <c r="M52" s="269"/>
      <c r="N52" s="270"/>
      <c r="O52" s="271" t="s">
        <v>100</v>
      </c>
      <c r="P52" s="272"/>
    </row>
    <row r="53" spans="2:16" ht="21.95" customHeight="1" x14ac:dyDescent="0.25">
      <c r="B53" s="274" t="s">
        <v>111</v>
      </c>
      <c r="C53" s="275"/>
      <c r="D53" s="276"/>
      <c r="E53" s="39" t="s">
        <v>98</v>
      </c>
      <c r="F53" s="271" t="s">
        <v>54</v>
      </c>
      <c r="G53" s="273"/>
      <c r="H53" s="272"/>
      <c r="I53" s="265" t="s">
        <v>99</v>
      </c>
      <c r="J53" s="266"/>
      <c r="K53" s="267"/>
      <c r="L53" s="268">
        <v>164</v>
      </c>
      <c r="M53" s="269"/>
      <c r="N53" s="270"/>
      <c r="O53" s="271" t="s">
        <v>100</v>
      </c>
      <c r="P53" s="272"/>
    </row>
    <row r="54" spans="2:16" ht="21.95" customHeight="1" x14ac:dyDescent="0.25">
      <c r="B54" s="277"/>
      <c r="C54" s="278"/>
      <c r="D54" s="279"/>
      <c r="E54" s="39" t="s">
        <v>101</v>
      </c>
      <c r="F54" s="271" t="s">
        <v>54</v>
      </c>
      <c r="G54" s="273"/>
      <c r="H54" s="272"/>
      <c r="I54" s="265" t="s">
        <v>99</v>
      </c>
      <c r="J54" s="266"/>
      <c r="K54" s="267"/>
      <c r="L54" s="268">
        <v>194</v>
      </c>
      <c r="M54" s="269"/>
      <c r="N54" s="270"/>
      <c r="O54" s="271" t="s">
        <v>102</v>
      </c>
      <c r="P54" s="272"/>
    </row>
    <row r="55" spans="2:16" ht="17.25" customHeight="1" x14ac:dyDescent="0.25">
      <c r="B55" s="277"/>
      <c r="C55" s="278"/>
      <c r="D55" s="279"/>
      <c r="E55" s="39" t="s">
        <v>103</v>
      </c>
      <c r="F55" s="271" t="s">
        <v>3</v>
      </c>
      <c r="G55" s="273"/>
      <c r="H55" s="272"/>
      <c r="I55" s="265" t="s">
        <v>3</v>
      </c>
      <c r="J55" s="266"/>
      <c r="K55" s="267"/>
      <c r="L55" s="268">
        <v>188</v>
      </c>
      <c r="M55" s="269"/>
      <c r="N55" s="270"/>
      <c r="O55" s="271" t="s">
        <v>102</v>
      </c>
      <c r="P55" s="272"/>
    </row>
    <row r="56" spans="2:16" ht="21.95" customHeight="1" x14ac:dyDescent="0.25">
      <c r="B56" s="274" t="s">
        <v>112</v>
      </c>
      <c r="C56" s="275"/>
      <c r="D56" s="276"/>
      <c r="E56" s="39" t="s">
        <v>98</v>
      </c>
      <c r="F56" s="271" t="s">
        <v>54</v>
      </c>
      <c r="G56" s="273"/>
      <c r="H56" s="272"/>
      <c r="I56" s="265" t="s">
        <v>99</v>
      </c>
      <c r="J56" s="266"/>
      <c r="K56" s="267"/>
      <c r="L56" s="268">
        <v>165</v>
      </c>
      <c r="M56" s="269"/>
      <c r="N56" s="270"/>
      <c r="O56" s="271" t="s">
        <v>100</v>
      </c>
      <c r="P56" s="272"/>
    </row>
    <row r="57" spans="2:16" ht="21.95" customHeight="1" x14ac:dyDescent="0.25">
      <c r="B57" s="277"/>
      <c r="C57" s="278"/>
      <c r="D57" s="279"/>
      <c r="E57" s="39" t="s">
        <v>101</v>
      </c>
      <c r="F57" s="271" t="s">
        <v>54</v>
      </c>
      <c r="G57" s="273"/>
      <c r="H57" s="272"/>
      <c r="I57" s="265" t="s">
        <v>99</v>
      </c>
      <c r="J57" s="266"/>
      <c r="K57" s="267"/>
      <c r="L57" s="268">
        <v>192</v>
      </c>
      <c r="M57" s="269"/>
      <c r="N57" s="270"/>
      <c r="O57" s="271" t="s">
        <v>102</v>
      </c>
      <c r="P57" s="272"/>
    </row>
    <row r="58" spans="2:16" ht="21.95" customHeight="1" x14ac:dyDescent="0.25">
      <c r="B58" s="277"/>
      <c r="C58" s="278"/>
      <c r="D58" s="279"/>
      <c r="E58" s="39" t="s">
        <v>103</v>
      </c>
      <c r="F58" s="271" t="s">
        <v>3</v>
      </c>
      <c r="G58" s="273"/>
      <c r="H58" s="272"/>
      <c r="I58" s="265" t="s">
        <v>3</v>
      </c>
      <c r="J58" s="266"/>
      <c r="K58" s="267"/>
      <c r="L58" s="268">
        <v>187</v>
      </c>
      <c r="M58" s="269"/>
      <c r="N58" s="270"/>
      <c r="O58" s="271" t="s">
        <v>102</v>
      </c>
      <c r="P58" s="272"/>
    </row>
    <row r="59" spans="2:16" ht="21.95" customHeight="1" x14ac:dyDescent="0.25">
      <c r="B59" s="277"/>
      <c r="C59" s="278"/>
      <c r="D59" s="279"/>
      <c r="E59" s="39" t="s">
        <v>101</v>
      </c>
      <c r="F59" s="271" t="s">
        <v>54</v>
      </c>
      <c r="G59" s="273"/>
      <c r="H59" s="272"/>
      <c r="I59" s="265" t="s">
        <v>99</v>
      </c>
      <c r="J59" s="266"/>
      <c r="K59" s="267"/>
      <c r="L59" s="268">
        <v>188</v>
      </c>
      <c r="M59" s="269"/>
      <c r="N59" s="270"/>
      <c r="O59" s="271" t="s">
        <v>102</v>
      </c>
      <c r="P59" s="272"/>
    </row>
    <row r="60" spans="2:16" ht="21.95" customHeight="1" x14ac:dyDescent="0.25">
      <c r="B60" s="280"/>
      <c r="C60" s="281"/>
      <c r="D60" s="282"/>
      <c r="E60" s="39" t="s">
        <v>98</v>
      </c>
      <c r="F60" s="271" t="s">
        <v>54</v>
      </c>
      <c r="G60" s="273"/>
      <c r="H60" s="272"/>
      <c r="I60" s="265" t="s">
        <v>99</v>
      </c>
      <c r="J60" s="266"/>
      <c r="K60" s="267"/>
      <c r="L60" s="268">
        <v>163</v>
      </c>
      <c r="M60" s="269"/>
      <c r="N60" s="270"/>
      <c r="O60" s="271" t="s">
        <v>100</v>
      </c>
      <c r="P60" s="272"/>
    </row>
    <row r="61" spans="2:16" ht="21.95" customHeight="1" x14ac:dyDescent="0.25">
      <c r="B61" s="274" t="s">
        <v>113</v>
      </c>
      <c r="C61" s="275"/>
      <c r="D61" s="276"/>
      <c r="E61" s="39" t="s">
        <v>98</v>
      </c>
      <c r="F61" s="271" t="s">
        <v>54</v>
      </c>
      <c r="G61" s="273"/>
      <c r="H61" s="272"/>
      <c r="I61" s="265" t="s">
        <v>99</v>
      </c>
      <c r="J61" s="266"/>
      <c r="K61" s="267"/>
      <c r="L61" s="268">
        <v>167</v>
      </c>
      <c r="M61" s="269"/>
      <c r="N61" s="270"/>
      <c r="O61" s="271" t="s">
        <v>100</v>
      </c>
      <c r="P61" s="272"/>
    </row>
    <row r="62" spans="2:16" ht="21.95" customHeight="1" x14ac:dyDescent="0.25">
      <c r="B62" s="277"/>
      <c r="C62" s="278"/>
      <c r="D62" s="279"/>
      <c r="E62" s="39" t="s">
        <v>101</v>
      </c>
      <c r="F62" s="271" t="s">
        <v>54</v>
      </c>
      <c r="G62" s="273"/>
      <c r="H62" s="272"/>
      <c r="I62" s="265" t="s">
        <v>99</v>
      </c>
      <c r="J62" s="266"/>
      <c r="K62" s="267"/>
      <c r="L62" s="268">
        <v>189</v>
      </c>
      <c r="M62" s="269"/>
      <c r="N62" s="270"/>
      <c r="O62" s="271" t="s">
        <v>102</v>
      </c>
      <c r="P62" s="272"/>
    </row>
    <row r="63" spans="2:16" ht="21.95" customHeight="1" x14ac:dyDescent="0.25">
      <c r="B63" s="277"/>
      <c r="C63" s="278"/>
      <c r="D63" s="279"/>
      <c r="E63" s="39" t="s">
        <v>103</v>
      </c>
      <c r="F63" s="271" t="s">
        <v>3</v>
      </c>
      <c r="G63" s="273"/>
      <c r="H63" s="272"/>
      <c r="I63" s="265" t="s">
        <v>3</v>
      </c>
      <c r="J63" s="266"/>
      <c r="K63" s="267"/>
      <c r="L63" s="268">
        <v>194</v>
      </c>
      <c r="M63" s="269"/>
      <c r="N63" s="270"/>
      <c r="O63" s="271" t="s">
        <v>102</v>
      </c>
      <c r="P63" s="272"/>
    </row>
    <row r="64" spans="2:16" ht="21.95" customHeight="1" x14ac:dyDescent="0.25">
      <c r="B64" s="277"/>
      <c r="C64" s="278"/>
      <c r="D64" s="279"/>
      <c r="E64" s="39" t="s">
        <v>101</v>
      </c>
      <c r="F64" s="271" t="s">
        <v>54</v>
      </c>
      <c r="G64" s="273"/>
      <c r="H64" s="272"/>
      <c r="I64" s="265" t="s">
        <v>99</v>
      </c>
      <c r="J64" s="266"/>
      <c r="K64" s="267"/>
      <c r="L64" s="268">
        <v>192</v>
      </c>
      <c r="M64" s="269"/>
      <c r="N64" s="270"/>
      <c r="O64" s="271" t="s">
        <v>102</v>
      </c>
      <c r="P64" s="272"/>
    </row>
    <row r="65" spans="2:16" ht="16.5" customHeight="1" x14ac:dyDescent="0.25">
      <c r="B65" s="280"/>
      <c r="C65" s="281"/>
      <c r="D65" s="282"/>
      <c r="E65" s="39" t="s">
        <v>98</v>
      </c>
      <c r="F65" s="271" t="s">
        <v>54</v>
      </c>
      <c r="G65" s="273"/>
      <c r="H65" s="272"/>
      <c r="I65" s="265" t="s">
        <v>99</v>
      </c>
      <c r="J65" s="266"/>
      <c r="K65" s="267"/>
      <c r="L65" s="268">
        <v>160</v>
      </c>
      <c r="M65" s="269"/>
      <c r="N65" s="270"/>
      <c r="O65" s="271" t="s">
        <v>100</v>
      </c>
      <c r="P65" s="272"/>
    </row>
    <row r="66" spans="2:16" ht="21.95" customHeight="1" x14ac:dyDescent="0.25">
      <c r="B66" s="274" t="s">
        <v>114</v>
      </c>
      <c r="C66" s="275"/>
      <c r="D66" s="276"/>
      <c r="E66" s="39" t="s">
        <v>98</v>
      </c>
      <c r="F66" s="271" t="s">
        <v>54</v>
      </c>
      <c r="G66" s="273"/>
      <c r="H66" s="272"/>
      <c r="I66" s="265" t="s">
        <v>99</v>
      </c>
      <c r="J66" s="266"/>
      <c r="K66" s="267"/>
      <c r="L66" s="268">
        <v>164</v>
      </c>
      <c r="M66" s="269"/>
      <c r="N66" s="270"/>
      <c r="O66" s="271" t="s">
        <v>100</v>
      </c>
      <c r="P66" s="272"/>
    </row>
    <row r="67" spans="2:16" ht="21.95" customHeight="1" x14ac:dyDescent="0.25">
      <c r="B67" s="277"/>
      <c r="C67" s="278"/>
      <c r="D67" s="279"/>
      <c r="E67" s="39" t="s">
        <v>101</v>
      </c>
      <c r="F67" s="271" t="s">
        <v>54</v>
      </c>
      <c r="G67" s="273"/>
      <c r="H67" s="272"/>
      <c r="I67" s="265" t="s">
        <v>99</v>
      </c>
      <c r="J67" s="266"/>
      <c r="K67" s="267"/>
      <c r="L67" s="268">
        <v>192</v>
      </c>
      <c r="M67" s="269"/>
      <c r="N67" s="270"/>
      <c r="O67" s="271" t="s">
        <v>102</v>
      </c>
      <c r="P67" s="272"/>
    </row>
    <row r="68" spans="2:16" ht="15.75" customHeight="1" x14ac:dyDescent="0.25">
      <c r="B68" s="277"/>
      <c r="C68" s="278"/>
      <c r="D68" s="279"/>
      <c r="E68" s="39" t="s">
        <v>103</v>
      </c>
      <c r="F68" s="271" t="s">
        <v>3</v>
      </c>
      <c r="G68" s="273"/>
      <c r="H68" s="272"/>
      <c r="I68" s="265" t="s">
        <v>3</v>
      </c>
      <c r="J68" s="266"/>
      <c r="K68" s="267"/>
      <c r="L68" s="268">
        <v>192</v>
      </c>
      <c r="M68" s="269"/>
      <c r="N68" s="270"/>
      <c r="O68" s="271" t="s">
        <v>102</v>
      </c>
      <c r="P68" s="272"/>
    </row>
    <row r="69" spans="2:16" ht="21.75" hidden="1" customHeight="1" x14ac:dyDescent="0.25">
      <c r="B69" s="256" t="s">
        <v>77</v>
      </c>
      <c r="C69" s="257"/>
      <c r="D69" s="258"/>
      <c r="E69" s="40" t="s">
        <v>98</v>
      </c>
      <c r="F69" s="94">
        <v>20</v>
      </c>
      <c r="G69" s="95"/>
      <c r="H69" s="96"/>
      <c r="I69" s="238" t="s">
        <v>115</v>
      </c>
      <c r="J69" s="239"/>
      <c r="K69" s="240"/>
      <c r="L69" s="105">
        <v>143</v>
      </c>
      <c r="M69" s="106"/>
      <c r="N69" s="107"/>
      <c r="O69" s="94" t="s">
        <v>116</v>
      </c>
      <c r="P69" s="96"/>
    </row>
    <row r="70" spans="2:16" ht="21.75" hidden="1" customHeight="1" x14ac:dyDescent="0.25">
      <c r="B70" s="259"/>
      <c r="C70" s="260"/>
      <c r="D70" s="261"/>
      <c r="E70" s="40" t="s">
        <v>101</v>
      </c>
      <c r="F70" s="94">
        <v>20</v>
      </c>
      <c r="G70" s="95"/>
      <c r="H70" s="96"/>
      <c r="I70" s="238" t="s">
        <v>115</v>
      </c>
      <c r="J70" s="239"/>
      <c r="K70" s="240"/>
      <c r="L70" s="105">
        <v>162</v>
      </c>
      <c r="M70" s="106"/>
      <c r="N70" s="107"/>
      <c r="O70" s="94" t="s">
        <v>117</v>
      </c>
      <c r="P70" s="96"/>
    </row>
    <row r="71" spans="2:16" ht="21.75" hidden="1" customHeight="1" x14ac:dyDescent="0.25">
      <c r="B71" s="259"/>
      <c r="C71" s="260"/>
      <c r="D71" s="261"/>
      <c r="E71" s="40" t="s">
        <v>103</v>
      </c>
      <c r="F71" s="94" t="s">
        <v>3</v>
      </c>
      <c r="G71" s="95"/>
      <c r="H71" s="96"/>
      <c r="I71" s="238" t="s">
        <v>3</v>
      </c>
      <c r="J71" s="239"/>
      <c r="K71" s="240"/>
      <c r="L71" s="105">
        <v>166</v>
      </c>
      <c r="M71" s="106"/>
      <c r="N71" s="107"/>
      <c r="O71" s="94" t="s">
        <v>117</v>
      </c>
      <c r="P71" s="96"/>
    </row>
    <row r="72" spans="2:16" ht="21.75" hidden="1" customHeight="1" x14ac:dyDescent="0.25">
      <c r="B72" s="259"/>
      <c r="C72" s="260"/>
      <c r="D72" s="261"/>
      <c r="E72" s="40" t="s">
        <v>101</v>
      </c>
      <c r="F72" s="94">
        <v>20</v>
      </c>
      <c r="G72" s="95"/>
      <c r="H72" s="96"/>
      <c r="I72" s="238" t="s">
        <v>115</v>
      </c>
      <c r="J72" s="239"/>
      <c r="K72" s="240"/>
      <c r="L72" s="105">
        <v>160</v>
      </c>
      <c r="M72" s="106"/>
      <c r="N72" s="107"/>
      <c r="O72" s="94" t="s">
        <v>117</v>
      </c>
      <c r="P72" s="96"/>
    </row>
    <row r="73" spans="2:16" ht="21.75" hidden="1" customHeight="1" x14ac:dyDescent="0.25">
      <c r="B73" s="262"/>
      <c r="C73" s="263"/>
      <c r="D73" s="264"/>
      <c r="E73" s="40" t="s">
        <v>98</v>
      </c>
      <c r="F73" s="94">
        <v>20</v>
      </c>
      <c r="G73" s="95"/>
      <c r="H73" s="96"/>
      <c r="I73" s="238" t="s">
        <v>115</v>
      </c>
      <c r="J73" s="239"/>
      <c r="K73" s="240"/>
      <c r="L73" s="105">
        <v>146</v>
      </c>
      <c r="M73" s="106"/>
      <c r="N73" s="107"/>
      <c r="O73" s="94" t="s">
        <v>116</v>
      </c>
      <c r="P73" s="96"/>
    </row>
    <row r="74" spans="2:16" ht="21.95" hidden="1" customHeight="1" x14ac:dyDescent="0.25">
      <c r="B74" s="256" t="s">
        <v>78</v>
      </c>
      <c r="C74" s="257"/>
      <c r="D74" s="258"/>
      <c r="E74" s="40" t="s">
        <v>98</v>
      </c>
      <c r="F74" s="94">
        <v>20</v>
      </c>
      <c r="G74" s="95"/>
      <c r="H74" s="96"/>
      <c r="I74" s="238" t="s">
        <v>115</v>
      </c>
      <c r="J74" s="239"/>
      <c r="K74" s="240"/>
      <c r="L74" s="105">
        <v>145</v>
      </c>
      <c r="M74" s="106"/>
      <c r="N74" s="107"/>
      <c r="O74" s="94" t="s">
        <v>116</v>
      </c>
      <c r="P74" s="96"/>
    </row>
    <row r="75" spans="2:16" ht="21.95" hidden="1" customHeight="1" x14ac:dyDescent="0.25">
      <c r="B75" s="259"/>
      <c r="C75" s="260"/>
      <c r="D75" s="261"/>
      <c r="E75" s="40" t="s">
        <v>101</v>
      </c>
      <c r="F75" s="94">
        <v>20</v>
      </c>
      <c r="G75" s="95"/>
      <c r="H75" s="96"/>
      <c r="I75" s="238" t="s">
        <v>115</v>
      </c>
      <c r="J75" s="239"/>
      <c r="K75" s="240"/>
      <c r="L75" s="105">
        <v>161</v>
      </c>
      <c r="M75" s="106"/>
      <c r="N75" s="107"/>
      <c r="O75" s="94" t="s">
        <v>117</v>
      </c>
      <c r="P75" s="96"/>
    </row>
    <row r="76" spans="2:16" ht="21.95" hidden="1" customHeight="1" x14ac:dyDescent="0.25">
      <c r="B76" s="259"/>
      <c r="C76" s="260"/>
      <c r="D76" s="261"/>
      <c r="E76" s="40" t="s">
        <v>103</v>
      </c>
      <c r="F76" s="94" t="s">
        <v>3</v>
      </c>
      <c r="G76" s="95"/>
      <c r="H76" s="96"/>
      <c r="I76" s="238" t="s">
        <v>3</v>
      </c>
      <c r="J76" s="239"/>
      <c r="K76" s="240"/>
      <c r="L76" s="105">
        <v>162</v>
      </c>
      <c r="M76" s="106"/>
      <c r="N76" s="107"/>
      <c r="O76" s="94" t="s">
        <v>117</v>
      </c>
      <c r="P76" s="96"/>
    </row>
    <row r="77" spans="2:16" ht="21.95" hidden="1" customHeight="1" x14ac:dyDescent="0.25">
      <c r="B77" s="259"/>
      <c r="C77" s="260"/>
      <c r="D77" s="261"/>
      <c r="E77" s="40" t="s">
        <v>101</v>
      </c>
      <c r="F77" s="94">
        <v>20</v>
      </c>
      <c r="G77" s="95"/>
      <c r="H77" s="96"/>
      <c r="I77" s="238" t="s">
        <v>115</v>
      </c>
      <c r="J77" s="239"/>
      <c r="K77" s="240"/>
      <c r="L77" s="105">
        <v>165</v>
      </c>
      <c r="M77" s="106"/>
      <c r="N77" s="107"/>
      <c r="O77" s="94" t="s">
        <v>117</v>
      </c>
      <c r="P77" s="96"/>
    </row>
    <row r="78" spans="2:16" ht="21.95" hidden="1" customHeight="1" x14ac:dyDescent="0.25">
      <c r="B78" s="262"/>
      <c r="C78" s="263"/>
      <c r="D78" s="264"/>
      <c r="E78" s="40" t="s">
        <v>98</v>
      </c>
      <c r="F78" s="94">
        <v>20</v>
      </c>
      <c r="G78" s="95"/>
      <c r="H78" s="96"/>
      <c r="I78" s="238" t="s">
        <v>115</v>
      </c>
      <c r="J78" s="239"/>
      <c r="K78" s="240"/>
      <c r="L78" s="105">
        <v>148</v>
      </c>
      <c r="M78" s="106"/>
      <c r="N78" s="107"/>
      <c r="O78" s="94" t="s">
        <v>116</v>
      </c>
      <c r="P78" s="96"/>
    </row>
    <row r="79" spans="2:16" ht="21.95" hidden="1" customHeight="1" x14ac:dyDescent="0.25">
      <c r="B79" s="256" t="s">
        <v>109</v>
      </c>
      <c r="C79" s="257"/>
      <c r="D79" s="258"/>
      <c r="E79" s="40" t="s">
        <v>98</v>
      </c>
      <c r="F79" s="94" t="s">
        <v>56</v>
      </c>
      <c r="G79" s="95"/>
      <c r="H79" s="96"/>
      <c r="I79" s="238" t="s">
        <v>99</v>
      </c>
      <c r="J79" s="239"/>
      <c r="K79" s="240"/>
      <c r="L79" s="105">
        <v>168</v>
      </c>
      <c r="M79" s="106"/>
      <c r="N79" s="107"/>
      <c r="O79" s="94" t="s">
        <v>100</v>
      </c>
      <c r="P79" s="96"/>
    </row>
    <row r="80" spans="2:16" ht="21.95" hidden="1" customHeight="1" x14ac:dyDescent="0.25">
      <c r="B80" s="259"/>
      <c r="C80" s="260"/>
      <c r="D80" s="261"/>
      <c r="E80" s="40" t="s">
        <v>101</v>
      </c>
      <c r="F80" s="94" t="s">
        <v>56</v>
      </c>
      <c r="G80" s="95"/>
      <c r="H80" s="96"/>
      <c r="I80" s="238" t="s">
        <v>99</v>
      </c>
      <c r="J80" s="239"/>
      <c r="K80" s="240"/>
      <c r="L80" s="105">
        <v>189</v>
      </c>
      <c r="M80" s="106"/>
      <c r="N80" s="107"/>
      <c r="O80" s="94" t="s">
        <v>102</v>
      </c>
      <c r="P80" s="96"/>
    </row>
    <row r="81" spans="2:16" ht="21.95" hidden="1" customHeight="1" x14ac:dyDescent="0.25">
      <c r="B81" s="259"/>
      <c r="C81" s="260"/>
      <c r="D81" s="261"/>
      <c r="E81" s="40" t="s">
        <v>103</v>
      </c>
      <c r="F81" s="94" t="s">
        <v>3</v>
      </c>
      <c r="G81" s="95"/>
      <c r="H81" s="96"/>
      <c r="I81" s="238" t="s">
        <v>3</v>
      </c>
      <c r="J81" s="239"/>
      <c r="K81" s="240"/>
      <c r="L81" s="105">
        <v>192</v>
      </c>
      <c r="M81" s="106"/>
      <c r="N81" s="107"/>
      <c r="O81" s="94" t="s">
        <v>102</v>
      </c>
      <c r="P81" s="96"/>
    </row>
    <row r="82" spans="2:16" ht="21.95" hidden="1" customHeight="1" x14ac:dyDescent="0.25">
      <c r="B82" s="259"/>
      <c r="C82" s="260"/>
      <c r="D82" s="261"/>
      <c r="E82" s="40" t="s">
        <v>101</v>
      </c>
      <c r="F82" s="94" t="s">
        <v>56</v>
      </c>
      <c r="G82" s="95"/>
      <c r="H82" s="96"/>
      <c r="I82" s="238" t="s">
        <v>99</v>
      </c>
      <c r="J82" s="239"/>
      <c r="K82" s="240"/>
      <c r="L82" s="105">
        <v>191</v>
      </c>
      <c r="M82" s="106"/>
      <c r="N82" s="107"/>
      <c r="O82" s="94" t="s">
        <v>102</v>
      </c>
      <c r="P82" s="96"/>
    </row>
    <row r="83" spans="2:16" ht="21.95" hidden="1" customHeight="1" x14ac:dyDescent="0.25">
      <c r="B83" s="262"/>
      <c r="C83" s="263"/>
      <c r="D83" s="264"/>
      <c r="E83" s="40" t="s">
        <v>98</v>
      </c>
      <c r="F83" s="94" t="s">
        <v>56</v>
      </c>
      <c r="G83" s="95"/>
      <c r="H83" s="96"/>
      <c r="I83" s="238" t="s">
        <v>99</v>
      </c>
      <c r="J83" s="239"/>
      <c r="K83" s="240"/>
      <c r="L83" s="105">
        <v>162</v>
      </c>
      <c r="M83" s="106"/>
      <c r="N83" s="107"/>
      <c r="O83" s="94" t="s">
        <v>100</v>
      </c>
      <c r="P83" s="96"/>
    </row>
    <row r="84" spans="2:16" ht="21.95" hidden="1" customHeight="1" x14ac:dyDescent="0.25">
      <c r="B84" s="256" t="s">
        <v>110</v>
      </c>
      <c r="C84" s="257"/>
      <c r="D84" s="258"/>
      <c r="E84" s="40" t="s">
        <v>98</v>
      </c>
      <c r="F84" s="94" t="s">
        <v>56</v>
      </c>
      <c r="G84" s="95"/>
      <c r="H84" s="96"/>
      <c r="I84" s="238" t="s">
        <v>99</v>
      </c>
      <c r="J84" s="239"/>
      <c r="K84" s="240"/>
      <c r="L84" s="105">
        <v>166</v>
      </c>
      <c r="M84" s="106"/>
      <c r="N84" s="107"/>
      <c r="O84" s="94" t="s">
        <v>100</v>
      </c>
      <c r="P84" s="96"/>
    </row>
    <row r="85" spans="2:16" ht="21.95" hidden="1" customHeight="1" x14ac:dyDescent="0.25">
      <c r="B85" s="259"/>
      <c r="C85" s="260"/>
      <c r="D85" s="261"/>
      <c r="E85" s="40" t="s">
        <v>101</v>
      </c>
      <c r="F85" s="94" t="s">
        <v>56</v>
      </c>
      <c r="G85" s="95"/>
      <c r="H85" s="96"/>
      <c r="I85" s="238" t="s">
        <v>99</v>
      </c>
      <c r="J85" s="239"/>
      <c r="K85" s="240"/>
      <c r="L85" s="105">
        <v>188</v>
      </c>
      <c r="M85" s="106"/>
      <c r="N85" s="107"/>
      <c r="O85" s="94" t="s">
        <v>102</v>
      </c>
      <c r="P85" s="96"/>
    </row>
    <row r="86" spans="2:16" ht="21.95" hidden="1" customHeight="1" x14ac:dyDescent="0.25">
      <c r="B86" s="259"/>
      <c r="C86" s="260"/>
      <c r="D86" s="261"/>
      <c r="E86" s="40" t="s">
        <v>103</v>
      </c>
      <c r="F86" s="94" t="s">
        <v>3</v>
      </c>
      <c r="G86" s="95"/>
      <c r="H86" s="96"/>
      <c r="I86" s="238" t="s">
        <v>3</v>
      </c>
      <c r="J86" s="239"/>
      <c r="K86" s="240"/>
      <c r="L86" s="105">
        <v>193</v>
      </c>
      <c r="M86" s="106"/>
      <c r="N86" s="107"/>
      <c r="O86" s="94" t="s">
        <v>102</v>
      </c>
      <c r="P86" s="96"/>
    </row>
    <row r="87" spans="2:16" ht="21.95" hidden="1" customHeight="1" x14ac:dyDescent="0.25">
      <c r="B87" s="259"/>
      <c r="C87" s="260"/>
      <c r="D87" s="261"/>
      <c r="E87" s="40" t="s">
        <v>101</v>
      </c>
      <c r="F87" s="94" t="s">
        <v>56</v>
      </c>
      <c r="G87" s="95"/>
      <c r="H87" s="96"/>
      <c r="I87" s="238" t="s">
        <v>99</v>
      </c>
      <c r="J87" s="239"/>
      <c r="K87" s="240"/>
      <c r="L87" s="105">
        <v>191</v>
      </c>
      <c r="M87" s="106"/>
      <c r="N87" s="107"/>
      <c r="O87" s="94" t="s">
        <v>102</v>
      </c>
      <c r="P87" s="96"/>
    </row>
    <row r="88" spans="2:16" ht="21.95" hidden="1" customHeight="1" x14ac:dyDescent="0.25">
      <c r="B88" s="262"/>
      <c r="C88" s="263"/>
      <c r="D88" s="264"/>
      <c r="E88" s="40" t="s">
        <v>98</v>
      </c>
      <c r="F88" s="94" t="s">
        <v>56</v>
      </c>
      <c r="G88" s="95"/>
      <c r="H88" s="96"/>
      <c r="I88" s="238" t="s">
        <v>99</v>
      </c>
      <c r="J88" s="239"/>
      <c r="K88" s="240"/>
      <c r="L88" s="105">
        <v>167</v>
      </c>
      <c r="M88" s="106"/>
      <c r="N88" s="107"/>
      <c r="O88" s="94" t="s">
        <v>100</v>
      </c>
      <c r="P88" s="96"/>
    </row>
    <row r="89" spans="2:16" ht="21.95" hidden="1" customHeight="1" x14ac:dyDescent="0.25">
      <c r="B89" s="256" t="s">
        <v>109</v>
      </c>
      <c r="C89" s="257"/>
      <c r="D89" s="258"/>
      <c r="E89" s="40" t="s">
        <v>98</v>
      </c>
      <c r="F89" s="94" t="s">
        <v>56</v>
      </c>
      <c r="G89" s="95"/>
      <c r="H89" s="96"/>
      <c r="I89" s="238" t="s">
        <v>99</v>
      </c>
      <c r="J89" s="239"/>
      <c r="K89" s="240"/>
      <c r="L89" s="105">
        <v>167</v>
      </c>
      <c r="M89" s="106"/>
      <c r="N89" s="107"/>
      <c r="O89" s="94" t="s">
        <v>100</v>
      </c>
      <c r="P89" s="96"/>
    </row>
    <row r="90" spans="2:16" ht="21.95" hidden="1" customHeight="1" x14ac:dyDescent="0.25">
      <c r="B90" s="259"/>
      <c r="C90" s="260"/>
      <c r="D90" s="261"/>
      <c r="E90" s="40" t="s">
        <v>101</v>
      </c>
      <c r="F90" s="94" t="s">
        <v>56</v>
      </c>
      <c r="G90" s="95"/>
      <c r="H90" s="96"/>
      <c r="I90" s="238" t="s">
        <v>99</v>
      </c>
      <c r="J90" s="239"/>
      <c r="K90" s="240"/>
      <c r="L90" s="105">
        <v>191</v>
      </c>
      <c r="M90" s="106"/>
      <c r="N90" s="107"/>
      <c r="O90" s="94" t="s">
        <v>102</v>
      </c>
      <c r="P90" s="96"/>
    </row>
    <row r="91" spans="2:16" ht="21.95" hidden="1" customHeight="1" x14ac:dyDescent="0.25">
      <c r="B91" s="259"/>
      <c r="C91" s="260"/>
      <c r="D91" s="261"/>
      <c r="E91" s="40" t="s">
        <v>103</v>
      </c>
      <c r="F91" s="94" t="s">
        <v>3</v>
      </c>
      <c r="G91" s="95"/>
      <c r="H91" s="96"/>
      <c r="I91" s="238" t="s">
        <v>3</v>
      </c>
      <c r="J91" s="239"/>
      <c r="K91" s="240"/>
      <c r="L91" s="105">
        <v>195</v>
      </c>
      <c r="M91" s="106"/>
      <c r="N91" s="107"/>
      <c r="O91" s="94" t="s">
        <v>102</v>
      </c>
      <c r="P91" s="96"/>
    </row>
    <row r="92" spans="2:16" ht="21.95" hidden="1" customHeight="1" x14ac:dyDescent="0.25">
      <c r="B92" s="259"/>
      <c r="C92" s="260"/>
      <c r="D92" s="261"/>
      <c r="E92" s="40" t="s">
        <v>101</v>
      </c>
      <c r="F92" s="94" t="s">
        <v>56</v>
      </c>
      <c r="G92" s="95"/>
      <c r="H92" s="96"/>
      <c r="I92" s="238" t="s">
        <v>99</v>
      </c>
      <c r="J92" s="239"/>
      <c r="K92" s="240"/>
      <c r="L92" s="105">
        <v>190</v>
      </c>
      <c r="M92" s="106"/>
      <c r="N92" s="107"/>
      <c r="O92" s="94" t="s">
        <v>102</v>
      </c>
      <c r="P92" s="96"/>
    </row>
    <row r="93" spans="2:16" ht="21.95" hidden="1" customHeight="1" x14ac:dyDescent="0.25">
      <c r="B93" s="262"/>
      <c r="C93" s="263"/>
      <c r="D93" s="264"/>
      <c r="E93" s="40" t="s">
        <v>98</v>
      </c>
      <c r="F93" s="94" t="s">
        <v>56</v>
      </c>
      <c r="G93" s="95"/>
      <c r="H93" s="96"/>
      <c r="I93" s="238" t="s">
        <v>99</v>
      </c>
      <c r="J93" s="239"/>
      <c r="K93" s="240"/>
      <c r="L93" s="105">
        <v>162</v>
      </c>
      <c r="M93" s="106"/>
      <c r="N93" s="107"/>
      <c r="O93" s="94" t="s">
        <v>100</v>
      </c>
      <c r="P93" s="96"/>
    </row>
    <row r="94" spans="2:16" ht="21.95" hidden="1" customHeight="1" x14ac:dyDescent="0.25">
      <c r="B94" s="256" t="s">
        <v>110</v>
      </c>
      <c r="C94" s="257"/>
      <c r="D94" s="258"/>
      <c r="E94" s="40" t="s">
        <v>98</v>
      </c>
      <c r="F94" s="94" t="s">
        <v>56</v>
      </c>
      <c r="G94" s="95"/>
      <c r="H94" s="96"/>
      <c r="I94" s="238" t="s">
        <v>99</v>
      </c>
      <c r="J94" s="239"/>
      <c r="K94" s="240"/>
      <c r="L94" s="105">
        <v>168</v>
      </c>
      <c r="M94" s="106"/>
      <c r="N94" s="107"/>
      <c r="O94" s="94" t="s">
        <v>100</v>
      </c>
      <c r="P94" s="96"/>
    </row>
    <row r="95" spans="2:16" ht="21.95" hidden="1" customHeight="1" x14ac:dyDescent="0.25">
      <c r="B95" s="259"/>
      <c r="C95" s="260"/>
      <c r="D95" s="261"/>
      <c r="E95" s="40" t="s">
        <v>101</v>
      </c>
      <c r="F95" s="94" t="s">
        <v>56</v>
      </c>
      <c r="G95" s="95"/>
      <c r="H95" s="96"/>
      <c r="I95" s="238" t="s">
        <v>99</v>
      </c>
      <c r="J95" s="239"/>
      <c r="K95" s="240"/>
      <c r="L95" s="105">
        <v>188</v>
      </c>
      <c r="M95" s="106"/>
      <c r="N95" s="107"/>
      <c r="O95" s="94" t="s">
        <v>102</v>
      </c>
      <c r="P95" s="96"/>
    </row>
    <row r="96" spans="2:16" ht="21.95" hidden="1" customHeight="1" x14ac:dyDescent="0.25">
      <c r="B96" s="259"/>
      <c r="C96" s="260"/>
      <c r="D96" s="261"/>
      <c r="E96" s="40" t="s">
        <v>103</v>
      </c>
      <c r="F96" s="94" t="s">
        <v>3</v>
      </c>
      <c r="G96" s="95"/>
      <c r="H96" s="96"/>
      <c r="I96" s="238" t="s">
        <v>3</v>
      </c>
      <c r="J96" s="239"/>
      <c r="K96" s="240"/>
      <c r="L96" s="105">
        <v>190</v>
      </c>
      <c r="M96" s="106"/>
      <c r="N96" s="107"/>
      <c r="O96" s="94" t="s">
        <v>102</v>
      </c>
      <c r="P96" s="96"/>
    </row>
    <row r="97" spans="2:16" ht="21.95" hidden="1" customHeight="1" x14ac:dyDescent="0.25">
      <c r="B97" s="259"/>
      <c r="C97" s="260"/>
      <c r="D97" s="261"/>
      <c r="E97" s="40" t="s">
        <v>101</v>
      </c>
      <c r="F97" s="94" t="s">
        <v>56</v>
      </c>
      <c r="G97" s="95"/>
      <c r="H97" s="96"/>
      <c r="I97" s="238" t="s">
        <v>99</v>
      </c>
      <c r="J97" s="239"/>
      <c r="K97" s="240"/>
      <c r="L97" s="105">
        <v>193</v>
      </c>
      <c r="M97" s="106"/>
      <c r="N97" s="107"/>
      <c r="O97" s="94" t="s">
        <v>102</v>
      </c>
      <c r="P97" s="96"/>
    </row>
    <row r="98" spans="2:16" ht="21.95" hidden="1" customHeight="1" x14ac:dyDescent="0.25">
      <c r="B98" s="262"/>
      <c r="C98" s="263"/>
      <c r="D98" s="264"/>
      <c r="E98" s="40" t="s">
        <v>98</v>
      </c>
      <c r="F98" s="94" t="s">
        <v>56</v>
      </c>
      <c r="G98" s="95"/>
      <c r="H98" s="96"/>
      <c r="I98" s="238" t="s">
        <v>99</v>
      </c>
      <c r="J98" s="239"/>
      <c r="K98" s="240"/>
      <c r="L98" s="105">
        <v>162</v>
      </c>
      <c r="M98" s="106"/>
      <c r="N98" s="107"/>
      <c r="O98" s="94" t="s">
        <v>100</v>
      </c>
      <c r="P98" s="96"/>
    </row>
    <row r="99" spans="2:16" ht="21.95" hidden="1" customHeight="1" x14ac:dyDescent="0.25">
      <c r="B99" s="256" t="s">
        <v>111</v>
      </c>
      <c r="C99" s="257"/>
      <c r="D99" s="258"/>
      <c r="E99" s="40" t="s">
        <v>98</v>
      </c>
      <c r="F99" s="94" t="s">
        <v>56</v>
      </c>
      <c r="G99" s="95"/>
      <c r="H99" s="96"/>
      <c r="I99" s="238" t="s">
        <v>99</v>
      </c>
      <c r="J99" s="239"/>
      <c r="K99" s="240"/>
      <c r="L99" s="105">
        <v>163</v>
      </c>
      <c r="M99" s="106"/>
      <c r="N99" s="107"/>
      <c r="O99" s="94" t="s">
        <v>100</v>
      </c>
      <c r="P99" s="96"/>
    </row>
    <row r="100" spans="2:16" ht="21.95" hidden="1" customHeight="1" x14ac:dyDescent="0.25">
      <c r="B100" s="259"/>
      <c r="C100" s="260"/>
      <c r="D100" s="261"/>
      <c r="E100" s="40" t="s">
        <v>101</v>
      </c>
      <c r="F100" s="94" t="s">
        <v>56</v>
      </c>
      <c r="G100" s="95"/>
      <c r="H100" s="96"/>
      <c r="I100" s="238" t="s">
        <v>99</v>
      </c>
      <c r="J100" s="239"/>
      <c r="K100" s="240"/>
      <c r="L100" s="105">
        <v>192</v>
      </c>
      <c r="M100" s="106"/>
      <c r="N100" s="107"/>
      <c r="O100" s="94" t="s">
        <v>102</v>
      </c>
      <c r="P100" s="96"/>
    </row>
    <row r="101" spans="2:16" ht="21.95" hidden="1" customHeight="1" x14ac:dyDescent="0.25">
      <c r="B101" s="259"/>
      <c r="C101" s="260"/>
      <c r="D101" s="261"/>
      <c r="E101" s="40" t="s">
        <v>103</v>
      </c>
      <c r="F101" s="94" t="s">
        <v>3</v>
      </c>
      <c r="G101" s="95"/>
      <c r="H101" s="96"/>
      <c r="I101" s="238" t="s">
        <v>3</v>
      </c>
      <c r="J101" s="239"/>
      <c r="K101" s="240"/>
      <c r="L101" s="105">
        <v>195</v>
      </c>
      <c r="M101" s="106"/>
      <c r="N101" s="107"/>
      <c r="O101" s="94" t="s">
        <v>102</v>
      </c>
      <c r="P101" s="96"/>
    </row>
    <row r="102" spans="2:16" ht="21.95" hidden="1" customHeight="1" x14ac:dyDescent="0.25">
      <c r="B102" s="259"/>
      <c r="C102" s="260"/>
      <c r="D102" s="261"/>
      <c r="E102" s="40" t="s">
        <v>101</v>
      </c>
      <c r="F102" s="94" t="s">
        <v>56</v>
      </c>
      <c r="G102" s="95"/>
      <c r="H102" s="96"/>
      <c r="I102" s="238" t="s">
        <v>99</v>
      </c>
      <c r="J102" s="239"/>
      <c r="K102" s="240"/>
      <c r="L102" s="105">
        <v>190</v>
      </c>
      <c r="M102" s="106"/>
      <c r="N102" s="107"/>
      <c r="O102" s="94" t="s">
        <v>102</v>
      </c>
      <c r="P102" s="96"/>
    </row>
    <row r="103" spans="2:16" ht="21.95" hidden="1" customHeight="1" x14ac:dyDescent="0.25">
      <c r="B103" s="262"/>
      <c r="C103" s="263"/>
      <c r="D103" s="264"/>
      <c r="E103" s="40" t="s">
        <v>98</v>
      </c>
      <c r="F103" s="94" t="s">
        <v>56</v>
      </c>
      <c r="G103" s="95"/>
      <c r="H103" s="96"/>
      <c r="I103" s="238" t="s">
        <v>99</v>
      </c>
      <c r="J103" s="239"/>
      <c r="K103" s="240"/>
      <c r="L103" s="105">
        <v>164</v>
      </c>
      <c r="M103" s="106"/>
      <c r="N103" s="107"/>
      <c r="O103" s="94" t="s">
        <v>100</v>
      </c>
      <c r="P103" s="96"/>
    </row>
    <row r="104" spans="2:16" ht="21.95" hidden="1" customHeight="1" x14ac:dyDescent="0.25">
      <c r="B104" s="256" t="s">
        <v>112</v>
      </c>
      <c r="C104" s="257"/>
      <c r="D104" s="258"/>
      <c r="E104" s="40" t="s">
        <v>98</v>
      </c>
      <c r="F104" s="94" t="s">
        <v>56</v>
      </c>
      <c r="G104" s="95"/>
      <c r="H104" s="96"/>
      <c r="I104" s="238" t="s">
        <v>99</v>
      </c>
      <c r="J104" s="239"/>
      <c r="K104" s="240"/>
      <c r="L104" s="105">
        <v>165</v>
      </c>
      <c r="M104" s="106"/>
      <c r="N104" s="107"/>
      <c r="O104" s="94" t="s">
        <v>100</v>
      </c>
      <c r="P104" s="96"/>
    </row>
    <row r="105" spans="2:16" ht="21.95" hidden="1" customHeight="1" x14ac:dyDescent="0.25">
      <c r="B105" s="259"/>
      <c r="C105" s="260"/>
      <c r="D105" s="261"/>
      <c r="E105" s="40" t="s">
        <v>101</v>
      </c>
      <c r="F105" s="94" t="s">
        <v>56</v>
      </c>
      <c r="G105" s="95"/>
      <c r="H105" s="96"/>
      <c r="I105" s="238" t="s">
        <v>99</v>
      </c>
      <c r="J105" s="239"/>
      <c r="K105" s="240"/>
      <c r="L105" s="105">
        <v>189</v>
      </c>
      <c r="M105" s="106"/>
      <c r="N105" s="107"/>
      <c r="O105" s="94" t="s">
        <v>102</v>
      </c>
      <c r="P105" s="96"/>
    </row>
    <row r="106" spans="2:16" ht="21.95" hidden="1" customHeight="1" x14ac:dyDescent="0.25">
      <c r="B106" s="259"/>
      <c r="C106" s="260"/>
      <c r="D106" s="261"/>
      <c r="E106" s="40" t="s">
        <v>103</v>
      </c>
      <c r="F106" s="94" t="s">
        <v>3</v>
      </c>
      <c r="G106" s="95"/>
      <c r="H106" s="96"/>
      <c r="I106" s="238" t="s">
        <v>3</v>
      </c>
      <c r="J106" s="239"/>
      <c r="K106" s="240"/>
      <c r="L106" s="105">
        <v>185</v>
      </c>
      <c r="M106" s="106"/>
      <c r="N106" s="107"/>
      <c r="O106" s="94" t="s">
        <v>102</v>
      </c>
      <c r="P106" s="96"/>
    </row>
    <row r="107" spans="2:16" ht="21.95" hidden="1" customHeight="1" x14ac:dyDescent="0.25">
      <c r="B107" s="259"/>
      <c r="C107" s="260"/>
      <c r="D107" s="261"/>
      <c r="E107" s="40" t="s">
        <v>101</v>
      </c>
      <c r="F107" s="94" t="s">
        <v>56</v>
      </c>
      <c r="G107" s="95"/>
      <c r="H107" s="96"/>
      <c r="I107" s="238" t="s">
        <v>99</v>
      </c>
      <c r="J107" s="239"/>
      <c r="K107" s="240"/>
      <c r="L107" s="105">
        <v>187</v>
      </c>
      <c r="M107" s="106"/>
      <c r="N107" s="107"/>
      <c r="O107" s="94" t="s">
        <v>102</v>
      </c>
      <c r="P107" s="96"/>
    </row>
    <row r="108" spans="2:16" ht="21.95" hidden="1" customHeight="1" x14ac:dyDescent="0.25">
      <c r="B108" s="262"/>
      <c r="C108" s="263"/>
      <c r="D108" s="264"/>
      <c r="E108" s="40" t="s">
        <v>98</v>
      </c>
      <c r="F108" s="94" t="s">
        <v>56</v>
      </c>
      <c r="G108" s="95"/>
      <c r="H108" s="96"/>
      <c r="I108" s="238" t="s">
        <v>99</v>
      </c>
      <c r="J108" s="239"/>
      <c r="K108" s="240"/>
      <c r="L108" s="105">
        <v>165</v>
      </c>
      <c r="M108" s="106"/>
      <c r="N108" s="107"/>
      <c r="O108" s="94" t="s">
        <v>100</v>
      </c>
      <c r="P108" s="96"/>
    </row>
    <row r="109" spans="2:16" ht="21.95" hidden="1" customHeight="1" x14ac:dyDescent="0.25">
      <c r="B109" s="256" t="s">
        <v>113</v>
      </c>
      <c r="C109" s="257"/>
      <c r="D109" s="258"/>
      <c r="E109" s="40" t="s">
        <v>98</v>
      </c>
      <c r="F109" s="94" t="s">
        <v>56</v>
      </c>
      <c r="G109" s="95"/>
      <c r="H109" s="96"/>
      <c r="I109" s="238" t="s">
        <v>99</v>
      </c>
      <c r="J109" s="239"/>
      <c r="K109" s="240"/>
      <c r="L109" s="105">
        <v>167</v>
      </c>
      <c r="M109" s="106"/>
      <c r="N109" s="107"/>
      <c r="O109" s="94" t="s">
        <v>100</v>
      </c>
      <c r="P109" s="96"/>
    </row>
    <row r="110" spans="2:16" ht="21.95" hidden="1" customHeight="1" x14ac:dyDescent="0.25">
      <c r="B110" s="259"/>
      <c r="C110" s="260"/>
      <c r="D110" s="261"/>
      <c r="E110" s="40" t="s">
        <v>101</v>
      </c>
      <c r="F110" s="94" t="s">
        <v>56</v>
      </c>
      <c r="G110" s="95"/>
      <c r="H110" s="96"/>
      <c r="I110" s="238" t="s">
        <v>99</v>
      </c>
      <c r="J110" s="239"/>
      <c r="K110" s="240"/>
      <c r="L110" s="105">
        <v>189</v>
      </c>
      <c r="M110" s="106"/>
      <c r="N110" s="107"/>
      <c r="O110" s="94" t="s">
        <v>102</v>
      </c>
      <c r="P110" s="96"/>
    </row>
    <row r="111" spans="2:16" ht="21.95" hidden="1" customHeight="1" x14ac:dyDescent="0.25">
      <c r="B111" s="259"/>
      <c r="C111" s="260"/>
      <c r="D111" s="261"/>
      <c r="E111" s="40" t="s">
        <v>103</v>
      </c>
      <c r="F111" s="94" t="s">
        <v>3</v>
      </c>
      <c r="G111" s="95"/>
      <c r="H111" s="96"/>
      <c r="I111" s="238" t="s">
        <v>3</v>
      </c>
      <c r="J111" s="239"/>
      <c r="K111" s="240"/>
      <c r="L111" s="105">
        <v>186</v>
      </c>
      <c r="M111" s="106"/>
      <c r="N111" s="107"/>
      <c r="O111" s="94" t="s">
        <v>102</v>
      </c>
      <c r="P111" s="96"/>
    </row>
    <row r="112" spans="2:16" ht="21.95" hidden="1" customHeight="1" x14ac:dyDescent="0.25">
      <c r="B112" s="259"/>
      <c r="C112" s="260"/>
      <c r="D112" s="261"/>
      <c r="E112" s="40" t="s">
        <v>101</v>
      </c>
      <c r="F112" s="94" t="s">
        <v>56</v>
      </c>
      <c r="G112" s="95"/>
      <c r="H112" s="96"/>
      <c r="I112" s="238" t="s">
        <v>99</v>
      </c>
      <c r="J112" s="239"/>
      <c r="K112" s="240"/>
      <c r="L112" s="105">
        <v>184</v>
      </c>
      <c r="M112" s="106"/>
      <c r="N112" s="107"/>
      <c r="O112" s="94" t="s">
        <v>102</v>
      </c>
      <c r="P112" s="96"/>
    </row>
    <row r="113" spans="2:16" ht="21.95" hidden="1" customHeight="1" x14ac:dyDescent="0.25">
      <c r="B113" s="262"/>
      <c r="C113" s="263"/>
      <c r="D113" s="264"/>
      <c r="E113" s="40" t="s">
        <v>98</v>
      </c>
      <c r="F113" s="94" t="s">
        <v>56</v>
      </c>
      <c r="G113" s="95"/>
      <c r="H113" s="96"/>
      <c r="I113" s="238" t="s">
        <v>99</v>
      </c>
      <c r="J113" s="239"/>
      <c r="K113" s="240"/>
      <c r="L113" s="105">
        <v>163</v>
      </c>
      <c r="M113" s="106"/>
      <c r="N113" s="107"/>
      <c r="O113" s="94" t="s">
        <v>100</v>
      </c>
      <c r="P113" s="96"/>
    </row>
    <row r="114" spans="2:16" ht="21.95" hidden="1" customHeight="1" x14ac:dyDescent="0.25">
      <c r="B114" s="256" t="s">
        <v>114</v>
      </c>
      <c r="C114" s="257"/>
      <c r="D114" s="258"/>
      <c r="E114" s="40" t="s">
        <v>98</v>
      </c>
      <c r="F114" s="94" t="s">
        <v>56</v>
      </c>
      <c r="G114" s="95"/>
      <c r="H114" s="96"/>
      <c r="I114" s="238" t="s">
        <v>99</v>
      </c>
      <c r="J114" s="239"/>
      <c r="K114" s="240"/>
      <c r="L114" s="105">
        <v>165</v>
      </c>
      <c r="M114" s="106"/>
      <c r="N114" s="107"/>
      <c r="O114" s="94" t="s">
        <v>100</v>
      </c>
      <c r="P114" s="96"/>
    </row>
    <row r="115" spans="2:16" ht="21.95" hidden="1" customHeight="1" x14ac:dyDescent="0.25">
      <c r="B115" s="259"/>
      <c r="C115" s="260"/>
      <c r="D115" s="261"/>
      <c r="E115" s="40" t="s">
        <v>101</v>
      </c>
      <c r="F115" s="94" t="s">
        <v>56</v>
      </c>
      <c r="G115" s="95"/>
      <c r="H115" s="96"/>
      <c r="I115" s="238" t="s">
        <v>99</v>
      </c>
      <c r="J115" s="239"/>
      <c r="K115" s="240"/>
      <c r="L115" s="105">
        <v>192</v>
      </c>
      <c r="M115" s="106"/>
      <c r="N115" s="107"/>
      <c r="O115" s="94" t="s">
        <v>102</v>
      </c>
      <c r="P115" s="96"/>
    </row>
    <row r="116" spans="2:16" ht="21.95" hidden="1" customHeight="1" x14ac:dyDescent="0.25">
      <c r="B116" s="259"/>
      <c r="C116" s="260"/>
      <c r="D116" s="261"/>
      <c r="E116" s="40" t="s">
        <v>103</v>
      </c>
      <c r="F116" s="94" t="s">
        <v>3</v>
      </c>
      <c r="G116" s="95"/>
      <c r="H116" s="96"/>
      <c r="I116" s="238" t="s">
        <v>3</v>
      </c>
      <c r="J116" s="239"/>
      <c r="K116" s="240"/>
      <c r="L116" s="105">
        <v>190</v>
      </c>
      <c r="M116" s="106"/>
      <c r="N116" s="107"/>
      <c r="O116" s="94" t="s">
        <v>102</v>
      </c>
      <c r="P116" s="96"/>
    </row>
    <row r="117" spans="2:16" ht="21.95" hidden="1" customHeight="1" x14ac:dyDescent="0.25">
      <c r="B117" s="259"/>
      <c r="C117" s="260"/>
      <c r="D117" s="261"/>
      <c r="E117" s="40" t="s">
        <v>101</v>
      </c>
      <c r="F117" s="94" t="s">
        <v>56</v>
      </c>
      <c r="G117" s="95"/>
      <c r="H117" s="96"/>
      <c r="I117" s="238" t="s">
        <v>99</v>
      </c>
      <c r="J117" s="239"/>
      <c r="K117" s="240"/>
      <c r="L117" s="105">
        <v>193</v>
      </c>
      <c r="M117" s="106"/>
      <c r="N117" s="107"/>
      <c r="O117" s="94" t="s">
        <v>102</v>
      </c>
      <c r="P117" s="96"/>
    </row>
    <row r="118" spans="2:16" ht="21.95" hidden="1" customHeight="1" x14ac:dyDescent="0.25">
      <c r="B118" s="262"/>
      <c r="C118" s="263"/>
      <c r="D118" s="264"/>
      <c r="E118" s="40" t="s">
        <v>98</v>
      </c>
      <c r="F118" s="94" t="s">
        <v>56</v>
      </c>
      <c r="G118" s="95"/>
      <c r="H118" s="96"/>
      <c r="I118" s="238" t="s">
        <v>99</v>
      </c>
      <c r="J118" s="239"/>
      <c r="K118" s="240"/>
      <c r="L118" s="105">
        <v>164</v>
      </c>
      <c r="M118" s="106"/>
      <c r="N118" s="107"/>
      <c r="O118" s="94" t="s">
        <v>100</v>
      </c>
      <c r="P118" s="96"/>
    </row>
    <row r="119" spans="2:16" ht="21.95" hidden="1" customHeight="1" x14ac:dyDescent="0.25">
      <c r="B119" s="256" t="s">
        <v>118</v>
      </c>
      <c r="C119" s="257"/>
      <c r="D119" s="258"/>
      <c r="E119" s="40" t="s">
        <v>98</v>
      </c>
      <c r="F119" s="94" t="s">
        <v>56</v>
      </c>
      <c r="G119" s="95"/>
      <c r="H119" s="96"/>
      <c r="I119" s="238" t="s">
        <v>99</v>
      </c>
      <c r="J119" s="239"/>
      <c r="K119" s="240"/>
      <c r="L119" s="105">
        <v>167</v>
      </c>
      <c r="M119" s="106"/>
      <c r="N119" s="107"/>
      <c r="O119" s="94" t="s">
        <v>100</v>
      </c>
      <c r="P119" s="96"/>
    </row>
    <row r="120" spans="2:16" ht="21.95" hidden="1" customHeight="1" x14ac:dyDescent="0.25">
      <c r="B120" s="259"/>
      <c r="C120" s="260"/>
      <c r="D120" s="261"/>
      <c r="E120" s="40" t="s">
        <v>101</v>
      </c>
      <c r="F120" s="94" t="s">
        <v>56</v>
      </c>
      <c r="G120" s="95"/>
      <c r="H120" s="96"/>
      <c r="I120" s="238" t="s">
        <v>99</v>
      </c>
      <c r="J120" s="239"/>
      <c r="K120" s="240"/>
      <c r="L120" s="105">
        <v>188</v>
      </c>
      <c r="M120" s="106"/>
      <c r="N120" s="107"/>
      <c r="O120" s="94" t="s">
        <v>102</v>
      </c>
      <c r="P120" s="96"/>
    </row>
    <row r="121" spans="2:16" ht="21.95" hidden="1" customHeight="1" x14ac:dyDescent="0.25">
      <c r="B121" s="259"/>
      <c r="C121" s="260"/>
      <c r="D121" s="261"/>
      <c r="E121" s="40" t="s">
        <v>103</v>
      </c>
      <c r="F121" s="94" t="s">
        <v>3</v>
      </c>
      <c r="G121" s="95"/>
      <c r="H121" s="96"/>
      <c r="I121" s="238" t="s">
        <v>3</v>
      </c>
      <c r="J121" s="239"/>
      <c r="K121" s="240"/>
      <c r="L121" s="105">
        <v>190</v>
      </c>
      <c r="M121" s="106"/>
      <c r="N121" s="107"/>
      <c r="O121" s="94" t="s">
        <v>102</v>
      </c>
      <c r="P121" s="96"/>
    </row>
    <row r="122" spans="2:16" ht="21.95" hidden="1" customHeight="1" x14ac:dyDescent="0.25">
      <c r="B122" s="259"/>
      <c r="C122" s="260"/>
      <c r="D122" s="261"/>
      <c r="E122" s="40" t="s">
        <v>101</v>
      </c>
      <c r="F122" s="94" t="s">
        <v>56</v>
      </c>
      <c r="G122" s="95"/>
      <c r="H122" s="96"/>
      <c r="I122" s="238" t="s">
        <v>99</v>
      </c>
      <c r="J122" s="239"/>
      <c r="K122" s="240"/>
      <c r="L122" s="105">
        <v>193</v>
      </c>
      <c r="M122" s="106"/>
      <c r="N122" s="107"/>
      <c r="O122" s="94" t="s">
        <v>102</v>
      </c>
      <c r="P122" s="96"/>
    </row>
    <row r="123" spans="2:16" ht="21.95" hidden="1" customHeight="1" x14ac:dyDescent="0.25">
      <c r="B123" s="262"/>
      <c r="C123" s="263"/>
      <c r="D123" s="264"/>
      <c r="E123" s="40" t="s">
        <v>98</v>
      </c>
      <c r="F123" s="94" t="s">
        <v>56</v>
      </c>
      <c r="G123" s="95"/>
      <c r="H123" s="96"/>
      <c r="I123" s="238" t="s">
        <v>99</v>
      </c>
      <c r="J123" s="239"/>
      <c r="K123" s="240"/>
      <c r="L123" s="105">
        <v>162</v>
      </c>
      <c r="M123" s="106"/>
      <c r="N123" s="107"/>
      <c r="O123" s="94" t="s">
        <v>100</v>
      </c>
      <c r="P123" s="96"/>
    </row>
    <row r="124" spans="2:16" ht="21.95" hidden="1" customHeight="1" x14ac:dyDescent="0.25">
      <c r="B124" s="256" t="s">
        <v>119</v>
      </c>
      <c r="C124" s="257"/>
      <c r="D124" s="258"/>
      <c r="E124" s="40" t="s">
        <v>98</v>
      </c>
      <c r="F124" s="94" t="s">
        <v>56</v>
      </c>
      <c r="G124" s="95"/>
      <c r="H124" s="96"/>
      <c r="I124" s="238" t="s">
        <v>99</v>
      </c>
      <c r="J124" s="239"/>
      <c r="K124" s="240"/>
      <c r="L124" s="105">
        <v>168</v>
      </c>
      <c r="M124" s="106"/>
      <c r="N124" s="107"/>
      <c r="O124" s="94" t="s">
        <v>100</v>
      </c>
      <c r="P124" s="96"/>
    </row>
    <row r="125" spans="2:16" ht="21.95" hidden="1" customHeight="1" x14ac:dyDescent="0.25">
      <c r="B125" s="259"/>
      <c r="C125" s="260"/>
      <c r="D125" s="261"/>
      <c r="E125" s="40" t="s">
        <v>101</v>
      </c>
      <c r="F125" s="94" t="s">
        <v>56</v>
      </c>
      <c r="G125" s="95"/>
      <c r="H125" s="96"/>
      <c r="I125" s="238" t="s">
        <v>99</v>
      </c>
      <c r="J125" s="239"/>
      <c r="K125" s="240"/>
      <c r="L125" s="105">
        <v>188</v>
      </c>
      <c r="M125" s="106"/>
      <c r="N125" s="107"/>
      <c r="O125" s="94" t="s">
        <v>102</v>
      </c>
      <c r="P125" s="96"/>
    </row>
    <row r="126" spans="2:16" ht="21.95" hidden="1" customHeight="1" x14ac:dyDescent="0.25">
      <c r="B126" s="259"/>
      <c r="C126" s="260"/>
      <c r="D126" s="261"/>
      <c r="E126" s="40" t="s">
        <v>103</v>
      </c>
      <c r="F126" s="94" t="s">
        <v>3</v>
      </c>
      <c r="G126" s="95"/>
      <c r="H126" s="96"/>
      <c r="I126" s="238" t="s">
        <v>3</v>
      </c>
      <c r="J126" s="239"/>
      <c r="K126" s="240"/>
      <c r="L126" s="105">
        <v>190</v>
      </c>
      <c r="M126" s="106"/>
      <c r="N126" s="107"/>
      <c r="O126" s="94" t="s">
        <v>102</v>
      </c>
      <c r="P126" s="96"/>
    </row>
    <row r="127" spans="2:16" ht="21.95" hidden="1" customHeight="1" x14ac:dyDescent="0.25">
      <c r="B127" s="259"/>
      <c r="C127" s="260"/>
      <c r="D127" s="261"/>
      <c r="E127" s="40" t="s">
        <v>101</v>
      </c>
      <c r="F127" s="94" t="s">
        <v>56</v>
      </c>
      <c r="G127" s="95"/>
      <c r="H127" s="96"/>
      <c r="I127" s="238" t="s">
        <v>99</v>
      </c>
      <c r="J127" s="239"/>
      <c r="K127" s="240"/>
      <c r="L127" s="105">
        <v>193</v>
      </c>
      <c r="M127" s="106"/>
      <c r="N127" s="107"/>
      <c r="O127" s="94" t="s">
        <v>102</v>
      </c>
      <c r="P127" s="96"/>
    </row>
    <row r="128" spans="2:16" ht="18.75" hidden="1" customHeight="1" x14ac:dyDescent="0.25">
      <c r="B128" s="262"/>
      <c r="C128" s="263"/>
      <c r="D128" s="264"/>
      <c r="E128" s="40" t="s">
        <v>98</v>
      </c>
      <c r="F128" s="94" t="s">
        <v>56</v>
      </c>
      <c r="G128" s="95"/>
      <c r="H128" s="96"/>
      <c r="I128" s="238" t="s">
        <v>99</v>
      </c>
      <c r="J128" s="239"/>
      <c r="K128" s="240"/>
      <c r="L128" s="105">
        <v>162</v>
      </c>
      <c r="M128" s="106"/>
      <c r="N128" s="107"/>
      <c r="O128" s="94" t="s">
        <v>100</v>
      </c>
      <c r="P128" s="96"/>
    </row>
    <row r="129" spans="2:16" ht="21.95" hidden="1" customHeight="1" x14ac:dyDescent="0.25">
      <c r="B129" s="256" t="s">
        <v>120</v>
      </c>
      <c r="C129" s="257"/>
      <c r="D129" s="258"/>
      <c r="E129" s="40" t="s">
        <v>98</v>
      </c>
      <c r="F129" s="94" t="s">
        <v>56</v>
      </c>
      <c r="G129" s="95"/>
      <c r="H129" s="96"/>
      <c r="I129" s="238" t="s">
        <v>99</v>
      </c>
      <c r="J129" s="239"/>
      <c r="K129" s="240"/>
      <c r="L129" s="105">
        <v>164</v>
      </c>
      <c r="M129" s="106"/>
      <c r="N129" s="107"/>
      <c r="O129" s="94" t="s">
        <v>100</v>
      </c>
      <c r="P129" s="96"/>
    </row>
    <row r="130" spans="2:16" ht="21.95" hidden="1" customHeight="1" x14ac:dyDescent="0.25">
      <c r="B130" s="259"/>
      <c r="C130" s="260"/>
      <c r="D130" s="261"/>
      <c r="E130" s="40" t="s">
        <v>101</v>
      </c>
      <c r="F130" s="94" t="s">
        <v>56</v>
      </c>
      <c r="G130" s="95"/>
      <c r="H130" s="96"/>
      <c r="I130" s="238" t="s">
        <v>99</v>
      </c>
      <c r="J130" s="239"/>
      <c r="K130" s="240"/>
      <c r="L130" s="105">
        <v>192</v>
      </c>
      <c r="M130" s="106"/>
      <c r="N130" s="107"/>
      <c r="O130" s="94" t="s">
        <v>102</v>
      </c>
      <c r="P130" s="96"/>
    </row>
    <row r="131" spans="2:16" ht="21.95" hidden="1" customHeight="1" x14ac:dyDescent="0.25">
      <c r="B131" s="259"/>
      <c r="C131" s="260"/>
      <c r="D131" s="261"/>
      <c r="E131" s="40" t="s">
        <v>103</v>
      </c>
      <c r="F131" s="94" t="s">
        <v>3</v>
      </c>
      <c r="G131" s="95"/>
      <c r="H131" s="96"/>
      <c r="I131" s="238" t="s">
        <v>3</v>
      </c>
      <c r="J131" s="239"/>
      <c r="K131" s="240"/>
      <c r="L131" s="105">
        <v>193</v>
      </c>
      <c r="M131" s="106"/>
      <c r="N131" s="107"/>
      <c r="O131" s="94" t="s">
        <v>102</v>
      </c>
      <c r="P131" s="96"/>
    </row>
    <row r="132" spans="2:16" ht="21.95" hidden="1" customHeight="1" x14ac:dyDescent="0.25">
      <c r="B132" s="259"/>
      <c r="C132" s="260"/>
      <c r="D132" s="261"/>
      <c r="E132" s="40" t="s">
        <v>101</v>
      </c>
      <c r="F132" s="94" t="s">
        <v>56</v>
      </c>
      <c r="G132" s="95"/>
      <c r="H132" s="96"/>
      <c r="I132" s="238" t="s">
        <v>99</v>
      </c>
      <c r="J132" s="239"/>
      <c r="K132" s="240"/>
      <c r="L132" s="105">
        <v>187</v>
      </c>
      <c r="M132" s="106"/>
      <c r="N132" s="107"/>
      <c r="O132" s="94" t="s">
        <v>102</v>
      </c>
      <c r="P132" s="96"/>
    </row>
    <row r="133" spans="2:16" ht="21.95" hidden="1" customHeight="1" x14ac:dyDescent="0.25">
      <c r="B133" s="262"/>
      <c r="C133" s="263"/>
      <c r="D133" s="264"/>
      <c r="E133" s="40" t="s">
        <v>98</v>
      </c>
      <c r="F133" s="94" t="s">
        <v>56</v>
      </c>
      <c r="G133" s="95"/>
      <c r="H133" s="96"/>
      <c r="I133" s="238" t="s">
        <v>99</v>
      </c>
      <c r="J133" s="239"/>
      <c r="K133" s="240"/>
      <c r="L133" s="105">
        <v>165</v>
      </c>
      <c r="M133" s="106"/>
      <c r="N133" s="107"/>
      <c r="O133" s="94" t="s">
        <v>100</v>
      </c>
      <c r="P133" s="96"/>
    </row>
    <row r="134" spans="2:16" ht="21.95" hidden="1" customHeight="1" x14ac:dyDescent="0.25">
      <c r="B134" s="256" t="s">
        <v>121</v>
      </c>
      <c r="C134" s="257"/>
      <c r="D134" s="258"/>
      <c r="E134" s="40" t="s">
        <v>98</v>
      </c>
      <c r="F134" s="94" t="s">
        <v>56</v>
      </c>
      <c r="G134" s="95"/>
      <c r="H134" s="96"/>
      <c r="I134" s="238" t="s">
        <v>99</v>
      </c>
      <c r="J134" s="239"/>
      <c r="K134" s="240"/>
      <c r="L134" s="105">
        <v>164</v>
      </c>
      <c r="M134" s="106"/>
      <c r="N134" s="107"/>
      <c r="O134" s="94" t="s">
        <v>100</v>
      </c>
      <c r="P134" s="96"/>
    </row>
    <row r="135" spans="2:16" ht="21.95" hidden="1" customHeight="1" x14ac:dyDescent="0.25">
      <c r="B135" s="259"/>
      <c r="C135" s="260"/>
      <c r="D135" s="261"/>
      <c r="E135" s="40" t="s">
        <v>101</v>
      </c>
      <c r="F135" s="94" t="s">
        <v>56</v>
      </c>
      <c r="G135" s="95"/>
      <c r="H135" s="96"/>
      <c r="I135" s="238" t="s">
        <v>99</v>
      </c>
      <c r="J135" s="239"/>
      <c r="K135" s="240"/>
      <c r="L135" s="105">
        <v>193</v>
      </c>
      <c r="M135" s="106"/>
      <c r="N135" s="107"/>
      <c r="O135" s="94" t="s">
        <v>102</v>
      </c>
      <c r="P135" s="96"/>
    </row>
    <row r="136" spans="2:16" ht="21.95" hidden="1" customHeight="1" x14ac:dyDescent="0.25">
      <c r="B136" s="259"/>
      <c r="C136" s="260"/>
      <c r="D136" s="261"/>
      <c r="E136" s="40" t="s">
        <v>103</v>
      </c>
      <c r="F136" s="94" t="s">
        <v>3</v>
      </c>
      <c r="G136" s="95"/>
      <c r="H136" s="96"/>
      <c r="I136" s="238" t="s">
        <v>3</v>
      </c>
      <c r="J136" s="239"/>
      <c r="K136" s="240"/>
      <c r="L136" s="105">
        <v>190</v>
      </c>
      <c r="M136" s="106"/>
      <c r="N136" s="107"/>
      <c r="O136" s="94" t="s">
        <v>102</v>
      </c>
      <c r="P136" s="96"/>
    </row>
    <row r="137" spans="2:16" ht="21.95" hidden="1" customHeight="1" x14ac:dyDescent="0.25">
      <c r="B137" s="259"/>
      <c r="C137" s="260"/>
      <c r="D137" s="261"/>
      <c r="E137" s="40" t="s">
        <v>101</v>
      </c>
      <c r="F137" s="94" t="s">
        <v>56</v>
      </c>
      <c r="G137" s="95"/>
      <c r="H137" s="96"/>
      <c r="I137" s="238" t="s">
        <v>99</v>
      </c>
      <c r="J137" s="239"/>
      <c r="K137" s="240"/>
      <c r="L137" s="105">
        <v>193</v>
      </c>
      <c r="M137" s="106"/>
      <c r="N137" s="107"/>
      <c r="O137" s="94" t="s">
        <v>102</v>
      </c>
      <c r="P137" s="96"/>
    </row>
    <row r="138" spans="2:16" ht="18.75" hidden="1" customHeight="1" x14ac:dyDescent="0.25">
      <c r="B138" s="262"/>
      <c r="C138" s="263"/>
      <c r="D138" s="264"/>
      <c r="E138" s="40" t="s">
        <v>98</v>
      </c>
      <c r="F138" s="94" t="s">
        <v>56</v>
      </c>
      <c r="G138" s="95"/>
      <c r="H138" s="96"/>
      <c r="I138" s="238" t="s">
        <v>99</v>
      </c>
      <c r="J138" s="239"/>
      <c r="K138" s="240"/>
      <c r="L138" s="105">
        <v>162</v>
      </c>
      <c r="M138" s="106"/>
      <c r="N138" s="107"/>
      <c r="O138" s="94" t="s">
        <v>100</v>
      </c>
      <c r="P138" s="96"/>
    </row>
    <row r="139" spans="2:16" ht="21.95" hidden="1" customHeight="1" x14ac:dyDescent="0.25">
      <c r="B139" s="256" t="s">
        <v>122</v>
      </c>
      <c r="C139" s="257"/>
      <c r="D139" s="258"/>
      <c r="E139" s="40" t="s">
        <v>98</v>
      </c>
      <c r="F139" s="94" t="s">
        <v>56</v>
      </c>
      <c r="G139" s="95"/>
      <c r="H139" s="96"/>
      <c r="I139" s="238" t="s">
        <v>99</v>
      </c>
      <c r="J139" s="239"/>
      <c r="K139" s="240"/>
      <c r="L139" s="105">
        <v>168</v>
      </c>
      <c r="M139" s="106"/>
      <c r="N139" s="107"/>
      <c r="O139" s="94" t="s">
        <v>100</v>
      </c>
      <c r="P139" s="96"/>
    </row>
    <row r="140" spans="2:16" ht="21.95" hidden="1" customHeight="1" x14ac:dyDescent="0.25">
      <c r="B140" s="259"/>
      <c r="C140" s="260"/>
      <c r="D140" s="261"/>
      <c r="E140" s="40" t="s">
        <v>101</v>
      </c>
      <c r="F140" s="94" t="s">
        <v>56</v>
      </c>
      <c r="G140" s="95"/>
      <c r="H140" s="96"/>
      <c r="I140" s="238" t="s">
        <v>99</v>
      </c>
      <c r="J140" s="239"/>
      <c r="K140" s="240"/>
      <c r="L140" s="105">
        <v>188</v>
      </c>
      <c r="M140" s="106"/>
      <c r="N140" s="107"/>
      <c r="O140" s="94" t="s">
        <v>102</v>
      </c>
      <c r="P140" s="96"/>
    </row>
    <row r="141" spans="2:16" ht="21.95" hidden="1" customHeight="1" x14ac:dyDescent="0.25">
      <c r="B141" s="259"/>
      <c r="C141" s="260"/>
      <c r="D141" s="261"/>
      <c r="E141" s="40" t="s">
        <v>103</v>
      </c>
      <c r="F141" s="94" t="s">
        <v>3</v>
      </c>
      <c r="G141" s="95"/>
      <c r="H141" s="96"/>
      <c r="I141" s="238" t="s">
        <v>3</v>
      </c>
      <c r="J141" s="239"/>
      <c r="K141" s="240"/>
      <c r="L141" s="105">
        <v>190</v>
      </c>
      <c r="M141" s="106"/>
      <c r="N141" s="107"/>
      <c r="O141" s="94" t="s">
        <v>102</v>
      </c>
      <c r="P141" s="96"/>
    </row>
    <row r="142" spans="2:16" ht="21.95" hidden="1" customHeight="1" x14ac:dyDescent="0.25">
      <c r="B142" s="259"/>
      <c r="C142" s="260"/>
      <c r="D142" s="261"/>
      <c r="E142" s="40" t="s">
        <v>101</v>
      </c>
      <c r="F142" s="94" t="s">
        <v>56</v>
      </c>
      <c r="G142" s="95"/>
      <c r="H142" s="96"/>
      <c r="I142" s="238" t="s">
        <v>99</v>
      </c>
      <c r="J142" s="239"/>
      <c r="K142" s="240"/>
      <c r="L142" s="105">
        <v>193</v>
      </c>
      <c r="M142" s="106"/>
      <c r="N142" s="107"/>
      <c r="O142" s="94" t="s">
        <v>102</v>
      </c>
      <c r="P142" s="96"/>
    </row>
    <row r="143" spans="2:16" ht="21.95" hidden="1" customHeight="1" x14ac:dyDescent="0.25">
      <c r="B143" s="262"/>
      <c r="C143" s="263"/>
      <c r="D143" s="264"/>
      <c r="E143" s="40" t="s">
        <v>98</v>
      </c>
      <c r="F143" s="94" t="s">
        <v>56</v>
      </c>
      <c r="G143" s="95"/>
      <c r="H143" s="96"/>
      <c r="I143" s="238" t="s">
        <v>99</v>
      </c>
      <c r="J143" s="239"/>
      <c r="K143" s="240"/>
      <c r="L143" s="105">
        <v>162</v>
      </c>
      <c r="M143" s="106"/>
      <c r="N143" s="107"/>
      <c r="O143" s="94" t="s">
        <v>100</v>
      </c>
      <c r="P143" s="96"/>
    </row>
    <row r="144" spans="2:16" ht="21.95" hidden="1" customHeight="1" x14ac:dyDescent="0.25">
      <c r="B144" s="256" t="s">
        <v>123</v>
      </c>
      <c r="C144" s="257"/>
      <c r="D144" s="258"/>
      <c r="E144" s="40" t="s">
        <v>98</v>
      </c>
      <c r="F144" s="94" t="s">
        <v>56</v>
      </c>
      <c r="G144" s="95"/>
      <c r="H144" s="96"/>
      <c r="I144" s="238" t="s">
        <v>99</v>
      </c>
      <c r="J144" s="239"/>
      <c r="K144" s="240"/>
      <c r="L144" s="105">
        <v>167</v>
      </c>
      <c r="M144" s="106"/>
      <c r="N144" s="107"/>
      <c r="O144" s="94" t="s">
        <v>100</v>
      </c>
      <c r="P144" s="96"/>
    </row>
    <row r="145" spans="2:16" ht="21.95" hidden="1" customHeight="1" x14ac:dyDescent="0.25">
      <c r="B145" s="259"/>
      <c r="C145" s="260"/>
      <c r="D145" s="261"/>
      <c r="E145" s="40" t="s">
        <v>101</v>
      </c>
      <c r="F145" s="94" t="s">
        <v>56</v>
      </c>
      <c r="G145" s="95"/>
      <c r="H145" s="96"/>
      <c r="I145" s="238" t="s">
        <v>99</v>
      </c>
      <c r="J145" s="239"/>
      <c r="K145" s="240"/>
      <c r="L145" s="105">
        <v>185</v>
      </c>
      <c r="M145" s="106"/>
      <c r="N145" s="107"/>
      <c r="O145" s="94" t="s">
        <v>102</v>
      </c>
      <c r="P145" s="96"/>
    </row>
    <row r="146" spans="2:16" ht="21.95" hidden="1" customHeight="1" x14ac:dyDescent="0.25">
      <c r="B146" s="259"/>
      <c r="C146" s="260"/>
      <c r="D146" s="261"/>
      <c r="E146" s="40" t="s">
        <v>103</v>
      </c>
      <c r="F146" s="94" t="s">
        <v>3</v>
      </c>
      <c r="G146" s="95"/>
      <c r="H146" s="96"/>
      <c r="I146" s="238" t="s">
        <v>3</v>
      </c>
      <c r="J146" s="239"/>
      <c r="K146" s="240"/>
      <c r="L146" s="105">
        <v>192</v>
      </c>
      <c r="M146" s="106"/>
      <c r="N146" s="107"/>
      <c r="O146" s="94" t="s">
        <v>102</v>
      </c>
      <c r="P146" s="96"/>
    </row>
    <row r="147" spans="2:16" ht="21.95" hidden="1" customHeight="1" x14ac:dyDescent="0.25">
      <c r="B147" s="259"/>
      <c r="C147" s="260"/>
      <c r="D147" s="261"/>
      <c r="E147" s="40" t="s">
        <v>101</v>
      </c>
      <c r="F147" s="94" t="s">
        <v>56</v>
      </c>
      <c r="G147" s="95"/>
      <c r="H147" s="96"/>
      <c r="I147" s="238" t="s">
        <v>99</v>
      </c>
      <c r="J147" s="239"/>
      <c r="K147" s="240"/>
      <c r="L147" s="105">
        <v>193</v>
      </c>
      <c r="M147" s="106"/>
      <c r="N147" s="107"/>
      <c r="O147" s="94" t="s">
        <v>102</v>
      </c>
      <c r="P147" s="96"/>
    </row>
    <row r="148" spans="2:16" ht="21.95" hidden="1" customHeight="1" x14ac:dyDescent="0.25">
      <c r="B148" s="262"/>
      <c r="C148" s="263"/>
      <c r="D148" s="264"/>
      <c r="E148" s="40" t="s">
        <v>98</v>
      </c>
      <c r="F148" s="94" t="s">
        <v>56</v>
      </c>
      <c r="G148" s="95"/>
      <c r="H148" s="96"/>
      <c r="I148" s="238" t="s">
        <v>99</v>
      </c>
      <c r="J148" s="239"/>
      <c r="K148" s="240"/>
      <c r="L148" s="105">
        <v>162</v>
      </c>
      <c r="M148" s="106"/>
      <c r="N148" s="107"/>
      <c r="O148" s="94" t="s">
        <v>100</v>
      </c>
      <c r="P148" s="96"/>
    </row>
    <row r="149" spans="2:16" ht="21.95" hidden="1" customHeight="1" x14ac:dyDescent="0.25">
      <c r="B149" s="256" t="s">
        <v>124</v>
      </c>
      <c r="C149" s="257"/>
      <c r="D149" s="258"/>
      <c r="E149" s="40" t="s">
        <v>98</v>
      </c>
      <c r="F149" s="94" t="s">
        <v>56</v>
      </c>
      <c r="G149" s="95"/>
      <c r="H149" s="96"/>
      <c r="I149" s="238" t="s">
        <v>99</v>
      </c>
      <c r="J149" s="239"/>
      <c r="K149" s="240"/>
      <c r="L149" s="105">
        <v>167</v>
      </c>
      <c r="M149" s="106"/>
      <c r="N149" s="107"/>
      <c r="O149" s="94" t="s">
        <v>100</v>
      </c>
      <c r="P149" s="96"/>
    </row>
    <row r="150" spans="2:16" ht="21.95" hidden="1" customHeight="1" x14ac:dyDescent="0.25">
      <c r="B150" s="259"/>
      <c r="C150" s="260"/>
      <c r="D150" s="261"/>
      <c r="E150" s="40" t="s">
        <v>101</v>
      </c>
      <c r="F150" s="94" t="s">
        <v>56</v>
      </c>
      <c r="G150" s="95"/>
      <c r="H150" s="96"/>
      <c r="I150" s="238" t="s">
        <v>99</v>
      </c>
      <c r="J150" s="239"/>
      <c r="K150" s="240"/>
      <c r="L150" s="105">
        <v>184</v>
      </c>
      <c r="M150" s="106"/>
      <c r="N150" s="107"/>
      <c r="O150" s="94" t="s">
        <v>102</v>
      </c>
      <c r="P150" s="96"/>
    </row>
    <row r="151" spans="2:16" ht="21.95" hidden="1" customHeight="1" x14ac:dyDescent="0.25">
      <c r="B151" s="259"/>
      <c r="C151" s="260"/>
      <c r="D151" s="261"/>
      <c r="E151" s="40" t="s">
        <v>103</v>
      </c>
      <c r="F151" s="94" t="s">
        <v>3</v>
      </c>
      <c r="G151" s="95"/>
      <c r="H151" s="96"/>
      <c r="I151" s="238" t="s">
        <v>3</v>
      </c>
      <c r="J151" s="239"/>
      <c r="K151" s="240"/>
      <c r="L151" s="105">
        <v>189</v>
      </c>
      <c r="M151" s="106"/>
      <c r="N151" s="107"/>
      <c r="O151" s="94" t="s">
        <v>102</v>
      </c>
      <c r="P151" s="96"/>
    </row>
    <row r="152" spans="2:16" ht="21.95" hidden="1" customHeight="1" x14ac:dyDescent="0.25">
      <c r="B152" s="259"/>
      <c r="C152" s="260"/>
      <c r="D152" s="261"/>
      <c r="E152" s="40" t="s">
        <v>101</v>
      </c>
      <c r="F152" s="94" t="s">
        <v>56</v>
      </c>
      <c r="G152" s="95"/>
      <c r="H152" s="96"/>
      <c r="I152" s="238" t="s">
        <v>99</v>
      </c>
      <c r="J152" s="239"/>
      <c r="K152" s="240"/>
      <c r="L152" s="105">
        <v>193</v>
      </c>
      <c r="M152" s="106"/>
      <c r="N152" s="107"/>
      <c r="O152" s="94" t="s">
        <v>102</v>
      </c>
      <c r="P152" s="96"/>
    </row>
    <row r="153" spans="2:16" ht="21.95" hidden="1" customHeight="1" x14ac:dyDescent="0.25">
      <c r="B153" s="262"/>
      <c r="C153" s="263"/>
      <c r="D153" s="264"/>
      <c r="E153" s="40" t="s">
        <v>98</v>
      </c>
      <c r="F153" s="94" t="s">
        <v>56</v>
      </c>
      <c r="G153" s="95"/>
      <c r="H153" s="96"/>
      <c r="I153" s="238" t="s">
        <v>99</v>
      </c>
      <c r="J153" s="239"/>
      <c r="K153" s="240"/>
      <c r="L153" s="105">
        <v>162</v>
      </c>
      <c r="M153" s="106"/>
      <c r="N153" s="107"/>
      <c r="O153" s="94" t="s">
        <v>100</v>
      </c>
      <c r="P153" s="96"/>
    </row>
    <row r="154" spans="2:16" ht="21.95" hidden="1" customHeight="1" x14ac:dyDescent="0.25">
      <c r="B154" s="256" t="s">
        <v>125</v>
      </c>
      <c r="C154" s="257"/>
      <c r="D154" s="258"/>
      <c r="E154" s="40" t="s">
        <v>98</v>
      </c>
      <c r="F154" s="94" t="s">
        <v>56</v>
      </c>
      <c r="G154" s="95"/>
      <c r="H154" s="96"/>
      <c r="I154" s="238" t="s">
        <v>99</v>
      </c>
      <c r="J154" s="239"/>
      <c r="K154" s="240"/>
      <c r="L154" s="105">
        <v>165</v>
      </c>
      <c r="M154" s="106"/>
      <c r="N154" s="107"/>
      <c r="O154" s="94" t="s">
        <v>100</v>
      </c>
      <c r="P154" s="96"/>
    </row>
    <row r="155" spans="2:16" ht="21.95" hidden="1" customHeight="1" x14ac:dyDescent="0.25">
      <c r="B155" s="259"/>
      <c r="C155" s="260"/>
      <c r="D155" s="261"/>
      <c r="E155" s="40" t="s">
        <v>101</v>
      </c>
      <c r="F155" s="94" t="s">
        <v>56</v>
      </c>
      <c r="G155" s="95"/>
      <c r="H155" s="96"/>
      <c r="I155" s="238" t="s">
        <v>99</v>
      </c>
      <c r="J155" s="239"/>
      <c r="K155" s="240"/>
      <c r="L155" s="105">
        <v>191</v>
      </c>
      <c r="M155" s="106"/>
      <c r="N155" s="107"/>
      <c r="O155" s="94" t="s">
        <v>102</v>
      </c>
      <c r="P155" s="96"/>
    </row>
    <row r="156" spans="2:16" ht="24.75" hidden="1" customHeight="1" x14ac:dyDescent="0.25">
      <c r="B156" s="259"/>
      <c r="C156" s="260"/>
      <c r="D156" s="261"/>
      <c r="E156" s="40" t="s">
        <v>103</v>
      </c>
      <c r="F156" s="94" t="s">
        <v>3</v>
      </c>
      <c r="G156" s="95"/>
      <c r="H156" s="96"/>
      <c r="I156" s="238" t="s">
        <v>3</v>
      </c>
      <c r="J156" s="239"/>
      <c r="K156" s="240"/>
      <c r="L156" s="105">
        <v>193</v>
      </c>
      <c r="M156" s="106"/>
      <c r="N156" s="107"/>
      <c r="O156" s="94" t="s">
        <v>102</v>
      </c>
      <c r="P156" s="96"/>
    </row>
    <row r="157" spans="2:16" ht="21.95" hidden="1" customHeight="1" x14ac:dyDescent="0.25">
      <c r="B157" s="259"/>
      <c r="C157" s="260"/>
      <c r="D157" s="261"/>
      <c r="E157" s="40" t="s">
        <v>101</v>
      </c>
      <c r="F157" s="94" t="s">
        <v>56</v>
      </c>
      <c r="G157" s="95"/>
      <c r="H157" s="96"/>
      <c r="I157" s="238" t="s">
        <v>99</v>
      </c>
      <c r="J157" s="239"/>
      <c r="K157" s="240"/>
      <c r="L157" s="105">
        <v>193</v>
      </c>
      <c r="M157" s="106"/>
      <c r="N157" s="107"/>
      <c r="O157" s="94" t="s">
        <v>102</v>
      </c>
      <c r="P157" s="96"/>
    </row>
    <row r="158" spans="2:16" ht="21.95" hidden="1" customHeight="1" x14ac:dyDescent="0.25">
      <c r="B158" s="262"/>
      <c r="C158" s="263"/>
      <c r="D158" s="264"/>
      <c r="E158" s="40" t="s">
        <v>98</v>
      </c>
      <c r="F158" s="94" t="s">
        <v>56</v>
      </c>
      <c r="G158" s="95"/>
      <c r="H158" s="96"/>
      <c r="I158" s="238" t="s">
        <v>99</v>
      </c>
      <c r="J158" s="239"/>
      <c r="K158" s="240"/>
      <c r="L158" s="105">
        <v>162</v>
      </c>
      <c r="M158" s="106"/>
      <c r="N158" s="107"/>
      <c r="O158" s="94" t="s">
        <v>100</v>
      </c>
      <c r="P158" s="96"/>
    </row>
    <row r="159" spans="2:16" ht="21.95" hidden="1" customHeight="1" x14ac:dyDescent="0.25">
      <c r="B159" s="256"/>
      <c r="C159" s="257"/>
      <c r="D159" s="258"/>
      <c r="E159" s="40"/>
      <c r="F159" s="94"/>
      <c r="G159" s="95"/>
      <c r="H159" s="96"/>
      <c r="I159" s="238"/>
      <c r="J159" s="239"/>
      <c r="K159" s="240"/>
      <c r="L159" s="245"/>
      <c r="M159" s="246"/>
      <c r="N159" s="247"/>
      <c r="O159" s="94"/>
      <c r="P159" s="96"/>
    </row>
    <row r="160" spans="2:16" ht="21.95" hidden="1" customHeight="1" x14ac:dyDescent="0.25">
      <c r="B160" s="259"/>
      <c r="C160" s="260"/>
      <c r="D160" s="261"/>
      <c r="E160" s="40"/>
      <c r="F160" s="94"/>
      <c r="G160" s="95"/>
      <c r="H160" s="96"/>
      <c r="I160" s="238"/>
      <c r="J160" s="239"/>
      <c r="K160" s="240"/>
      <c r="L160" s="245"/>
      <c r="M160" s="246"/>
      <c r="N160" s="247"/>
      <c r="O160" s="94"/>
      <c r="P160" s="96"/>
    </row>
    <row r="161" spans="2:16" ht="21.95" hidden="1" customHeight="1" x14ac:dyDescent="0.25">
      <c r="B161" s="259"/>
      <c r="C161" s="260"/>
      <c r="D161" s="261"/>
      <c r="E161" s="40"/>
      <c r="F161" s="94"/>
      <c r="G161" s="95"/>
      <c r="H161" s="96"/>
      <c r="I161" s="238"/>
      <c r="J161" s="239"/>
      <c r="K161" s="240"/>
      <c r="L161" s="245"/>
      <c r="M161" s="246"/>
      <c r="N161" s="247"/>
      <c r="O161" s="94"/>
      <c r="P161" s="96"/>
    </row>
    <row r="162" spans="2:16" ht="21.95" hidden="1" customHeight="1" x14ac:dyDescent="0.25">
      <c r="B162" s="259"/>
      <c r="C162" s="260"/>
      <c r="D162" s="261"/>
      <c r="E162" s="40"/>
      <c r="F162" s="94"/>
      <c r="G162" s="95"/>
      <c r="H162" s="96"/>
      <c r="I162" s="238"/>
      <c r="J162" s="239"/>
      <c r="K162" s="240"/>
      <c r="L162" s="245"/>
      <c r="M162" s="246"/>
      <c r="N162" s="247"/>
      <c r="O162" s="94"/>
      <c r="P162" s="96"/>
    </row>
    <row r="163" spans="2:16" ht="21.95" hidden="1" customHeight="1" x14ac:dyDescent="0.25">
      <c r="B163" s="262"/>
      <c r="C163" s="263"/>
      <c r="D163" s="264"/>
      <c r="E163" s="40"/>
      <c r="F163" s="94"/>
      <c r="G163" s="95"/>
      <c r="H163" s="96"/>
      <c r="I163" s="238"/>
      <c r="J163" s="239"/>
      <c r="K163" s="240"/>
      <c r="L163" s="105"/>
      <c r="M163" s="106"/>
      <c r="N163" s="107"/>
      <c r="O163" s="94"/>
      <c r="P163" s="96"/>
    </row>
    <row r="164" spans="2:16" ht="21.95" hidden="1" customHeight="1" x14ac:dyDescent="0.25">
      <c r="B164" s="256"/>
      <c r="C164" s="257"/>
      <c r="D164" s="258"/>
      <c r="E164" s="40"/>
      <c r="F164" s="94"/>
      <c r="G164" s="95"/>
      <c r="H164" s="96"/>
      <c r="I164" s="238"/>
      <c r="J164" s="239"/>
      <c r="K164" s="240"/>
      <c r="L164" s="245"/>
      <c r="M164" s="246"/>
      <c r="N164" s="247"/>
      <c r="O164" s="94"/>
      <c r="P164" s="96"/>
    </row>
    <row r="165" spans="2:16" ht="21.95" hidden="1" customHeight="1" x14ac:dyDescent="0.25">
      <c r="B165" s="259"/>
      <c r="C165" s="260"/>
      <c r="D165" s="261"/>
      <c r="E165" s="40"/>
      <c r="F165" s="94"/>
      <c r="G165" s="95"/>
      <c r="H165" s="96"/>
      <c r="I165" s="238"/>
      <c r="J165" s="239"/>
      <c r="K165" s="240"/>
      <c r="L165" s="245"/>
      <c r="M165" s="246"/>
      <c r="N165" s="247"/>
      <c r="O165" s="94"/>
      <c r="P165" s="96"/>
    </row>
    <row r="166" spans="2:16" ht="21.95" hidden="1" customHeight="1" x14ac:dyDescent="0.25">
      <c r="B166" s="259"/>
      <c r="C166" s="260"/>
      <c r="D166" s="261"/>
      <c r="E166" s="40"/>
      <c r="F166" s="94"/>
      <c r="G166" s="95"/>
      <c r="H166" s="96"/>
      <c r="I166" s="238"/>
      <c r="J166" s="239"/>
      <c r="K166" s="240"/>
      <c r="L166" s="245"/>
      <c r="M166" s="246"/>
      <c r="N166" s="247"/>
      <c r="O166" s="94"/>
      <c r="P166" s="96"/>
    </row>
    <row r="167" spans="2:16" ht="21.95" hidden="1" customHeight="1" x14ac:dyDescent="0.25">
      <c r="B167" s="259"/>
      <c r="C167" s="260"/>
      <c r="D167" s="261"/>
      <c r="E167" s="40"/>
      <c r="F167" s="94"/>
      <c r="G167" s="95"/>
      <c r="H167" s="96"/>
      <c r="I167" s="238"/>
      <c r="J167" s="239"/>
      <c r="K167" s="240"/>
      <c r="L167" s="245"/>
      <c r="M167" s="246"/>
      <c r="N167" s="247"/>
      <c r="O167" s="94"/>
      <c r="P167" s="96"/>
    </row>
    <row r="168" spans="2:16" ht="21.95" hidden="1" customHeight="1" x14ac:dyDescent="0.25">
      <c r="B168" s="262"/>
      <c r="C168" s="263"/>
      <c r="D168" s="264"/>
      <c r="E168" s="40"/>
      <c r="F168" s="94"/>
      <c r="G168" s="95"/>
      <c r="H168" s="96"/>
      <c r="I168" s="238"/>
      <c r="J168" s="239"/>
      <c r="K168" s="240"/>
      <c r="L168" s="105"/>
      <c r="M168" s="106"/>
      <c r="N168" s="107"/>
      <c r="O168" s="94"/>
      <c r="P168" s="96"/>
    </row>
    <row r="169" spans="2:16" ht="21.95" hidden="1" customHeight="1" x14ac:dyDescent="0.25">
      <c r="B169" s="256"/>
      <c r="C169" s="257"/>
      <c r="D169" s="258"/>
      <c r="E169" s="40"/>
      <c r="F169" s="94"/>
      <c r="G169" s="95"/>
      <c r="H169" s="96"/>
      <c r="I169" s="238"/>
      <c r="J169" s="239"/>
      <c r="K169" s="240"/>
      <c r="L169" s="245"/>
      <c r="M169" s="246"/>
      <c r="N169" s="247"/>
      <c r="O169" s="94"/>
      <c r="P169" s="96"/>
    </row>
    <row r="170" spans="2:16" ht="21.95" hidden="1" customHeight="1" x14ac:dyDescent="0.25">
      <c r="B170" s="259"/>
      <c r="C170" s="260"/>
      <c r="D170" s="261"/>
      <c r="E170" s="40"/>
      <c r="F170" s="94"/>
      <c r="G170" s="95"/>
      <c r="H170" s="96"/>
      <c r="I170" s="238"/>
      <c r="J170" s="239"/>
      <c r="K170" s="240"/>
      <c r="L170" s="245"/>
      <c r="M170" s="246"/>
      <c r="N170" s="247"/>
      <c r="O170" s="94"/>
      <c r="P170" s="96"/>
    </row>
    <row r="171" spans="2:16" ht="21.95" hidden="1" customHeight="1" x14ac:dyDescent="0.25">
      <c r="B171" s="259"/>
      <c r="C171" s="260"/>
      <c r="D171" s="261"/>
      <c r="E171" s="40"/>
      <c r="F171" s="94"/>
      <c r="G171" s="95"/>
      <c r="H171" s="96"/>
      <c r="I171" s="238"/>
      <c r="J171" s="239"/>
      <c r="K171" s="240"/>
      <c r="L171" s="245"/>
      <c r="M171" s="246"/>
      <c r="N171" s="247"/>
      <c r="O171" s="94"/>
      <c r="P171" s="96"/>
    </row>
    <row r="172" spans="2:16" ht="21.95" hidden="1" customHeight="1" x14ac:dyDescent="0.25">
      <c r="B172" s="259"/>
      <c r="C172" s="260"/>
      <c r="D172" s="261"/>
      <c r="E172" s="40"/>
      <c r="F172" s="94"/>
      <c r="G172" s="95"/>
      <c r="H172" s="96"/>
      <c r="I172" s="238"/>
      <c r="J172" s="239"/>
      <c r="K172" s="240"/>
      <c r="L172" s="245"/>
      <c r="M172" s="246"/>
      <c r="N172" s="247"/>
      <c r="O172" s="94"/>
      <c r="P172" s="96"/>
    </row>
    <row r="173" spans="2:16" ht="21.95" hidden="1" customHeight="1" x14ac:dyDescent="0.25">
      <c r="B173" s="262"/>
      <c r="C173" s="263"/>
      <c r="D173" s="264"/>
      <c r="E173" s="40"/>
      <c r="F173" s="94"/>
      <c r="G173" s="95"/>
      <c r="H173" s="96"/>
      <c r="I173" s="238"/>
      <c r="J173" s="239"/>
      <c r="K173" s="240"/>
      <c r="L173" s="105"/>
      <c r="M173" s="106"/>
      <c r="N173" s="107"/>
      <c r="O173" s="94"/>
      <c r="P173" s="96"/>
    </row>
    <row r="174" spans="2:16" ht="21.95" hidden="1" customHeight="1" x14ac:dyDescent="0.25">
      <c r="B174" s="256"/>
      <c r="C174" s="257"/>
      <c r="D174" s="258"/>
      <c r="E174" s="40"/>
      <c r="F174" s="94"/>
      <c r="G174" s="95"/>
      <c r="H174" s="96"/>
      <c r="I174" s="238"/>
      <c r="J174" s="239"/>
      <c r="K174" s="240"/>
      <c r="L174" s="245"/>
      <c r="M174" s="246"/>
      <c r="N174" s="247"/>
      <c r="O174" s="94"/>
      <c r="P174" s="96"/>
    </row>
    <row r="175" spans="2:16" ht="21.95" hidden="1" customHeight="1" x14ac:dyDescent="0.25">
      <c r="B175" s="259"/>
      <c r="C175" s="260"/>
      <c r="D175" s="261"/>
      <c r="E175" s="40"/>
      <c r="F175" s="94"/>
      <c r="G175" s="95"/>
      <c r="H175" s="96"/>
      <c r="I175" s="238"/>
      <c r="J175" s="239"/>
      <c r="K175" s="240"/>
      <c r="L175" s="245"/>
      <c r="M175" s="246"/>
      <c r="N175" s="247"/>
      <c r="O175" s="94"/>
      <c r="P175" s="96"/>
    </row>
    <row r="176" spans="2:16" ht="21.95" hidden="1" customHeight="1" x14ac:dyDescent="0.25">
      <c r="B176" s="259"/>
      <c r="C176" s="260"/>
      <c r="D176" s="261"/>
      <c r="E176" s="40"/>
      <c r="F176" s="94"/>
      <c r="G176" s="95"/>
      <c r="H176" s="96"/>
      <c r="I176" s="238"/>
      <c r="J176" s="239"/>
      <c r="K176" s="240"/>
      <c r="L176" s="245"/>
      <c r="M176" s="246"/>
      <c r="N176" s="247"/>
      <c r="O176" s="94"/>
      <c r="P176" s="96"/>
    </row>
    <row r="177" spans="2:16" ht="21.95" hidden="1" customHeight="1" x14ac:dyDescent="0.25">
      <c r="B177" s="259"/>
      <c r="C177" s="260"/>
      <c r="D177" s="261"/>
      <c r="E177" s="40"/>
      <c r="F177" s="94"/>
      <c r="G177" s="95"/>
      <c r="H177" s="96"/>
      <c r="I177" s="238"/>
      <c r="J177" s="239"/>
      <c r="K177" s="240"/>
      <c r="L177" s="245"/>
      <c r="M177" s="246"/>
      <c r="N177" s="247"/>
      <c r="O177" s="94"/>
      <c r="P177" s="96"/>
    </row>
    <row r="178" spans="2:16" ht="21.95" hidden="1" customHeight="1" x14ac:dyDescent="0.25">
      <c r="B178" s="262"/>
      <c r="C178" s="263"/>
      <c r="D178" s="264"/>
      <c r="E178" s="40"/>
      <c r="F178" s="94"/>
      <c r="G178" s="95"/>
      <c r="H178" s="96"/>
      <c r="I178" s="238"/>
      <c r="J178" s="239"/>
      <c r="K178" s="240"/>
      <c r="L178" s="105"/>
      <c r="M178" s="106"/>
      <c r="N178" s="107"/>
      <c r="O178" s="94"/>
      <c r="P178" s="96"/>
    </row>
    <row r="179" spans="2:16" ht="21.95" hidden="1" customHeight="1" x14ac:dyDescent="0.25">
      <c r="B179" s="256"/>
      <c r="C179" s="257"/>
      <c r="D179" s="258"/>
      <c r="E179" s="40"/>
      <c r="F179" s="94"/>
      <c r="G179" s="95"/>
      <c r="H179" s="96"/>
      <c r="I179" s="238"/>
      <c r="J179" s="239"/>
      <c r="K179" s="240"/>
      <c r="L179" s="245"/>
      <c r="M179" s="246"/>
      <c r="N179" s="247"/>
      <c r="O179" s="94"/>
      <c r="P179" s="96"/>
    </row>
    <row r="180" spans="2:16" ht="21.95" hidden="1" customHeight="1" x14ac:dyDescent="0.25">
      <c r="B180" s="259"/>
      <c r="C180" s="260"/>
      <c r="D180" s="261"/>
      <c r="E180" s="40"/>
      <c r="F180" s="94"/>
      <c r="G180" s="95"/>
      <c r="H180" s="96"/>
      <c r="I180" s="238"/>
      <c r="J180" s="239"/>
      <c r="K180" s="240"/>
      <c r="L180" s="245"/>
      <c r="M180" s="246"/>
      <c r="N180" s="247"/>
      <c r="O180" s="94"/>
      <c r="P180" s="96"/>
    </row>
    <row r="181" spans="2:16" ht="21.95" hidden="1" customHeight="1" x14ac:dyDescent="0.25">
      <c r="B181" s="259"/>
      <c r="C181" s="260"/>
      <c r="D181" s="261"/>
      <c r="E181" s="40"/>
      <c r="F181" s="94"/>
      <c r="G181" s="95"/>
      <c r="H181" s="96"/>
      <c r="I181" s="238"/>
      <c r="J181" s="239"/>
      <c r="K181" s="240"/>
      <c r="L181" s="245"/>
      <c r="M181" s="246"/>
      <c r="N181" s="247"/>
      <c r="O181" s="94"/>
      <c r="P181" s="96"/>
    </row>
    <row r="182" spans="2:16" ht="21.95" hidden="1" customHeight="1" x14ac:dyDescent="0.25">
      <c r="B182" s="259"/>
      <c r="C182" s="260"/>
      <c r="D182" s="261"/>
      <c r="E182" s="40"/>
      <c r="F182" s="94"/>
      <c r="G182" s="95"/>
      <c r="H182" s="96"/>
      <c r="I182" s="238"/>
      <c r="J182" s="239"/>
      <c r="K182" s="240"/>
      <c r="L182" s="245"/>
      <c r="M182" s="246"/>
      <c r="N182" s="247"/>
      <c r="O182" s="94"/>
      <c r="P182" s="96"/>
    </row>
    <row r="183" spans="2:16" ht="21.95" hidden="1" customHeight="1" x14ac:dyDescent="0.25">
      <c r="B183" s="262"/>
      <c r="C183" s="263"/>
      <c r="D183" s="264"/>
      <c r="E183" s="40"/>
      <c r="F183" s="94"/>
      <c r="G183" s="95"/>
      <c r="H183" s="96"/>
      <c r="I183" s="238"/>
      <c r="J183" s="239"/>
      <c r="K183" s="240"/>
      <c r="L183" s="105"/>
      <c r="M183" s="106"/>
      <c r="N183" s="107"/>
      <c r="O183" s="94"/>
      <c r="P183" s="96"/>
    </row>
    <row r="184" spans="2:16" ht="21.95" hidden="1" customHeight="1" x14ac:dyDescent="0.25">
      <c r="B184" s="256"/>
      <c r="C184" s="257"/>
      <c r="D184" s="258"/>
      <c r="E184" s="40"/>
      <c r="F184" s="94"/>
      <c r="G184" s="95"/>
      <c r="H184" s="96"/>
      <c r="I184" s="238"/>
      <c r="J184" s="239"/>
      <c r="K184" s="240"/>
      <c r="L184" s="245"/>
      <c r="M184" s="246"/>
      <c r="N184" s="247"/>
      <c r="O184" s="94"/>
      <c r="P184" s="96"/>
    </row>
    <row r="185" spans="2:16" ht="21.95" hidden="1" customHeight="1" x14ac:dyDescent="0.25">
      <c r="B185" s="259"/>
      <c r="C185" s="260"/>
      <c r="D185" s="261"/>
      <c r="E185" s="40"/>
      <c r="F185" s="94"/>
      <c r="G185" s="95"/>
      <c r="H185" s="96"/>
      <c r="I185" s="238"/>
      <c r="J185" s="239"/>
      <c r="K185" s="240"/>
      <c r="L185" s="245"/>
      <c r="M185" s="246"/>
      <c r="N185" s="247"/>
      <c r="O185" s="94"/>
      <c r="P185" s="96"/>
    </row>
    <row r="186" spans="2:16" ht="21.95" hidden="1" customHeight="1" x14ac:dyDescent="0.25">
      <c r="B186" s="259"/>
      <c r="C186" s="260"/>
      <c r="D186" s="261"/>
      <c r="E186" s="40"/>
      <c r="F186" s="94"/>
      <c r="G186" s="95"/>
      <c r="H186" s="96"/>
      <c r="I186" s="238"/>
      <c r="J186" s="239"/>
      <c r="K186" s="240"/>
      <c r="L186" s="245"/>
      <c r="M186" s="246"/>
      <c r="N186" s="247"/>
      <c r="O186" s="94"/>
      <c r="P186" s="96"/>
    </row>
    <row r="187" spans="2:16" ht="21.95" hidden="1" customHeight="1" x14ac:dyDescent="0.25">
      <c r="B187" s="259"/>
      <c r="C187" s="260"/>
      <c r="D187" s="261"/>
      <c r="E187" s="40"/>
      <c r="F187" s="94"/>
      <c r="G187" s="95"/>
      <c r="H187" s="96"/>
      <c r="I187" s="238"/>
      <c r="J187" s="239"/>
      <c r="K187" s="240"/>
      <c r="L187" s="245"/>
      <c r="M187" s="246"/>
      <c r="N187" s="247"/>
      <c r="O187" s="94"/>
      <c r="P187" s="96"/>
    </row>
    <row r="188" spans="2:16" ht="18.75" hidden="1" customHeight="1" x14ac:dyDescent="0.25">
      <c r="B188" s="262"/>
      <c r="C188" s="263"/>
      <c r="D188" s="264"/>
      <c r="E188" s="40"/>
      <c r="F188" s="94"/>
      <c r="G188" s="95"/>
      <c r="H188" s="96"/>
      <c r="I188" s="238"/>
      <c r="J188" s="239"/>
      <c r="K188" s="240"/>
      <c r="L188" s="105"/>
      <c r="M188" s="106"/>
      <c r="N188" s="107"/>
      <c r="O188" s="94"/>
      <c r="P188" s="96"/>
    </row>
    <row r="189" spans="2:16" ht="16.5" hidden="1" customHeight="1" x14ac:dyDescent="0.25">
      <c r="B189" s="256"/>
      <c r="C189" s="257"/>
      <c r="D189" s="258"/>
      <c r="E189" s="40"/>
      <c r="F189" s="94"/>
      <c r="G189" s="95"/>
      <c r="H189" s="96"/>
      <c r="I189" s="238"/>
      <c r="J189" s="239"/>
      <c r="K189" s="240"/>
      <c r="L189" s="245"/>
      <c r="M189" s="246"/>
      <c r="N189" s="247"/>
      <c r="O189" s="94"/>
      <c r="P189" s="96"/>
    </row>
    <row r="190" spans="2:16" ht="18.75" hidden="1" customHeight="1" x14ac:dyDescent="0.25">
      <c r="B190" s="259"/>
      <c r="C190" s="260"/>
      <c r="D190" s="261"/>
      <c r="E190" s="40"/>
      <c r="F190" s="94"/>
      <c r="G190" s="95"/>
      <c r="H190" s="96"/>
      <c r="I190" s="238"/>
      <c r="J190" s="239"/>
      <c r="K190" s="240"/>
      <c r="L190" s="245"/>
      <c r="M190" s="246"/>
      <c r="N190" s="247"/>
      <c r="O190" s="94"/>
      <c r="P190" s="96"/>
    </row>
    <row r="191" spans="2:16" ht="16.5" hidden="1" customHeight="1" x14ac:dyDescent="0.25">
      <c r="B191" s="259"/>
      <c r="C191" s="260"/>
      <c r="D191" s="261"/>
      <c r="E191" s="40"/>
      <c r="F191" s="94"/>
      <c r="G191" s="95"/>
      <c r="H191" s="96"/>
      <c r="I191" s="238"/>
      <c r="J191" s="239"/>
      <c r="K191" s="240"/>
      <c r="L191" s="245"/>
      <c r="M191" s="246"/>
      <c r="N191" s="247"/>
      <c r="O191" s="94"/>
      <c r="P191" s="96"/>
    </row>
    <row r="192" spans="2:16" ht="15" hidden="1" customHeight="1" x14ac:dyDescent="0.25">
      <c r="B192" s="259"/>
      <c r="C192" s="260"/>
      <c r="D192" s="261"/>
      <c r="E192" s="40"/>
      <c r="F192" s="94"/>
      <c r="G192" s="95"/>
      <c r="H192" s="96"/>
      <c r="I192" s="238"/>
      <c r="J192" s="239"/>
      <c r="K192" s="240"/>
      <c r="L192" s="245"/>
      <c r="M192" s="246"/>
      <c r="N192" s="247"/>
      <c r="O192" s="94"/>
      <c r="P192" s="96"/>
    </row>
    <row r="193" spans="2:16" ht="18.75" hidden="1" customHeight="1" x14ac:dyDescent="0.25">
      <c r="B193" s="262"/>
      <c r="C193" s="263"/>
      <c r="D193" s="264"/>
      <c r="E193" s="40"/>
      <c r="F193" s="94"/>
      <c r="G193" s="95"/>
      <c r="H193" s="96"/>
      <c r="I193" s="238"/>
      <c r="J193" s="239"/>
      <c r="K193" s="240"/>
      <c r="L193" s="105"/>
      <c r="M193" s="106"/>
      <c r="N193" s="107"/>
      <c r="O193" s="94"/>
      <c r="P193" s="96"/>
    </row>
    <row r="194" spans="2:16" ht="19.5" hidden="1" customHeight="1" x14ac:dyDescent="0.25">
      <c r="B194" s="256"/>
      <c r="C194" s="257"/>
      <c r="D194" s="258"/>
      <c r="E194" s="40"/>
      <c r="F194" s="94"/>
      <c r="G194" s="95"/>
      <c r="H194" s="96"/>
      <c r="I194" s="238"/>
      <c r="J194" s="239"/>
      <c r="K194" s="240"/>
      <c r="L194" s="245"/>
      <c r="M194" s="246"/>
      <c r="N194" s="247"/>
      <c r="O194" s="94"/>
      <c r="P194" s="96"/>
    </row>
    <row r="195" spans="2:16" ht="16.5" hidden="1" customHeight="1" x14ac:dyDescent="0.25">
      <c r="B195" s="259"/>
      <c r="C195" s="260"/>
      <c r="D195" s="261"/>
      <c r="E195" s="40"/>
      <c r="F195" s="94"/>
      <c r="G195" s="95"/>
      <c r="H195" s="96"/>
      <c r="I195" s="238"/>
      <c r="J195" s="239"/>
      <c r="K195" s="240"/>
      <c r="L195" s="245"/>
      <c r="M195" s="246"/>
      <c r="N195" s="247"/>
      <c r="O195" s="94"/>
      <c r="P195" s="96"/>
    </row>
    <row r="196" spans="2:16" ht="12.75" hidden="1" customHeight="1" x14ac:dyDescent="0.25">
      <c r="B196" s="259"/>
      <c r="C196" s="260"/>
      <c r="D196" s="261"/>
      <c r="E196" s="40"/>
      <c r="F196" s="94"/>
      <c r="G196" s="95"/>
      <c r="H196" s="96"/>
      <c r="I196" s="238"/>
      <c r="J196" s="239"/>
      <c r="K196" s="240"/>
      <c r="L196" s="245"/>
      <c r="M196" s="246"/>
      <c r="N196" s="247"/>
      <c r="O196" s="94"/>
      <c r="P196" s="96"/>
    </row>
    <row r="197" spans="2:16" ht="21" hidden="1" customHeight="1" x14ac:dyDescent="0.25">
      <c r="B197" s="259"/>
      <c r="C197" s="260"/>
      <c r="D197" s="261"/>
      <c r="E197" s="40"/>
      <c r="F197" s="94"/>
      <c r="G197" s="95"/>
      <c r="H197" s="96"/>
      <c r="I197" s="238"/>
      <c r="J197" s="239"/>
      <c r="K197" s="240"/>
      <c r="L197" s="245"/>
      <c r="M197" s="246"/>
      <c r="N197" s="247"/>
      <c r="O197" s="94"/>
      <c r="P197" s="96"/>
    </row>
    <row r="198" spans="2:16" ht="17.25" hidden="1" customHeight="1" x14ac:dyDescent="0.25">
      <c r="B198" s="262"/>
      <c r="C198" s="263"/>
      <c r="D198" s="264"/>
      <c r="E198" s="40"/>
      <c r="F198" s="94"/>
      <c r="G198" s="95"/>
      <c r="H198" s="96"/>
      <c r="I198" s="238"/>
      <c r="J198" s="239"/>
      <c r="K198" s="240"/>
      <c r="L198" s="105"/>
      <c r="M198" s="106"/>
      <c r="N198" s="107"/>
      <c r="O198" s="94"/>
      <c r="P198" s="96"/>
    </row>
    <row r="199" spans="2:16" ht="20.25" hidden="1" customHeight="1" x14ac:dyDescent="0.25">
      <c r="B199" s="256"/>
      <c r="C199" s="257"/>
      <c r="D199" s="258"/>
      <c r="E199" s="40"/>
      <c r="F199" s="94"/>
      <c r="G199" s="95"/>
      <c r="H199" s="96"/>
      <c r="I199" s="238"/>
      <c r="J199" s="239"/>
      <c r="K199" s="240"/>
      <c r="L199" s="245"/>
      <c r="M199" s="246"/>
      <c r="N199" s="247"/>
      <c r="O199" s="94"/>
      <c r="P199" s="96"/>
    </row>
    <row r="200" spans="2:16" ht="16.5" hidden="1" customHeight="1" x14ac:dyDescent="0.25">
      <c r="B200" s="259"/>
      <c r="C200" s="260"/>
      <c r="D200" s="261"/>
      <c r="E200" s="40"/>
      <c r="F200" s="94"/>
      <c r="G200" s="95"/>
      <c r="H200" s="96"/>
      <c r="I200" s="238"/>
      <c r="J200" s="239"/>
      <c r="K200" s="240"/>
      <c r="L200" s="245"/>
      <c r="M200" s="246"/>
      <c r="N200" s="247"/>
      <c r="O200" s="94"/>
      <c r="P200" s="96"/>
    </row>
    <row r="201" spans="2:16" ht="12.75" hidden="1" customHeight="1" x14ac:dyDescent="0.25">
      <c r="B201" s="259"/>
      <c r="C201" s="260"/>
      <c r="D201" s="261"/>
      <c r="E201" s="40"/>
      <c r="F201" s="94"/>
      <c r="G201" s="95"/>
      <c r="H201" s="96"/>
      <c r="I201" s="238"/>
      <c r="J201" s="239"/>
      <c r="K201" s="240"/>
      <c r="L201" s="245"/>
      <c r="M201" s="246"/>
      <c r="N201" s="247"/>
      <c r="O201" s="94"/>
      <c r="P201" s="96"/>
    </row>
    <row r="202" spans="2:16" ht="25.5" hidden="1" customHeight="1" x14ac:dyDescent="0.25">
      <c r="B202" s="259"/>
      <c r="C202" s="260"/>
      <c r="D202" s="261"/>
      <c r="E202" s="40"/>
      <c r="F202" s="94"/>
      <c r="G202" s="95"/>
      <c r="H202" s="96"/>
      <c r="I202" s="238"/>
      <c r="J202" s="239"/>
      <c r="K202" s="240"/>
      <c r="L202" s="245"/>
      <c r="M202" s="246"/>
      <c r="N202" s="247"/>
      <c r="O202" s="94"/>
      <c r="P202" s="96"/>
    </row>
    <row r="203" spans="2:16" ht="20.25" hidden="1" customHeight="1" x14ac:dyDescent="0.25">
      <c r="B203" s="262"/>
      <c r="C203" s="263"/>
      <c r="D203" s="264"/>
      <c r="E203" s="40"/>
      <c r="F203" s="94"/>
      <c r="G203" s="95"/>
      <c r="H203" s="96"/>
      <c r="I203" s="238"/>
      <c r="J203" s="239"/>
      <c r="K203" s="240"/>
      <c r="L203" s="105"/>
      <c r="M203" s="106"/>
      <c r="N203" s="107"/>
      <c r="O203" s="94"/>
      <c r="P203" s="96"/>
    </row>
    <row r="204" spans="2:16" ht="21.95" hidden="1" customHeight="1" x14ac:dyDescent="0.25">
      <c r="B204" s="256"/>
      <c r="C204" s="257"/>
      <c r="D204" s="258"/>
      <c r="E204" s="40"/>
      <c r="F204" s="94"/>
      <c r="G204" s="95"/>
      <c r="H204" s="96"/>
      <c r="I204" s="238"/>
      <c r="J204" s="239"/>
      <c r="K204" s="240"/>
      <c r="L204" s="245"/>
      <c r="M204" s="246"/>
      <c r="N204" s="247"/>
      <c r="O204" s="94"/>
      <c r="P204" s="96"/>
    </row>
    <row r="205" spans="2:16" ht="21.95" hidden="1" customHeight="1" x14ac:dyDescent="0.25">
      <c r="B205" s="259"/>
      <c r="C205" s="260"/>
      <c r="D205" s="261"/>
      <c r="E205" s="40"/>
      <c r="F205" s="94"/>
      <c r="G205" s="95"/>
      <c r="H205" s="96"/>
      <c r="I205" s="238"/>
      <c r="J205" s="239"/>
      <c r="K205" s="240"/>
      <c r="L205" s="245"/>
      <c r="M205" s="246"/>
      <c r="N205" s="247"/>
      <c r="O205" s="94"/>
      <c r="P205" s="96"/>
    </row>
    <row r="206" spans="2:16" ht="21.95" hidden="1" customHeight="1" x14ac:dyDescent="0.25">
      <c r="B206" s="259"/>
      <c r="C206" s="260"/>
      <c r="D206" s="261"/>
      <c r="E206" s="40"/>
      <c r="F206" s="94"/>
      <c r="G206" s="95"/>
      <c r="H206" s="96"/>
      <c r="I206" s="238"/>
      <c r="J206" s="239"/>
      <c r="K206" s="240"/>
      <c r="L206" s="245"/>
      <c r="M206" s="246"/>
      <c r="N206" s="247"/>
      <c r="O206" s="94"/>
      <c r="P206" s="96"/>
    </row>
    <row r="207" spans="2:16" ht="21.95" hidden="1" customHeight="1" x14ac:dyDescent="0.25">
      <c r="B207" s="259"/>
      <c r="C207" s="260"/>
      <c r="D207" s="261"/>
      <c r="E207" s="40"/>
      <c r="F207" s="94"/>
      <c r="G207" s="95"/>
      <c r="H207" s="96"/>
      <c r="I207" s="238"/>
      <c r="J207" s="239"/>
      <c r="K207" s="240"/>
      <c r="L207" s="245"/>
      <c r="M207" s="246"/>
      <c r="N207" s="247"/>
      <c r="O207" s="94"/>
      <c r="P207" s="96"/>
    </row>
    <row r="208" spans="2:16" ht="21.95" hidden="1" customHeight="1" x14ac:dyDescent="0.25">
      <c r="B208" s="262"/>
      <c r="C208" s="263"/>
      <c r="D208" s="264"/>
      <c r="E208" s="40"/>
      <c r="F208" s="94"/>
      <c r="G208" s="95"/>
      <c r="H208" s="96"/>
      <c r="I208" s="238"/>
      <c r="J208" s="239"/>
      <c r="K208" s="240"/>
      <c r="L208" s="105"/>
      <c r="M208" s="106"/>
      <c r="N208" s="107"/>
      <c r="O208" s="94"/>
      <c r="P208" s="96"/>
    </row>
    <row r="209" spans="2:16" ht="21.95" hidden="1" customHeight="1" x14ac:dyDescent="0.25">
      <c r="B209" s="256"/>
      <c r="C209" s="257"/>
      <c r="D209" s="258"/>
      <c r="E209" s="40"/>
      <c r="F209" s="94"/>
      <c r="G209" s="95"/>
      <c r="H209" s="96"/>
      <c r="I209" s="238"/>
      <c r="J209" s="239"/>
      <c r="K209" s="240"/>
      <c r="L209" s="245"/>
      <c r="M209" s="246"/>
      <c r="N209" s="247"/>
      <c r="O209" s="94"/>
      <c r="P209" s="96"/>
    </row>
    <row r="210" spans="2:16" ht="21.95" hidden="1" customHeight="1" x14ac:dyDescent="0.25">
      <c r="B210" s="259"/>
      <c r="C210" s="260"/>
      <c r="D210" s="261"/>
      <c r="E210" s="40"/>
      <c r="F210" s="94"/>
      <c r="G210" s="95"/>
      <c r="H210" s="96"/>
      <c r="I210" s="238"/>
      <c r="J210" s="239"/>
      <c r="K210" s="240"/>
      <c r="L210" s="245"/>
      <c r="M210" s="246"/>
      <c r="N210" s="247"/>
      <c r="O210" s="94"/>
      <c r="P210" s="96"/>
    </row>
    <row r="211" spans="2:16" ht="21.95" hidden="1" customHeight="1" x14ac:dyDescent="0.25">
      <c r="B211" s="259"/>
      <c r="C211" s="260"/>
      <c r="D211" s="261"/>
      <c r="E211" s="40"/>
      <c r="F211" s="94"/>
      <c r="G211" s="95"/>
      <c r="H211" s="96"/>
      <c r="I211" s="238"/>
      <c r="J211" s="239"/>
      <c r="K211" s="240"/>
      <c r="L211" s="245"/>
      <c r="M211" s="246"/>
      <c r="N211" s="247"/>
      <c r="O211" s="94"/>
      <c r="P211" s="96"/>
    </row>
    <row r="212" spans="2:16" ht="21.95" hidden="1" customHeight="1" x14ac:dyDescent="0.25">
      <c r="B212" s="259"/>
      <c r="C212" s="260"/>
      <c r="D212" s="261"/>
      <c r="E212" s="40"/>
      <c r="F212" s="94"/>
      <c r="G212" s="95"/>
      <c r="H212" s="96"/>
      <c r="I212" s="238"/>
      <c r="J212" s="239"/>
      <c r="K212" s="240"/>
      <c r="L212" s="245"/>
      <c r="M212" s="246"/>
      <c r="N212" s="247"/>
      <c r="O212" s="94"/>
      <c r="P212" s="96"/>
    </row>
    <row r="213" spans="2:16" ht="21.95" hidden="1" customHeight="1" x14ac:dyDescent="0.25">
      <c r="B213" s="262"/>
      <c r="C213" s="263"/>
      <c r="D213" s="264"/>
      <c r="E213" s="40"/>
      <c r="F213" s="94"/>
      <c r="G213" s="95"/>
      <c r="H213" s="96"/>
      <c r="I213" s="238"/>
      <c r="J213" s="239"/>
      <c r="K213" s="240"/>
      <c r="L213" s="105"/>
      <c r="M213" s="106"/>
      <c r="N213" s="107"/>
      <c r="O213" s="94"/>
      <c r="P213" s="96"/>
    </row>
    <row r="214" spans="2:16" ht="21.95" hidden="1" customHeight="1" x14ac:dyDescent="0.25">
      <c r="B214" s="256"/>
      <c r="C214" s="257"/>
      <c r="D214" s="258"/>
      <c r="E214" s="40"/>
      <c r="F214" s="94"/>
      <c r="G214" s="95"/>
      <c r="H214" s="96"/>
      <c r="I214" s="238"/>
      <c r="J214" s="239"/>
      <c r="K214" s="240"/>
      <c r="L214" s="245"/>
      <c r="M214" s="246"/>
      <c r="N214" s="247"/>
      <c r="O214" s="94"/>
      <c r="P214" s="96"/>
    </row>
    <row r="215" spans="2:16" ht="21.95" hidden="1" customHeight="1" x14ac:dyDescent="0.25">
      <c r="B215" s="259"/>
      <c r="C215" s="260"/>
      <c r="D215" s="261"/>
      <c r="E215" s="40"/>
      <c r="F215" s="94"/>
      <c r="G215" s="95"/>
      <c r="H215" s="96"/>
      <c r="I215" s="238"/>
      <c r="J215" s="239"/>
      <c r="K215" s="240"/>
      <c r="L215" s="245"/>
      <c r="M215" s="246"/>
      <c r="N215" s="247"/>
      <c r="O215" s="94"/>
      <c r="P215" s="96"/>
    </row>
    <row r="216" spans="2:16" ht="21.95" hidden="1" customHeight="1" x14ac:dyDescent="0.25">
      <c r="B216" s="259"/>
      <c r="C216" s="260"/>
      <c r="D216" s="261"/>
      <c r="E216" s="40"/>
      <c r="F216" s="94"/>
      <c r="G216" s="95"/>
      <c r="H216" s="96"/>
      <c r="I216" s="238"/>
      <c r="J216" s="239"/>
      <c r="K216" s="240"/>
      <c r="L216" s="245"/>
      <c r="M216" s="246"/>
      <c r="N216" s="247"/>
      <c r="O216" s="94"/>
      <c r="P216" s="96"/>
    </row>
    <row r="217" spans="2:16" ht="21.95" hidden="1" customHeight="1" x14ac:dyDescent="0.25">
      <c r="B217" s="259"/>
      <c r="C217" s="260"/>
      <c r="D217" s="261"/>
      <c r="E217" s="40"/>
      <c r="F217" s="94"/>
      <c r="G217" s="95"/>
      <c r="H217" s="96"/>
      <c r="I217" s="238"/>
      <c r="J217" s="239"/>
      <c r="K217" s="240"/>
      <c r="L217" s="245"/>
      <c r="M217" s="246"/>
      <c r="N217" s="247"/>
      <c r="O217" s="94"/>
      <c r="P217" s="96"/>
    </row>
    <row r="218" spans="2:16" ht="18.75" hidden="1" customHeight="1" x14ac:dyDescent="0.25">
      <c r="B218" s="262"/>
      <c r="C218" s="263"/>
      <c r="D218" s="264"/>
      <c r="E218" s="40"/>
      <c r="F218" s="94"/>
      <c r="G218" s="95"/>
      <c r="H218" s="96"/>
      <c r="I218" s="238"/>
      <c r="J218" s="239"/>
      <c r="K218" s="240"/>
      <c r="L218" s="105"/>
      <c r="M218" s="106"/>
      <c r="N218" s="107"/>
      <c r="O218" s="94"/>
      <c r="P218" s="96"/>
    </row>
    <row r="219" spans="2:16" ht="16.5" hidden="1" customHeight="1" x14ac:dyDescent="0.25">
      <c r="B219" s="256"/>
      <c r="C219" s="257"/>
      <c r="D219" s="258"/>
      <c r="E219" s="40"/>
      <c r="F219" s="94"/>
      <c r="G219" s="95"/>
      <c r="H219" s="96"/>
      <c r="I219" s="238"/>
      <c r="J219" s="239"/>
      <c r="K219" s="240"/>
      <c r="L219" s="245"/>
      <c r="M219" s="246"/>
      <c r="N219" s="247"/>
      <c r="O219" s="94"/>
      <c r="P219" s="96"/>
    </row>
    <row r="220" spans="2:16" ht="18.75" hidden="1" customHeight="1" x14ac:dyDescent="0.25">
      <c r="B220" s="259"/>
      <c r="C220" s="260"/>
      <c r="D220" s="261"/>
      <c r="E220" s="40"/>
      <c r="F220" s="94"/>
      <c r="G220" s="95"/>
      <c r="H220" s="96"/>
      <c r="I220" s="238"/>
      <c r="J220" s="239"/>
      <c r="K220" s="240"/>
      <c r="L220" s="245"/>
      <c r="M220" s="246"/>
      <c r="N220" s="247"/>
      <c r="O220" s="94"/>
      <c r="P220" s="96"/>
    </row>
    <row r="221" spans="2:16" ht="16.5" hidden="1" customHeight="1" x14ac:dyDescent="0.25">
      <c r="B221" s="259"/>
      <c r="C221" s="260"/>
      <c r="D221" s="261"/>
      <c r="E221" s="40"/>
      <c r="F221" s="94"/>
      <c r="G221" s="95"/>
      <c r="H221" s="96"/>
      <c r="I221" s="238"/>
      <c r="J221" s="239"/>
      <c r="K221" s="240"/>
      <c r="L221" s="245"/>
      <c r="M221" s="246"/>
      <c r="N221" s="247"/>
      <c r="O221" s="94"/>
      <c r="P221" s="96"/>
    </row>
    <row r="222" spans="2:16" ht="15" hidden="1" customHeight="1" x14ac:dyDescent="0.25">
      <c r="B222" s="259"/>
      <c r="C222" s="260"/>
      <c r="D222" s="261"/>
      <c r="E222" s="40"/>
      <c r="F222" s="94"/>
      <c r="G222" s="95"/>
      <c r="H222" s="96"/>
      <c r="I222" s="238"/>
      <c r="J222" s="239"/>
      <c r="K222" s="240"/>
      <c r="L222" s="245"/>
      <c r="M222" s="246"/>
      <c r="N222" s="247"/>
      <c r="O222" s="94"/>
      <c r="P222" s="96"/>
    </row>
    <row r="223" spans="2:16" ht="18.75" hidden="1" customHeight="1" x14ac:dyDescent="0.25">
      <c r="B223" s="262"/>
      <c r="C223" s="263"/>
      <c r="D223" s="264"/>
      <c r="E223" s="40"/>
      <c r="F223" s="94"/>
      <c r="G223" s="95"/>
      <c r="H223" s="96"/>
      <c r="I223" s="238"/>
      <c r="J223" s="239"/>
      <c r="K223" s="240"/>
      <c r="L223" s="105"/>
      <c r="M223" s="106"/>
      <c r="N223" s="107"/>
      <c r="O223" s="94"/>
      <c r="P223" s="96"/>
    </row>
    <row r="224" spans="2:16" ht="19.5" hidden="1" customHeight="1" x14ac:dyDescent="0.25">
      <c r="B224" s="256"/>
      <c r="C224" s="257"/>
      <c r="D224" s="258"/>
      <c r="E224" s="40"/>
      <c r="F224" s="94"/>
      <c r="G224" s="95"/>
      <c r="H224" s="96"/>
      <c r="I224" s="238"/>
      <c r="J224" s="239"/>
      <c r="K224" s="240"/>
      <c r="L224" s="245"/>
      <c r="M224" s="246"/>
      <c r="N224" s="247"/>
      <c r="O224" s="94"/>
      <c r="P224" s="96"/>
    </row>
    <row r="225" spans="2:16" ht="16.5" hidden="1" customHeight="1" x14ac:dyDescent="0.25">
      <c r="B225" s="259"/>
      <c r="C225" s="260"/>
      <c r="D225" s="261"/>
      <c r="E225" s="40"/>
      <c r="F225" s="94"/>
      <c r="G225" s="95"/>
      <c r="H225" s="96"/>
      <c r="I225" s="238"/>
      <c r="J225" s="239"/>
      <c r="K225" s="240"/>
      <c r="L225" s="245"/>
      <c r="M225" s="246"/>
      <c r="N225" s="247"/>
      <c r="O225" s="94"/>
      <c r="P225" s="96"/>
    </row>
    <row r="226" spans="2:16" ht="12.75" hidden="1" customHeight="1" x14ac:dyDescent="0.25">
      <c r="B226" s="259"/>
      <c r="C226" s="260"/>
      <c r="D226" s="261"/>
      <c r="E226" s="40"/>
      <c r="F226" s="94"/>
      <c r="G226" s="95"/>
      <c r="H226" s="96"/>
      <c r="I226" s="238"/>
      <c r="J226" s="239"/>
      <c r="K226" s="240"/>
      <c r="L226" s="245"/>
      <c r="M226" s="246"/>
      <c r="N226" s="247"/>
      <c r="O226" s="94"/>
      <c r="P226" s="96"/>
    </row>
    <row r="227" spans="2:16" ht="21" hidden="1" customHeight="1" x14ac:dyDescent="0.25">
      <c r="B227" s="259"/>
      <c r="C227" s="260"/>
      <c r="D227" s="261"/>
      <c r="E227" s="40"/>
      <c r="F227" s="94"/>
      <c r="G227" s="95"/>
      <c r="H227" s="96"/>
      <c r="I227" s="238"/>
      <c r="J227" s="239"/>
      <c r="K227" s="240"/>
      <c r="L227" s="245"/>
      <c r="M227" s="246"/>
      <c r="N227" s="247"/>
      <c r="O227" s="94"/>
      <c r="P227" s="96"/>
    </row>
    <row r="228" spans="2:16" ht="17.25" hidden="1" customHeight="1" x14ac:dyDescent="0.25">
      <c r="B228" s="262"/>
      <c r="C228" s="263"/>
      <c r="D228" s="264"/>
      <c r="E228" s="40"/>
      <c r="F228" s="94"/>
      <c r="G228" s="95"/>
      <c r="H228" s="96"/>
      <c r="I228" s="238"/>
      <c r="J228" s="239"/>
      <c r="K228" s="240"/>
      <c r="L228" s="105"/>
      <c r="M228" s="106"/>
      <c r="N228" s="107"/>
      <c r="O228" s="94"/>
      <c r="P228" s="96"/>
    </row>
    <row r="229" spans="2:16" ht="20.25" hidden="1" customHeight="1" x14ac:dyDescent="0.25">
      <c r="B229" s="256"/>
      <c r="C229" s="257"/>
      <c r="D229" s="258"/>
      <c r="E229" s="40"/>
      <c r="F229" s="94"/>
      <c r="G229" s="95"/>
      <c r="H229" s="96"/>
      <c r="I229" s="238"/>
      <c r="J229" s="239"/>
      <c r="K229" s="240"/>
      <c r="L229" s="245"/>
      <c r="M229" s="246"/>
      <c r="N229" s="247"/>
      <c r="O229" s="94"/>
      <c r="P229" s="96"/>
    </row>
    <row r="230" spans="2:16" ht="16.5" hidden="1" customHeight="1" x14ac:dyDescent="0.25">
      <c r="B230" s="259"/>
      <c r="C230" s="260"/>
      <c r="D230" s="261"/>
      <c r="E230" s="40"/>
      <c r="F230" s="94"/>
      <c r="G230" s="95"/>
      <c r="H230" s="96"/>
      <c r="I230" s="238"/>
      <c r="J230" s="239"/>
      <c r="K230" s="240"/>
      <c r="L230" s="245"/>
      <c r="M230" s="246"/>
      <c r="N230" s="247"/>
      <c r="O230" s="94"/>
      <c r="P230" s="96"/>
    </row>
    <row r="231" spans="2:16" ht="13.5" hidden="1" customHeight="1" x14ac:dyDescent="0.25">
      <c r="B231" s="259"/>
      <c r="C231" s="260"/>
      <c r="D231" s="261"/>
      <c r="E231" s="40"/>
      <c r="F231" s="94"/>
      <c r="G231" s="95"/>
      <c r="H231" s="96"/>
      <c r="I231" s="238"/>
      <c r="J231" s="239"/>
      <c r="K231" s="240"/>
      <c r="L231" s="245"/>
      <c r="M231" s="246"/>
      <c r="N231" s="247"/>
      <c r="O231" s="94"/>
      <c r="P231" s="96"/>
    </row>
    <row r="232" spans="2:16" ht="22.5" hidden="1" customHeight="1" x14ac:dyDescent="0.25">
      <c r="B232" s="259"/>
      <c r="C232" s="260"/>
      <c r="D232" s="261"/>
      <c r="E232" s="40"/>
      <c r="F232" s="94"/>
      <c r="G232" s="95"/>
      <c r="H232" s="96"/>
      <c r="I232" s="238"/>
      <c r="J232" s="239"/>
      <c r="K232" s="240"/>
      <c r="L232" s="245"/>
      <c r="M232" s="246"/>
      <c r="N232" s="247"/>
      <c r="O232" s="94"/>
      <c r="P232" s="96"/>
    </row>
    <row r="233" spans="2:16" ht="20.25" hidden="1" customHeight="1" x14ac:dyDescent="0.25">
      <c r="B233" s="262"/>
      <c r="C233" s="263"/>
      <c r="D233" s="264"/>
      <c r="E233" s="40"/>
      <c r="F233" s="94"/>
      <c r="G233" s="95"/>
      <c r="H233" s="96"/>
      <c r="I233" s="238"/>
      <c r="J233" s="239"/>
      <c r="K233" s="240"/>
      <c r="L233" s="105"/>
      <c r="M233" s="106"/>
      <c r="N233" s="107"/>
      <c r="O233" s="94"/>
      <c r="P233" s="96"/>
    </row>
    <row r="234" spans="2:16" ht="21.95" hidden="1" customHeight="1" x14ac:dyDescent="0.25">
      <c r="B234" s="256"/>
      <c r="C234" s="257"/>
      <c r="D234" s="258"/>
      <c r="E234" s="40"/>
      <c r="F234" s="94"/>
      <c r="G234" s="95"/>
      <c r="H234" s="96"/>
      <c r="I234" s="238"/>
      <c r="J234" s="239"/>
      <c r="K234" s="240"/>
      <c r="L234" s="245"/>
      <c r="M234" s="246"/>
      <c r="N234" s="247"/>
      <c r="O234" s="94"/>
      <c r="P234" s="96"/>
    </row>
    <row r="235" spans="2:16" ht="21.95" hidden="1" customHeight="1" x14ac:dyDescent="0.25">
      <c r="B235" s="259"/>
      <c r="C235" s="260"/>
      <c r="D235" s="261"/>
      <c r="E235" s="40"/>
      <c r="F235" s="94"/>
      <c r="G235" s="95"/>
      <c r="H235" s="96"/>
      <c r="I235" s="238"/>
      <c r="J235" s="239"/>
      <c r="K235" s="240"/>
      <c r="L235" s="245"/>
      <c r="M235" s="246"/>
      <c r="N235" s="247"/>
      <c r="O235" s="94"/>
      <c r="P235" s="96"/>
    </row>
    <row r="236" spans="2:16" ht="21.95" hidden="1" customHeight="1" x14ac:dyDescent="0.25">
      <c r="B236" s="259"/>
      <c r="C236" s="260"/>
      <c r="D236" s="261"/>
      <c r="E236" s="40"/>
      <c r="F236" s="94"/>
      <c r="G236" s="95"/>
      <c r="H236" s="96"/>
      <c r="I236" s="238"/>
      <c r="J236" s="239"/>
      <c r="K236" s="240"/>
      <c r="L236" s="245"/>
      <c r="M236" s="246"/>
      <c r="N236" s="247"/>
      <c r="O236" s="94"/>
      <c r="P236" s="96"/>
    </row>
    <row r="237" spans="2:16" ht="21.95" hidden="1" customHeight="1" x14ac:dyDescent="0.25">
      <c r="B237" s="259"/>
      <c r="C237" s="260"/>
      <c r="D237" s="261"/>
      <c r="E237" s="40"/>
      <c r="F237" s="94"/>
      <c r="G237" s="95"/>
      <c r="H237" s="96"/>
      <c r="I237" s="238"/>
      <c r="J237" s="239"/>
      <c r="K237" s="240"/>
      <c r="L237" s="245"/>
      <c r="M237" s="246"/>
      <c r="N237" s="247"/>
      <c r="O237" s="94"/>
      <c r="P237" s="96"/>
    </row>
    <row r="238" spans="2:16" ht="18.75" hidden="1" customHeight="1" x14ac:dyDescent="0.25">
      <c r="B238" s="262"/>
      <c r="C238" s="263"/>
      <c r="D238" s="264"/>
      <c r="E238" s="40"/>
      <c r="F238" s="94"/>
      <c r="G238" s="95"/>
      <c r="H238" s="96"/>
      <c r="I238" s="238"/>
      <c r="J238" s="239"/>
      <c r="K238" s="240"/>
      <c r="L238" s="105"/>
      <c r="M238" s="106"/>
      <c r="N238" s="107"/>
      <c r="O238" s="94"/>
      <c r="P238" s="96"/>
    </row>
    <row r="239" spans="2:16" ht="16.5" hidden="1" customHeight="1" x14ac:dyDescent="0.25">
      <c r="B239" s="256"/>
      <c r="C239" s="257"/>
      <c r="D239" s="258"/>
      <c r="E239" s="40"/>
      <c r="F239" s="94"/>
      <c r="G239" s="95"/>
      <c r="H239" s="96"/>
      <c r="I239" s="238"/>
      <c r="J239" s="239"/>
      <c r="K239" s="240"/>
      <c r="L239" s="245"/>
      <c r="M239" s="246"/>
      <c r="N239" s="247"/>
      <c r="O239" s="94"/>
      <c r="P239" s="96"/>
    </row>
    <row r="240" spans="2:16" ht="18.75" hidden="1" customHeight="1" x14ac:dyDescent="0.25">
      <c r="B240" s="259"/>
      <c r="C240" s="260"/>
      <c r="D240" s="261"/>
      <c r="E240" s="40"/>
      <c r="F240" s="94"/>
      <c r="G240" s="95"/>
      <c r="H240" s="96"/>
      <c r="I240" s="238"/>
      <c r="J240" s="239"/>
      <c r="K240" s="240"/>
      <c r="L240" s="245"/>
      <c r="M240" s="246"/>
      <c r="N240" s="247"/>
      <c r="O240" s="94"/>
      <c r="P240" s="96"/>
    </row>
    <row r="241" spans="2:16" ht="16.5" hidden="1" customHeight="1" x14ac:dyDescent="0.25">
      <c r="B241" s="259"/>
      <c r="C241" s="260"/>
      <c r="D241" s="261"/>
      <c r="E241" s="40"/>
      <c r="F241" s="94"/>
      <c r="G241" s="95"/>
      <c r="H241" s="96"/>
      <c r="I241" s="238"/>
      <c r="J241" s="239"/>
      <c r="K241" s="240"/>
      <c r="L241" s="245"/>
      <c r="M241" s="246"/>
      <c r="N241" s="247"/>
      <c r="O241" s="94"/>
      <c r="P241" s="96"/>
    </row>
    <row r="242" spans="2:16" ht="15" hidden="1" customHeight="1" x14ac:dyDescent="0.25">
      <c r="B242" s="259"/>
      <c r="C242" s="260"/>
      <c r="D242" s="261"/>
      <c r="E242" s="40"/>
      <c r="F242" s="94"/>
      <c r="G242" s="95"/>
      <c r="H242" s="96"/>
      <c r="I242" s="238"/>
      <c r="J242" s="239"/>
      <c r="K242" s="240"/>
      <c r="L242" s="245"/>
      <c r="M242" s="246"/>
      <c r="N242" s="247"/>
      <c r="O242" s="94"/>
      <c r="P242" s="96"/>
    </row>
    <row r="243" spans="2:16" ht="18.75" hidden="1" customHeight="1" x14ac:dyDescent="0.25">
      <c r="B243" s="262"/>
      <c r="C243" s="263"/>
      <c r="D243" s="264"/>
      <c r="E243" s="40"/>
      <c r="F243" s="94"/>
      <c r="G243" s="95"/>
      <c r="H243" s="96"/>
      <c r="I243" s="238"/>
      <c r="J243" s="239"/>
      <c r="K243" s="240"/>
      <c r="L243" s="105"/>
      <c r="M243" s="106"/>
      <c r="N243" s="107"/>
      <c r="O243" s="94"/>
      <c r="P243" s="96"/>
    </row>
    <row r="244" spans="2:16" ht="19.5" hidden="1" customHeight="1" x14ac:dyDescent="0.25">
      <c r="B244" s="256"/>
      <c r="C244" s="257"/>
      <c r="D244" s="258"/>
      <c r="E244" s="40"/>
      <c r="F244" s="94"/>
      <c r="G244" s="95"/>
      <c r="H244" s="96"/>
      <c r="I244" s="238"/>
      <c r="J244" s="239"/>
      <c r="K244" s="240"/>
      <c r="L244" s="245"/>
      <c r="M244" s="246"/>
      <c r="N244" s="247"/>
      <c r="O244" s="94"/>
      <c r="P244" s="96"/>
    </row>
    <row r="245" spans="2:16" ht="16.5" hidden="1" customHeight="1" x14ac:dyDescent="0.25">
      <c r="B245" s="259"/>
      <c r="C245" s="260"/>
      <c r="D245" s="261"/>
      <c r="E245" s="40"/>
      <c r="F245" s="94"/>
      <c r="G245" s="95"/>
      <c r="H245" s="96"/>
      <c r="I245" s="238"/>
      <c r="J245" s="239"/>
      <c r="K245" s="240"/>
      <c r="L245" s="245"/>
      <c r="M245" s="246"/>
      <c r="N245" s="247"/>
      <c r="O245" s="94"/>
      <c r="P245" s="96"/>
    </row>
    <row r="246" spans="2:16" ht="12.75" hidden="1" customHeight="1" x14ac:dyDescent="0.25">
      <c r="B246" s="259"/>
      <c r="C246" s="260"/>
      <c r="D246" s="261"/>
      <c r="E246" s="40"/>
      <c r="F246" s="94"/>
      <c r="G246" s="95"/>
      <c r="H246" s="96"/>
      <c r="I246" s="238"/>
      <c r="J246" s="239"/>
      <c r="K246" s="240"/>
      <c r="L246" s="245"/>
      <c r="M246" s="246"/>
      <c r="N246" s="247"/>
      <c r="O246" s="94"/>
      <c r="P246" s="96"/>
    </row>
    <row r="247" spans="2:16" ht="21" hidden="1" customHeight="1" x14ac:dyDescent="0.25">
      <c r="B247" s="259"/>
      <c r="C247" s="260"/>
      <c r="D247" s="261"/>
      <c r="E247" s="40"/>
      <c r="F247" s="94"/>
      <c r="G247" s="95"/>
      <c r="H247" s="96"/>
      <c r="I247" s="238"/>
      <c r="J247" s="239"/>
      <c r="K247" s="240"/>
      <c r="L247" s="245"/>
      <c r="M247" s="246"/>
      <c r="N247" s="247"/>
      <c r="O247" s="94"/>
      <c r="P247" s="96"/>
    </row>
    <row r="248" spans="2:16" ht="17.25" hidden="1" customHeight="1" x14ac:dyDescent="0.25">
      <c r="B248" s="262"/>
      <c r="C248" s="263"/>
      <c r="D248" s="264"/>
      <c r="E248" s="40"/>
      <c r="F248" s="94"/>
      <c r="G248" s="95"/>
      <c r="H248" s="96"/>
      <c r="I248" s="238"/>
      <c r="J248" s="239"/>
      <c r="K248" s="240"/>
      <c r="L248" s="105"/>
      <c r="M248" s="106"/>
      <c r="N248" s="107"/>
      <c r="O248" s="94"/>
      <c r="P248" s="96"/>
    </row>
    <row r="249" spans="2:16" ht="20.25" hidden="1" customHeight="1" x14ac:dyDescent="0.25">
      <c r="B249" s="256"/>
      <c r="C249" s="257"/>
      <c r="D249" s="258"/>
      <c r="E249" s="40"/>
      <c r="F249" s="94"/>
      <c r="G249" s="95"/>
      <c r="H249" s="96"/>
      <c r="I249" s="238"/>
      <c r="J249" s="239"/>
      <c r="K249" s="240"/>
      <c r="L249" s="245"/>
      <c r="M249" s="246"/>
      <c r="N249" s="247"/>
      <c r="O249" s="94"/>
      <c r="P249" s="96"/>
    </row>
    <row r="250" spans="2:16" ht="16.5" hidden="1" customHeight="1" x14ac:dyDescent="0.25">
      <c r="B250" s="259"/>
      <c r="C250" s="260"/>
      <c r="D250" s="261"/>
      <c r="E250" s="40"/>
      <c r="F250" s="94"/>
      <c r="G250" s="95"/>
      <c r="H250" s="96"/>
      <c r="I250" s="238"/>
      <c r="J250" s="239"/>
      <c r="K250" s="240"/>
      <c r="L250" s="245"/>
      <c r="M250" s="246"/>
      <c r="N250" s="247"/>
      <c r="O250" s="94"/>
      <c r="P250" s="96"/>
    </row>
    <row r="251" spans="2:16" ht="12.75" hidden="1" customHeight="1" x14ac:dyDescent="0.25">
      <c r="B251" s="259"/>
      <c r="C251" s="260"/>
      <c r="D251" s="261"/>
      <c r="E251" s="40"/>
      <c r="F251" s="94"/>
      <c r="G251" s="95"/>
      <c r="H251" s="96"/>
      <c r="I251" s="238"/>
      <c r="J251" s="239"/>
      <c r="K251" s="240"/>
      <c r="L251" s="245"/>
      <c r="M251" s="246"/>
      <c r="N251" s="247"/>
      <c r="O251" s="94"/>
      <c r="P251" s="96"/>
    </row>
    <row r="252" spans="2:16" ht="25.5" hidden="1" customHeight="1" x14ac:dyDescent="0.25">
      <c r="B252" s="259"/>
      <c r="C252" s="260"/>
      <c r="D252" s="261"/>
      <c r="E252" s="40"/>
      <c r="F252" s="94"/>
      <c r="G252" s="95"/>
      <c r="H252" s="96"/>
      <c r="I252" s="238"/>
      <c r="J252" s="239"/>
      <c r="K252" s="240"/>
      <c r="L252" s="245"/>
      <c r="M252" s="246"/>
      <c r="N252" s="247"/>
      <c r="O252" s="94"/>
      <c r="P252" s="96"/>
    </row>
    <row r="253" spans="2:16" ht="20.25" hidden="1" customHeight="1" x14ac:dyDescent="0.25">
      <c r="B253" s="262"/>
      <c r="C253" s="263"/>
      <c r="D253" s="264"/>
      <c r="E253" s="40"/>
      <c r="F253" s="94"/>
      <c r="G253" s="95"/>
      <c r="H253" s="96"/>
      <c r="I253" s="238"/>
      <c r="J253" s="239"/>
      <c r="K253" s="240"/>
      <c r="L253" s="105"/>
      <c r="M253" s="106"/>
      <c r="N253" s="107"/>
      <c r="O253" s="94"/>
      <c r="P253" s="96"/>
    </row>
    <row r="254" spans="2:16" ht="21.95" hidden="1" customHeight="1" x14ac:dyDescent="0.25">
      <c r="B254" s="256"/>
      <c r="C254" s="257"/>
      <c r="D254" s="258"/>
      <c r="E254" s="40"/>
      <c r="F254" s="94"/>
      <c r="G254" s="95"/>
      <c r="H254" s="96"/>
      <c r="I254" s="238"/>
      <c r="J254" s="239"/>
      <c r="K254" s="240"/>
      <c r="L254" s="245"/>
      <c r="M254" s="246"/>
      <c r="N254" s="247"/>
      <c r="O254" s="94"/>
      <c r="P254" s="96"/>
    </row>
    <row r="255" spans="2:16" ht="21.95" hidden="1" customHeight="1" x14ac:dyDescent="0.25">
      <c r="B255" s="259"/>
      <c r="C255" s="260"/>
      <c r="D255" s="261"/>
      <c r="E255" s="40"/>
      <c r="F255" s="94"/>
      <c r="G255" s="95"/>
      <c r="H255" s="96"/>
      <c r="I255" s="238"/>
      <c r="J255" s="239"/>
      <c r="K255" s="240"/>
      <c r="L255" s="245"/>
      <c r="M255" s="246"/>
      <c r="N255" s="247"/>
      <c r="O255" s="94"/>
      <c r="P255" s="96"/>
    </row>
    <row r="256" spans="2:16" ht="21.95" hidden="1" customHeight="1" x14ac:dyDescent="0.25">
      <c r="B256" s="259"/>
      <c r="C256" s="260"/>
      <c r="D256" s="261"/>
      <c r="E256" s="40"/>
      <c r="F256" s="94"/>
      <c r="G256" s="95"/>
      <c r="H256" s="96"/>
      <c r="I256" s="238"/>
      <c r="J256" s="239"/>
      <c r="K256" s="240"/>
      <c r="L256" s="245"/>
      <c r="M256" s="246"/>
      <c r="N256" s="247"/>
      <c r="O256" s="94"/>
      <c r="P256" s="96"/>
    </row>
    <row r="257" spans="2:16" ht="21.95" hidden="1" customHeight="1" x14ac:dyDescent="0.25">
      <c r="B257" s="259"/>
      <c r="C257" s="260"/>
      <c r="D257" s="261"/>
      <c r="E257" s="40"/>
      <c r="F257" s="94"/>
      <c r="G257" s="95"/>
      <c r="H257" s="96"/>
      <c r="I257" s="238"/>
      <c r="J257" s="239"/>
      <c r="K257" s="240"/>
      <c r="L257" s="245"/>
      <c r="M257" s="246"/>
      <c r="N257" s="247"/>
      <c r="O257" s="94"/>
      <c r="P257" s="96"/>
    </row>
    <row r="258" spans="2:16" ht="21.95" hidden="1" customHeight="1" x14ac:dyDescent="0.25">
      <c r="B258" s="262"/>
      <c r="C258" s="263"/>
      <c r="D258" s="264"/>
      <c r="E258" s="40"/>
      <c r="F258" s="94"/>
      <c r="G258" s="95"/>
      <c r="H258" s="96"/>
      <c r="I258" s="238"/>
      <c r="J258" s="239"/>
      <c r="K258" s="240"/>
      <c r="L258" s="105"/>
      <c r="M258" s="106"/>
      <c r="N258" s="107"/>
      <c r="O258" s="94"/>
      <c r="P258" s="96"/>
    </row>
    <row r="259" spans="2:16" ht="21.95" hidden="1" customHeight="1" x14ac:dyDescent="0.25">
      <c r="B259" s="256"/>
      <c r="C259" s="257"/>
      <c r="D259" s="258"/>
      <c r="E259" s="40"/>
      <c r="F259" s="94"/>
      <c r="G259" s="95"/>
      <c r="H259" s="96"/>
      <c r="I259" s="238"/>
      <c r="J259" s="239"/>
      <c r="K259" s="240"/>
      <c r="L259" s="245"/>
      <c r="M259" s="246"/>
      <c r="N259" s="247"/>
      <c r="O259" s="94"/>
      <c r="P259" s="96"/>
    </row>
    <row r="260" spans="2:16" ht="21.95" hidden="1" customHeight="1" x14ac:dyDescent="0.25">
      <c r="B260" s="259"/>
      <c r="C260" s="260"/>
      <c r="D260" s="261"/>
      <c r="E260" s="40"/>
      <c r="F260" s="94"/>
      <c r="G260" s="95"/>
      <c r="H260" s="96"/>
      <c r="I260" s="238"/>
      <c r="J260" s="239"/>
      <c r="K260" s="240"/>
      <c r="L260" s="245"/>
      <c r="M260" s="246"/>
      <c r="N260" s="247"/>
      <c r="O260" s="94"/>
      <c r="P260" s="96"/>
    </row>
    <row r="261" spans="2:16" ht="21.95" hidden="1" customHeight="1" x14ac:dyDescent="0.25">
      <c r="B261" s="259"/>
      <c r="C261" s="260"/>
      <c r="D261" s="261"/>
      <c r="E261" s="40"/>
      <c r="F261" s="94"/>
      <c r="G261" s="95"/>
      <c r="H261" s="96"/>
      <c r="I261" s="238"/>
      <c r="J261" s="239"/>
      <c r="K261" s="240"/>
      <c r="L261" s="245"/>
      <c r="M261" s="246"/>
      <c r="N261" s="247"/>
      <c r="O261" s="94"/>
      <c r="P261" s="96"/>
    </row>
    <row r="262" spans="2:16" ht="21.95" hidden="1" customHeight="1" x14ac:dyDescent="0.25">
      <c r="B262" s="259"/>
      <c r="C262" s="260"/>
      <c r="D262" s="261"/>
      <c r="E262" s="40"/>
      <c r="F262" s="94"/>
      <c r="G262" s="95"/>
      <c r="H262" s="96"/>
      <c r="I262" s="238"/>
      <c r="J262" s="239"/>
      <c r="K262" s="240"/>
      <c r="L262" s="245"/>
      <c r="M262" s="246"/>
      <c r="N262" s="247"/>
      <c r="O262" s="94"/>
      <c r="P262" s="96"/>
    </row>
    <row r="263" spans="2:16" ht="21.95" hidden="1" customHeight="1" x14ac:dyDescent="0.25">
      <c r="B263" s="262"/>
      <c r="C263" s="263"/>
      <c r="D263" s="264"/>
      <c r="E263" s="40"/>
      <c r="F263" s="94"/>
      <c r="G263" s="95"/>
      <c r="H263" s="96"/>
      <c r="I263" s="238"/>
      <c r="J263" s="239"/>
      <c r="K263" s="240"/>
      <c r="L263" s="105"/>
      <c r="M263" s="106"/>
      <c r="N263" s="107"/>
      <c r="O263" s="94"/>
      <c r="P263" s="96"/>
    </row>
    <row r="264" spans="2:16" ht="21.95" hidden="1" customHeight="1" x14ac:dyDescent="0.25">
      <c r="B264" s="256"/>
      <c r="C264" s="257"/>
      <c r="D264" s="258"/>
      <c r="E264" s="40"/>
      <c r="F264" s="94"/>
      <c r="G264" s="95"/>
      <c r="H264" s="96"/>
      <c r="I264" s="238"/>
      <c r="J264" s="239"/>
      <c r="K264" s="240"/>
      <c r="L264" s="245"/>
      <c r="M264" s="246"/>
      <c r="N264" s="247"/>
      <c r="O264" s="94"/>
      <c r="P264" s="96"/>
    </row>
    <row r="265" spans="2:16" ht="21.95" hidden="1" customHeight="1" x14ac:dyDescent="0.25">
      <c r="B265" s="259"/>
      <c r="C265" s="260"/>
      <c r="D265" s="261"/>
      <c r="E265" s="40"/>
      <c r="F265" s="94"/>
      <c r="G265" s="95"/>
      <c r="H265" s="96"/>
      <c r="I265" s="238"/>
      <c r="J265" s="239"/>
      <c r="K265" s="240"/>
      <c r="L265" s="245"/>
      <c r="M265" s="246"/>
      <c r="N265" s="247"/>
      <c r="O265" s="94"/>
      <c r="P265" s="96"/>
    </row>
    <row r="266" spans="2:16" ht="21.95" hidden="1" customHeight="1" x14ac:dyDescent="0.25">
      <c r="B266" s="259"/>
      <c r="C266" s="260"/>
      <c r="D266" s="261"/>
      <c r="E266" s="40"/>
      <c r="F266" s="94"/>
      <c r="G266" s="95"/>
      <c r="H266" s="96"/>
      <c r="I266" s="238"/>
      <c r="J266" s="239"/>
      <c r="K266" s="240"/>
      <c r="L266" s="245"/>
      <c r="M266" s="246"/>
      <c r="N266" s="247"/>
      <c r="O266" s="94"/>
      <c r="P266" s="96"/>
    </row>
    <row r="267" spans="2:16" ht="21.95" hidden="1" customHeight="1" x14ac:dyDescent="0.25">
      <c r="B267" s="259"/>
      <c r="C267" s="260"/>
      <c r="D267" s="261"/>
      <c r="E267" s="40"/>
      <c r="F267" s="94"/>
      <c r="G267" s="95"/>
      <c r="H267" s="96"/>
      <c r="I267" s="238"/>
      <c r="J267" s="239"/>
      <c r="K267" s="240"/>
      <c r="L267" s="245"/>
      <c r="M267" s="246"/>
      <c r="N267" s="247"/>
      <c r="O267" s="94"/>
      <c r="P267" s="96"/>
    </row>
    <row r="268" spans="2:16" ht="18.75" hidden="1" customHeight="1" x14ac:dyDescent="0.25">
      <c r="B268" s="262"/>
      <c r="C268" s="263"/>
      <c r="D268" s="264"/>
      <c r="E268" s="40"/>
      <c r="F268" s="94"/>
      <c r="G268" s="95"/>
      <c r="H268" s="96"/>
      <c r="I268" s="238"/>
      <c r="J268" s="239"/>
      <c r="K268" s="240"/>
      <c r="L268" s="105"/>
      <c r="M268" s="106"/>
      <c r="N268" s="107"/>
      <c r="O268" s="94"/>
      <c r="P268" s="96"/>
    </row>
    <row r="269" spans="2:16" ht="16.5" hidden="1" customHeight="1" x14ac:dyDescent="0.25">
      <c r="B269" s="256"/>
      <c r="C269" s="257"/>
      <c r="D269" s="258"/>
      <c r="E269" s="40"/>
      <c r="F269" s="94"/>
      <c r="G269" s="95"/>
      <c r="H269" s="96"/>
      <c r="I269" s="238"/>
      <c r="J269" s="239"/>
      <c r="K269" s="240"/>
      <c r="L269" s="245"/>
      <c r="M269" s="246"/>
      <c r="N269" s="247"/>
      <c r="O269" s="94"/>
      <c r="P269" s="96"/>
    </row>
    <row r="270" spans="2:16" ht="18.75" hidden="1" customHeight="1" x14ac:dyDescent="0.25">
      <c r="B270" s="259"/>
      <c r="C270" s="260"/>
      <c r="D270" s="261"/>
      <c r="E270" s="40"/>
      <c r="F270" s="94"/>
      <c r="G270" s="95"/>
      <c r="H270" s="96"/>
      <c r="I270" s="238"/>
      <c r="J270" s="239"/>
      <c r="K270" s="240"/>
      <c r="L270" s="245"/>
      <c r="M270" s="246"/>
      <c r="N270" s="247"/>
      <c r="O270" s="94"/>
      <c r="P270" s="96"/>
    </row>
    <row r="271" spans="2:16" ht="16.5" hidden="1" customHeight="1" x14ac:dyDescent="0.25">
      <c r="B271" s="259"/>
      <c r="C271" s="260"/>
      <c r="D271" s="261"/>
      <c r="E271" s="40"/>
      <c r="F271" s="94"/>
      <c r="G271" s="95"/>
      <c r="H271" s="96"/>
      <c r="I271" s="238"/>
      <c r="J271" s="239"/>
      <c r="K271" s="240"/>
      <c r="L271" s="245"/>
      <c r="M271" s="246"/>
      <c r="N271" s="247"/>
      <c r="O271" s="94"/>
      <c r="P271" s="96"/>
    </row>
    <row r="272" spans="2:16" ht="15" hidden="1" customHeight="1" x14ac:dyDescent="0.25">
      <c r="B272" s="259"/>
      <c r="C272" s="260"/>
      <c r="D272" s="261"/>
      <c r="E272" s="40"/>
      <c r="F272" s="94"/>
      <c r="G272" s="95"/>
      <c r="H272" s="96"/>
      <c r="I272" s="238"/>
      <c r="J272" s="239"/>
      <c r="K272" s="240"/>
      <c r="L272" s="245"/>
      <c r="M272" s="246"/>
      <c r="N272" s="247"/>
      <c r="O272" s="94"/>
      <c r="P272" s="96"/>
    </row>
    <row r="273" spans="1:24" ht="18.75" hidden="1" customHeight="1" x14ac:dyDescent="0.25">
      <c r="B273" s="262"/>
      <c r="C273" s="263"/>
      <c r="D273" s="264"/>
      <c r="E273" s="40"/>
      <c r="F273" s="94"/>
      <c r="G273" s="95"/>
      <c r="H273" s="96"/>
      <c r="I273" s="238"/>
      <c r="J273" s="239"/>
      <c r="K273" s="240"/>
      <c r="L273" s="105"/>
      <c r="M273" s="106"/>
      <c r="N273" s="107"/>
      <c r="O273" s="94"/>
      <c r="P273" s="96"/>
    </row>
    <row r="274" spans="1:24" ht="19.5" hidden="1" customHeight="1" x14ac:dyDescent="0.25">
      <c r="B274" s="256"/>
      <c r="C274" s="257"/>
      <c r="D274" s="258"/>
      <c r="E274" s="40"/>
      <c r="F274" s="94"/>
      <c r="G274" s="95"/>
      <c r="H274" s="96"/>
      <c r="I274" s="238"/>
      <c r="J274" s="239"/>
      <c r="K274" s="240"/>
      <c r="L274" s="245"/>
      <c r="M274" s="246"/>
      <c r="N274" s="247"/>
      <c r="O274" s="94"/>
      <c r="P274" s="96"/>
    </row>
    <row r="275" spans="1:24" ht="16.5" hidden="1" customHeight="1" x14ac:dyDescent="0.25">
      <c r="B275" s="259"/>
      <c r="C275" s="260"/>
      <c r="D275" s="261"/>
      <c r="E275" s="40"/>
      <c r="F275" s="94"/>
      <c r="G275" s="95"/>
      <c r="H275" s="96"/>
      <c r="I275" s="238"/>
      <c r="J275" s="239"/>
      <c r="K275" s="240"/>
      <c r="L275" s="245"/>
      <c r="M275" s="246"/>
      <c r="N275" s="247"/>
      <c r="O275" s="94"/>
      <c r="P275" s="96"/>
    </row>
    <row r="276" spans="1:24" ht="12.75" hidden="1" customHeight="1" x14ac:dyDescent="0.25">
      <c r="B276" s="259"/>
      <c r="C276" s="260"/>
      <c r="D276" s="261"/>
      <c r="E276" s="40"/>
      <c r="F276" s="94"/>
      <c r="G276" s="95"/>
      <c r="H276" s="96"/>
      <c r="I276" s="238"/>
      <c r="J276" s="239"/>
      <c r="K276" s="240"/>
      <c r="L276" s="245"/>
      <c r="M276" s="246"/>
      <c r="N276" s="247"/>
      <c r="O276" s="94"/>
      <c r="P276" s="96"/>
    </row>
    <row r="277" spans="1:24" ht="21" hidden="1" customHeight="1" x14ac:dyDescent="0.25">
      <c r="B277" s="259"/>
      <c r="C277" s="260"/>
      <c r="D277" s="261"/>
      <c r="E277" s="40"/>
      <c r="F277" s="94"/>
      <c r="G277" s="95"/>
      <c r="H277" s="96"/>
      <c r="I277" s="238"/>
      <c r="J277" s="239"/>
      <c r="K277" s="240"/>
      <c r="L277" s="245"/>
      <c r="M277" s="246"/>
      <c r="N277" s="247"/>
      <c r="O277" s="94"/>
      <c r="P277" s="96"/>
    </row>
    <row r="278" spans="1:24" ht="17.25" hidden="1" customHeight="1" x14ac:dyDescent="0.25">
      <c r="B278" s="262"/>
      <c r="C278" s="263"/>
      <c r="D278" s="264"/>
      <c r="E278" s="40"/>
      <c r="F278" s="94"/>
      <c r="G278" s="95"/>
      <c r="H278" s="96"/>
      <c r="I278" s="238"/>
      <c r="J278" s="239"/>
      <c r="K278" s="240"/>
      <c r="L278" s="105"/>
      <c r="M278" s="106"/>
      <c r="N278" s="107"/>
      <c r="O278" s="94"/>
      <c r="P278" s="96"/>
    </row>
    <row r="279" spans="1:24" ht="31.5" customHeight="1" x14ac:dyDescent="0.25">
      <c r="B279" s="255" t="s">
        <v>126</v>
      </c>
      <c r="C279" s="255"/>
      <c r="D279" s="255"/>
      <c r="E279" s="255"/>
      <c r="F279" s="255"/>
      <c r="G279" s="255"/>
      <c r="H279" s="255"/>
      <c r="I279" s="255"/>
      <c r="J279" s="255"/>
      <c r="K279" s="255"/>
      <c r="L279" s="255"/>
      <c r="M279" s="255"/>
      <c r="N279" s="255"/>
      <c r="O279" s="255"/>
      <c r="P279" s="255"/>
    </row>
    <row r="280" spans="1:24" ht="16.5" customHeight="1" x14ac:dyDescent="0.25">
      <c r="A280" s="4"/>
      <c r="B280" s="4"/>
      <c r="C280" s="41"/>
      <c r="D280" s="41"/>
      <c r="E280" s="41"/>
      <c r="F280" s="41"/>
      <c r="G280" s="41"/>
      <c r="H280" s="41"/>
      <c r="I280" s="41"/>
      <c r="J280" s="42"/>
      <c r="K280" s="42"/>
      <c r="L280" s="42"/>
      <c r="M280" s="42"/>
      <c r="N280" s="3"/>
      <c r="O280" s="16"/>
      <c r="P280" s="41"/>
    </row>
    <row r="281" spans="1:24" ht="15.75" customHeight="1" x14ac:dyDescent="0.25">
      <c r="B281" s="137" t="s">
        <v>127</v>
      </c>
      <c r="C281" s="137"/>
      <c r="D281" s="137"/>
      <c r="E281" s="137"/>
      <c r="F281" s="137"/>
      <c r="G281" s="137"/>
      <c r="H281" s="137"/>
      <c r="I281" s="137"/>
      <c r="J281" s="137"/>
      <c r="K281" s="137"/>
      <c r="L281" s="137"/>
      <c r="M281" s="137"/>
      <c r="N281" s="137"/>
      <c r="O281" s="137"/>
      <c r="P281" s="137"/>
      <c r="V281" s="251"/>
      <c r="W281" s="251"/>
      <c r="X281" s="251"/>
    </row>
    <row r="282" spans="1:24" ht="35.25" customHeight="1" x14ac:dyDescent="0.25">
      <c r="B282" s="252" t="s">
        <v>128</v>
      </c>
      <c r="C282" s="253"/>
      <c r="D282" s="253"/>
      <c r="E282" s="253"/>
      <c r="F282" s="253"/>
      <c r="G282" s="253"/>
      <c r="H282" s="253"/>
      <c r="I282" s="253"/>
      <c r="J282" s="253"/>
      <c r="K282" s="253"/>
      <c r="L282" s="253"/>
      <c r="M282" s="253"/>
      <c r="N282" s="253"/>
      <c r="O282" s="253"/>
      <c r="P282" s="254"/>
    </row>
    <row r="283" spans="1:24" ht="14.1" customHeight="1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1:24" ht="14.1" customHeight="1" x14ac:dyDescent="0.25">
      <c r="B284" s="89" t="s">
        <v>27</v>
      </c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</row>
    <row r="285" spans="1:24" ht="24.75" customHeight="1" x14ac:dyDescent="0.25">
      <c r="B285" s="90" t="s">
        <v>28</v>
      </c>
      <c r="C285" s="91"/>
      <c r="D285" s="92"/>
      <c r="E285" s="90" t="s">
        <v>129</v>
      </c>
      <c r="F285" s="91"/>
      <c r="G285" s="91"/>
      <c r="H285" s="91"/>
      <c r="I285" s="91"/>
      <c r="J285" s="91"/>
      <c r="K285" s="91"/>
      <c r="L285" s="92"/>
      <c r="M285" s="90" t="s">
        <v>30</v>
      </c>
      <c r="N285" s="91"/>
      <c r="O285" s="91"/>
      <c r="P285" s="92"/>
    </row>
    <row r="286" spans="1:24" ht="32.25" customHeight="1" x14ac:dyDescent="0.25">
      <c r="B286" s="94" t="s">
        <v>162</v>
      </c>
      <c r="C286" s="95"/>
      <c r="D286" s="96"/>
      <c r="E286" s="94" t="s">
        <v>135</v>
      </c>
      <c r="F286" s="95"/>
      <c r="G286" s="95"/>
      <c r="H286" s="95"/>
      <c r="I286" s="95"/>
      <c r="J286" s="95"/>
      <c r="K286" s="95"/>
      <c r="L286" s="96"/>
      <c r="M286" s="94" t="e">
        <f>VLOOKUP(E286,'Приборы ЛНК'!K4:L16,2,FALSE)</f>
        <v>#N/A</v>
      </c>
      <c r="N286" s="95"/>
      <c r="O286" s="95"/>
      <c r="P286" s="96"/>
    </row>
    <row r="287" spans="1:24" ht="11.25" customHeight="1" x14ac:dyDescent="0.25">
      <c r="A287" s="15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5"/>
      <c r="O287" s="15"/>
      <c r="P287" s="15"/>
    </row>
    <row r="288" spans="1:24" ht="14.1" customHeight="1" x14ac:dyDescent="0.25">
      <c r="B288" s="89" t="s">
        <v>32</v>
      </c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</row>
    <row r="289" spans="1:30" ht="26.25" customHeight="1" x14ac:dyDescent="0.25">
      <c r="B289" s="90" t="s">
        <v>33</v>
      </c>
      <c r="C289" s="91"/>
      <c r="D289" s="92"/>
      <c r="E289" s="90" t="s">
        <v>34</v>
      </c>
      <c r="F289" s="91"/>
      <c r="G289" s="91"/>
      <c r="H289" s="91"/>
      <c r="I289" s="91"/>
      <c r="J289" s="92"/>
      <c r="K289" s="90" t="s">
        <v>35</v>
      </c>
      <c r="L289" s="92"/>
      <c r="M289" s="90" t="s">
        <v>36</v>
      </c>
      <c r="N289" s="91"/>
      <c r="O289" s="91"/>
      <c r="P289" s="92"/>
      <c r="AD289" s="1">
        <v>1</v>
      </c>
    </row>
    <row r="290" spans="1:30" ht="22.5" customHeight="1" x14ac:dyDescent="0.25">
      <c r="B290" s="94" t="s">
        <v>130</v>
      </c>
      <c r="C290" s="95"/>
      <c r="D290" s="96"/>
      <c r="E290" s="94" t="e">
        <f>VLOOKUP(M290,Специалисты!E4:F15,2,FALSE)</f>
        <v>#N/A</v>
      </c>
      <c r="F290" s="95"/>
      <c r="G290" s="95"/>
      <c r="H290" s="95"/>
      <c r="I290" s="95"/>
      <c r="J290" s="96"/>
      <c r="K290" s="94"/>
      <c r="L290" s="96"/>
      <c r="M290" s="94" t="s">
        <v>143</v>
      </c>
      <c r="N290" s="95"/>
      <c r="O290" s="95"/>
      <c r="P290" s="96"/>
    </row>
    <row r="292" spans="1:30" s="3" customFormat="1" ht="15.75" customHeight="1" x14ac:dyDescent="0.25">
      <c r="A292" s="43"/>
      <c r="B292" s="248" t="str">
        <f>ВИК!$A$38</f>
        <v>Генеральный директор</v>
      </c>
      <c r="C292" s="249"/>
      <c r="D292" s="249"/>
      <c r="E292" s="249"/>
      <c r="F292" s="249"/>
      <c r="G292" s="249"/>
      <c r="H292" s="249"/>
      <c r="I292" s="249"/>
      <c r="J292" s="250"/>
      <c r="K292" s="105"/>
      <c r="L292" s="107"/>
      <c r="M292" s="105" t="s">
        <v>145</v>
      </c>
      <c r="N292" s="106"/>
      <c r="O292" s="106"/>
      <c r="P292" s="107"/>
      <c r="Q292" s="43"/>
      <c r="R292" s="43"/>
      <c r="S292" s="43"/>
    </row>
  </sheetData>
  <mergeCells count="1156">
    <mergeCell ref="B2:P2"/>
    <mergeCell ref="B3:P3"/>
    <mergeCell ref="B5:D5"/>
    <mergeCell ref="E5:H5"/>
    <mergeCell ref="J5:L5"/>
    <mergeCell ref="M5:P5"/>
    <mergeCell ref="B10:D10"/>
    <mergeCell ref="E10:H10"/>
    <mergeCell ref="B11:P11"/>
    <mergeCell ref="B12:P12"/>
    <mergeCell ref="B13:P13"/>
    <mergeCell ref="B15:P15"/>
    <mergeCell ref="B8:D8"/>
    <mergeCell ref="E8:H8"/>
    <mergeCell ref="J8:L8"/>
    <mergeCell ref="M8:P8"/>
    <mergeCell ref="B9:D9"/>
    <mergeCell ref="F9:H9"/>
    <mergeCell ref="J9:L9"/>
    <mergeCell ref="M9:P9"/>
    <mergeCell ref="B6:D7"/>
    <mergeCell ref="E6:H7"/>
    <mergeCell ref="J6:L6"/>
    <mergeCell ref="M6:P6"/>
    <mergeCell ref="J7:L7"/>
    <mergeCell ref="M7:P7"/>
    <mergeCell ref="F18:H18"/>
    <mergeCell ref="I18:K18"/>
    <mergeCell ref="L18:N18"/>
    <mergeCell ref="O18:P18"/>
    <mergeCell ref="F19:H19"/>
    <mergeCell ref="I19:K19"/>
    <mergeCell ref="L19:N19"/>
    <mergeCell ref="O19:P19"/>
    <mergeCell ref="B16:D16"/>
    <mergeCell ref="F16:H16"/>
    <mergeCell ref="I16:K16"/>
    <mergeCell ref="L16:N16"/>
    <mergeCell ref="O16:P16"/>
    <mergeCell ref="B17:D19"/>
    <mergeCell ref="F17:H17"/>
    <mergeCell ref="I17:K17"/>
    <mergeCell ref="L17:N17"/>
    <mergeCell ref="O17:P17"/>
    <mergeCell ref="I22:K22"/>
    <mergeCell ref="L22:N22"/>
    <mergeCell ref="O22:P22"/>
    <mergeCell ref="F23:H23"/>
    <mergeCell ref="I23:K23"/>
    <mergeCell ref="L23:N23"/>
    <mergeCell ref="O23:P23"/>
    <mergeCell ref="B20:D24"/>
    <mergeCell ref="F20:H20"/>
    <mergeCell ref="I20:K20"/>
    <mergeCell ref="L20:N20"/>
    <mergeCell ref="O20:P20"/>
    <mergeCell ref="F21:H21"/>
    <mergeCell ref="I21:K21"/>
    <mergeCell ref="L21:N21"/>
    <mergeCell ref="O21:P21"/>
    <mergeCell ref="F22:H22"/>
    <mergeCell ref="I26:K26"/>
    <mergeCell ref="L26:N26"/>
    <mergeCell ref="O26:P26"/>
    <mergeCell ref="F27:H27"/>
    <mergeCell ref="I27:K27"/>
    <mergeCell ref="L27:N27"/>
    <mergeCell ref="O27:P27"/>
    <mergeCell ref="F24:H24"/>
    <mergeCell ref="I24:K24"/>
    <mergeCell ref="L24:N24"/>
    <mergeCell ref="O24:P24"/>
    <mergeCell ref="B25:D27"/>
    <mergeCell ref="F25:H25"/>
    <mergeCell ref="I25:K25"/>
    <mergeCell ref="L25:N25"/>
    <mergeCell ref="O25:P25"/>
    <mergeCell ref="F26:H26"/>
    <mergeCell ref="B33:D37"/>
    <mergeCell ref="F33:H33"/>
    <mergeCell ref="I33:K33"/>
    <mergeCell ref="L33:N33"/>
    <mergeCell ref="O33:P33"/>
    <mergeCell ref="F34:H34"/>
    <mergeCell ref="I30:K30"/>
    <mergeCell ref="L30:N30"/>
    <mergeCell ref="O30:P30"/>
    <mergeCell ref="F31:H31"/>
    <mergeCell ref="I31:K31"/>
    <mergeCell ref="L31:N31"/>
    <mergeCell ref="O31:P31"/>
    <mergeCell ref="B28:D32"/>
    <mergeCell ref="F28:H28"/>
    <mergeCell ref="I28:K28"/>
    <mergeCell ref="L28:N28"/>
    <mergeCell ref="O28:P28"/>
    <mergeCell ref="F29:H29"/>
    <mergeCell ref="I29:K29"/>
    <mergeCell ref="L29:N29"/>
    <mergeCell ref="O29:P29"/>
    <mergeCell ref="F30:H30"/>
    <mergeCell ref="F36:H36"/>
    <mergeCell ref="I36:K36"/>
    <mergeCell ref="L36:N36"/>
    <mergeCell ref="O36:P36"/>
    <mergeCell ref="F37:H37"/>
    <mergeCell ref="I37:K37"/>
    <mergeCell ref="L37:N37"/>
    <mergeCell ref="O37:P37"/>
    <mergeCell ref="I34:K34"/>
    <mergeCell ref="L34:N34"/>
    <mergeCell ref="O34:P34"/>
    <mergeCell ref="F35:H35"/>
    <mergeCell ref="I35:K35"/>
    <mergeCell ref="L35:N35"/>
    <mergeCell ref="O35:P35"/>
    <mergeCell ref="F32:H32"/>
    <mergeCell ref="I32:K32"/>
    <mergeCell ref="L32:N32"/>
    <mergeCell ref="O32:P32"/>
    <mergeCell ref="B43:D47"/>
    <mergeCell ref="F43:H43"/>
    <mergeCell ref="I43:K43"/>
    <mergeCell ref="L43:N43"/>
    <mergeCell ref="O43:P43"/>
    <mergeCell ref="F44:H44"/>
    <mergeCell ref="I40:K40"/>
    <mergeCell ref="L40:N40"/>
    <mergeCell ref="O40:P40"/>
    <mergeCell ref="F41:H41"/>
    <mergeCell ref="I41:K41"/>
    <mergeCell ref="L41:N41"/>
    <mergeCell ref="O41:P41"/>
    <mergeCell ref="B38:D42"/>
    <mergeCell ref="F38:H38"/>
    <mergeCell ref="I38:K38"/>
    <mergeCell ref="L38:N38"/>
    <mergeCell ref="O38:P38"/>
    <mergeCell ref="F39:H39"/>
    <mergeCell ref="I39:K39"/>
    <mergeCell ref="L39:N39"/>
    <mergeCell ref="O39:P39"/>
    <mergeCell ref="F40:H40"/>
    <mergeCell ref="F46:H46"/>
    <mergeCell ref="I46:K46"/>
    <mergeCell ref="L46:N46"/>
    <mergeCell ref="O46:P46"/>
    <mergeCell ref="F47:H47"/>
    <mergeCell ref="I47:K47"/>
    <mergeCell ref="L47:N47"/>
    <mergeCell ref="O47:P47"/>
    <mergeCell ref="I44:K44"/>
    <mergeCell ref="L44:N44"/>
    <mergeCell ref="O44:P44"/>
    <mergeCell ref="F45:H45"/>
    <mergeCell ref="I45:K45"/>
    <mergeCell ref="L45:N45"/>
    <mergeCell ref="O45:P45"/>
    <mergeCell ref="F42:H42"/>
    <mergeCell ref="I42:K42"/>
    <mergeCell ref="L42:N42"/>
    <mergeCell ref="O42:P42"/>
    <mergeCell ref="I50:K50"/>
    <mergeCell ref="L50:N50"/>
    <mergeCell ref="O50:P50"/>
    <mergeCell ref="F51:H51"/>
    <mergeCell ref="I51:K51"/>
    <mergeCell ref="L51:N51"/>
    <mergeCell ref="O51:P51"/>
    <mergeCell ref="B48:D52"/>
    <mergeCell ref="F48:H48"/>
    <mergeCell ref="I48:K48"/>
    <mergeCell ref="L48:N48"/>
    <mergeCell ref="O48:P48"/>
    <mergeCell ref="F49:H49"/>
    <mergeCell ref="I49:K49"/>
    <mergeCell ref="L49:N49"/>
    <mergeCell ref="O49:P49"/>
    <mergeCell ref="F50:H50"/>
    <mergeCell ref="I54:K54"/>
    <mergeCell ref="L54:N54"/>
    <mergeCell ref="O54:P54"/>
    <mergeCell ref="F55:H55"/>
    <mergeCell ref="I55:K55"/>
    <mergeCell ref="L55:N55"/>
    <mergeCell ref="O55:P55"/>
    <mergeCell ref="F52:H52"/>
    <mergeCell ref="I52:K52"/>
    <mergeCell ref="L52:N52"/>
    <mergeCell ref="O52:P52"/>
    <mergeCell ref="B53:D55"/>
    <mergeCell ref="F53:H53"/>
    <mergeCell ref="I53:K53"/>
    <mergeCell ref="L53:N53"/>
    <mergeCell ref="O53:P53"/>
    <mergeCell ref="F54:H54"/>
    <mergeCell ref="B61:D65"/>
    <mergeCell ref="F61:H61"/>
    <mergeCell ref="I61:K61"/>
    <mergeCell ref="L61:N61"/>
    <mergeCell ref="O61:P61"/>
    <mergeCell ref="F62:H62"/>
    <mergeCell ref="I58:K58"/>
    <mergeCell ref="L58:N58"/>
    <mergeCell ref="O58:P58"/>
    <mergeCell ref="F59:H59"/>
    <mergeCell ref="I59:K59"/>
    <mergeCell ref="L59:N59"/>
    <mergeCell ref="O59:P59"/>
    <mergeCell ref="B56:D60"/>
    <mergeCell ref="F56:H56"/>
    <mergeCell ref="I56:K56"/>
    <mergeCell ref="L56:N56"/>
    <mergeCell ref="O56:P56"/>
    <mergeCell ref="F57:H57"/>
    <mergeCell ref="I57:K57"/>
    <mergeCell ref="L57:N57"/>
    <mergeCell ref="O57:P57"/>
    <mergeCell ref="F58:H58"/>
    <mergeCell ref="F64:H64"/>
    <mergeCell ref="I64:K64"/>
    <mergeCell ref="L64:N64"/>
    <mergeCell ref="O64:P64"/>
    <mergeCell ref="F65:H65"/>
    <mergeCell ref="I65:K65"/>
    <mergeCell ref="L65:N65"/>
    <mergeCell ref="O65:P65"/>
    <mergeCell ref="I62:K62"/>
    <mergeCell ref="L62:N62"/>
    <mergeCell ref="O62:P62"/>
    <mergeCell ref="F63:H63"/>
    <mergeCell ref="I63:K63"/>
    <mergeCell ref="L63:N63"/>
    <mergeCell ref="O63:P63"/>
    <mergeCell ref="F60:H60"/>
    <mergeCell ref="I60:K60"/>
    <mergeCell ref="L60:N60"/>
    <mergeCell ref="O60:P60"/>
    <mergeCell ref="B69:D73"/>
    <mergeCell ref="F69:H69"/>
    <mergeCell ref="I69:K69"/>
    <mergeCell ref="L69:N69"/>
    <mergeCell ref="O69:P69"/>
    <mergeCell ref="F70:H70"/>
    <mergeCell ref="I70:K70"/>
    <mergeCell ref="B66:D68"/>
    <mergeCell ref="F66:H66"/>
    <mergeCell ref="I66:K66"/>
    <mergeCell ref="L66:N66"/>
    <mergeCell ref="O66:P66"/>
    <mergeCell ref="F67:H67"/>
    <mergeCell ref="I67:K67"/>
    <mergeCell ref="L67:N67"/>
    <mergeCell ref="O67:P67"/>
    <mergeCell ref="F68:H68"/>
    <mergeCell ref="F72:H72"/>
    <mergeCell ref="I72:K72"/>
    <mergeCell ref="L72:N72"/>
    <mergeCell ref="O72:P72"/>
    <mergeCell ref="F73:H73"/>
    <mergeCell ref="I73:K73"/>
    <mergeCell ref="L73:N73"/>
    <mergeCell ref="O73:P73"/>
    <mergeCell ref="L70:N70"/>
    <mergeCell ref="O70:P70"/>
    <mergeCell ref="F71:H71"/>
    <mergeCell ref="I71:K71"/>
    <mergeCell ref="L71:N71"/>
    <mergeCell ref="O71:P71"/>
    <mergeCell ref="I68:K68"/>
    <mergeCell ref="L68:N68"/>
    <mergeCell ref="O68:P68"/>
    <mergeCell ref="B79:D83"/>
    <mergeCell ref="F79:H79"/>
    <mergeCell ref="I79:K79"/>
    <mergeCell ref="L79:N79"/>
    <mergeCell ref="O79:P79"/>
    <mergeCell ref="F80:H80"/>
    <mergeCell ref="I76:K76"/>
    <mergeCell ref="L76:N76"/>
    <mergeCell ref="O76:P76"/>
    <mergeCell ref="F77:H77"/>
    <mergeCell ref="I77:K77"/>
    <mergeCell ref="L77:N77"/>
    <mergeCell ref="O77:P77"/>
    <mergeCell ref="B74:D78"/>
    <mergeCell ref="F74:H74"/>
    <mergeCell ref="I74:K74"/>
    <mergeCell ref="L74:N74"/>
    <mergeCell ref="O74:P74"/>
    <mergeCell ref="F75:H75"/>
    <mergeCell ref="I75:K75"/>
    <mergeCell ref="L75:N75"/>
    <mergeCell ref="O75:P75"/>
    <mergeCell ref="F76:H76"/>
    <mergeCell ref="F82:H82"/>
    <mergeCell ref="I82:K82"/>
    <mergeCell ref="L82:N82"/>
    <mergeCell ref="O82:P82"/>
    <mergeCell ref="F83:H83"/>
    <mergeCell ref="I83:K83"/>
    <mergeCell ref="L83:N83"/>
    <mergeCell ref="O83:P83"/>
    <mergeCell ref="I80:K80"/>
    <mergeCell ref="L80:N80"/>
    <mergeCell ref="O80:P80"/>
    <mergeCell ref="F81:H81"/>
    <mergeCell ref="I81:K81"/>
    <mergeCell ref="L81:N81"/>
    <mergeCell ref="O81:P81"/>
    <mergeCell ref="F78:H78"/>
    <mergeCell ref="I78:K78"/>
    <mergeCell ref="L78:N78"/>
    <mergeCell ref="O78:P78"/>
    <mergeCell ref="B89:D93"/>
    <mergeCell ref="F89:H89"/>
    <mergeCell ref="I89:K89"/>
    <mergeCell ref="L89:N89"/>
    <mergeCell ref="O89:P89"/>
    <mergeCell ref="F90:H90"/>
    <mergeCell ref="I86:K86"/>
    <mergeCell ref="L86:N86"/>
    <mergeCell ref="O86:P86"/>
    <mergeCell ref="F87:H87"/>
    <mergeCell ref="I87:K87"/>
    <mergeCell ref="L87:N87"/>
    <mergeCell ref="O87:P87"/>
    <mergeCell ref="B84:D88"/>
    <mergeCell ref="F84:H84"/>
    <mergeCell ref="I84:K84"/>
    <mergeCell ref="L84:N84"/>
    <mergeCell ref="O84:P84"/>
    <mergeCell ref="F85:H85"/>
    <mergeCell ref="I85:K85"/>
    <mergeCell ref="L85:N85"/>
    <mergeCell ref="O85:P85"/>
    <mergeCell ref="F86:H86"/>
    <mergeCell ref="F92:H92"/>
    <mergeCell ref="I92:K92"/>
    <mergeCell ref="L92:N92"/>
    <mergeCell ref="O92:P92"/>
    <mergeCell ref="F93:H93"/>
    <mergeCell ref="I93:K93"/>
    <mergeCell ref="L93:N93"/>
    <mergeCell ref="O93:P93"/>
    <mergeCell ref="I90:K90"/>
    <mergeCell ref="L90:N90"/>
    <mergeCell ref="O90:P90"/>
    <mergeCell ref="F91:H91"/>
    <mergeCell ref="I91:K91"/>
    <mergeCell ref="L91:N91"/>
    <mergeCell ref="O91:P91"/>
    <mergeCell ref="F88:H88"/>
    <mergeCell ref="I88:K88"/>
    <mergeCell ref="L88:N88"/>
    <mergeCell ref="O88:P88"/>
    <mergeCell ref="B99:D103"/>
    <mergeCell ref="F99:H99"/>
    <mergeCell ref="I99:K99"/>
    <mergeCell ref="L99:N99"/>
    <mergeCell ref="O99:P99"/>
    <mergeCell ref="F100:H100"/>
    <mergeCell ref="I96:K96"/>
    <mergeCell ref="L96:N96"/>
    <mergeCell ref="O96:P96"/>
    <mergeCell ref="F97:H97"/>
    <mergeCell ref="I97:K97"/>
    <mergeCell ref="L97:N97"/>
    <mergeCell ref="O97:P97"/>
    <mergeCell ref="B94:D98"/>
    <mergeCell ref="F94:H94"/>
    <mergeCell ref="I94:K94"/>
    <mergeCell ref="L94:N94"/>
    <mergeCell ref="O94:P94"/>
    <mergeCell ref="F95:H95"/>
    <mergeCell ref="I95:K95"/>
    <mergeCell ref="L95:N95"/>
    <mergeCell ref="O95:P95"/>
    <mergeCell ref="F96:H96"/>
    <mergeCell ref="F102:H102"/>
    <mergeCell ref="I102:K102"/>
    <mergeCell ref="L102:N102"/>
    <mergeCell ref="O102:P102"/>
    <mergeCell ref="F103:H103"/>
    <mergeCell ref="I103:K103"/>
    <mergeCell ref="L103:N103"/>
    <mergeCell ref="O103:P103"/>
    <mergeCell ref="I100:K100"/>
    <mergeCell ref="L100:N100"/>
    <mergeCell ref="O100:P100"/>
    <mergeCell ref="F101:H101"/>
    <mergeCell ref="I101:K101"/>
    <mergeCell ref="L101:N101"/>
    <mergeCell ref="O101:P101"/>
    <mergeCell ref="F98:H98"/>
    <mergeCell ref="I98:K98"/>
    <mergeCell ref="L98:N98"/>
    <mergeCell ref="O98:P98"/>
    <mergeCell ref="B109:D113"/>
    <mergeCell ref="F109:H109"/>
    <mergeCell ref="I109:K109"/>
    <mergeCell ref="L109:N109"/>
    <mergeCell ref="O109:P109"/>
    <mergeCell ref="F110:H110"/>
    <mergeCell ref="I106:K106"/>
    <mergeCell ref="L106:N106"/>
    <mergeCell ref="O106:P106"/>
    <mergeCell ref="F107:H107"/>
    <mergeCell ref="I107:K107"/>
    <mergeCell ref="L107:N107"/>
    <mergeCell ref="O107:P107"/>
    <mergeCell ref="B104:D108"/>
    <mergeCell ref="F104:H104"/>
    <mergeCell ref="I104:K104"/>
    <mergeCell ref="L104:N104"/>
    <mergeCell ref="O104:P104"/>
    <mergeCell ref="F105:H105"/>
    <mergeCell ref="I105:K105"/>
    <mergeCell ref="L105:N105"/>
    <mergeCell ref="O105:P105"/>
    <mergeCell ref="F106:H106"/>
    <mergeCell ref="F112:H112"/>
    <mergeCell ref="I112:K112"/>
    <mergeCell ref="L112:N112"/>
    <mergeCell ref="O112:P112"/>
    <mergeCell ref="F113:H113"/>
    <mergeCell ref="I113:K113"/>
    <mergeCell ref="L113:N113"/>
    <mergeCell ref="O113:P113"/>
    <mergeCell ref="I110:K110"/>
    <mergeCell ref="L110:N110"/>
    <mergeCell ref="O110:P110"/>
    <mergeCell ref="F111:H111"/>
    <mergeCell ref="I111:K111"/>
    <mergeCell ref="L111:N111"/>
    <mergeCell ref="O111:P111"/>
    <mergeCell ref="F108:H108"/>
    <mergeCell ref="I108:K108"/>
    <mergeCell ref="L108:N108"/>
    <mergeCell ref="O108:P108"/>
    <mergeCell ref="B119:D123"/>
    <mergeCell ref="F119:H119"/>
    <mergeCell ref="I119:K119"/>
    <mergeCell ref="L119:N119"/>
    <mergeCell ref="O119:P119"/>
    <mergeCell ref="F120:H120"/>
    <mergeCell ref="I116:K116"/>
    <mergeCell ref="L116:N116"/>
    <mergeCell ref="O116:P116"/>
    <mergeCell ref="F117:H117"/>
    <mergeCell ref="I117:K117"/>
    <mergeCell ref="L117:N117"/>
    <mergeCell ref="O117:P117"/>
    <mergeCell ref="B114:D118"/>
    <mergeCell ref="F114:H114"/>
    <mergeCell ref="I114:K114"/>
    <mergeCell ref="L114:N114"/>
    <mergeCell ref="O114:P114"/>
    <mergeCell ref="F115:H115"/>
    <mergeCell ref="I115:K115"/>
    <mergeCell ref="L115:N115"/>
    <mergeCell ref="O115:P115"/>
    <mergeCell ref="F116:H116"/>
    <mergeCell ref="F122:H122"/>
    <mergeCell ref="I122:K122"/>
    <mergeCell ref="L122:N122"/>
    <mergeCell ref="O122:P122"/>
    <mergeCell ref="F123:H123"/>
    <mergeCell ref="I123:K123"/>
    <mergeCell ref="L123:N123"/>
    <mergeCell ref="O123:P123"/>
    <mergeCell ref="I120:K120"/>
    <mergeCell ref="L120:N120"/>
    <mergeCell ref="O120:P120"/>
    <mergeCell ref="F121:H121"/>
    <mergeCell ref="I121:K121"/>
    <mergeCell ref="L121:N121"/>
    <mergeCell ref="O121:P121"/>
    <mergeCell ref="F118:H118"/>
    <mergeCell ref="I118:K118"/>
    <mergeCell ref="L118:N118"/>
    <mergeCell ref="O118:P118"/>
    <mergeCell ref="B129:D133"/>
    <mergeCell ref="F129:H129"/>
    <mergeCell ref="I129:K129"/>
    <mergeCell ref="L129:N129"/>
    <mergeCell ref="O129:P129"/>
    <mergeCell ref="F130:H130"/>
    <mergeCell ref="I126:K126"/>
    <mergeCell ref="L126:N126"/>
    <mergeCell ref="O126:P126"/>
    <mergeCell ref="F127:H127"/>
    <mergeCell ref="I127:K127"/>
    <mergeCell ref="L127:N127"/>
    <mergeCell ref="O127:P127"/>
    <mergeCell ref="B124:D128"/>
    <mergeCell ref="F124:H124"/>
    <mergeCell ref="I124:K124"/>
    <mergeCell ref="L124:N124"/>
    <mergeCell ref="O124:P124"/>
    <mergeCell ref="F125:H125"/>
    <mergeCell ref="I125:K125"/>
    <mergeCell ref="L125:N125"/>
    <mergeCell ref="O125:P125"/>
    <mergeCell ref="F126:H126"/>
    <mergeCell ref="F132:H132"/>
    <mergeCell ref="I132:K132"/>
    <mergeCell ref="L132:N132"/>
    <mergeCell ref="O132:P132"/>
    <mergeCell ref="F133:H133"/>
    <mergeCell ref="I133:K133"/>
    <mergeCell ref="L133:N133"/>
    <mergeCell ref="O133:P133"/>
    <mergeCell ref="I130:K130"/>
    <mergeCell ref="L130:N130"/>
    <mergeCell ref="O130:P130"/>
    <mergeCell ref="F131:H131"/>
    <mergeCell ref="I131:K131"/>
    <mergeCell ref="L131:N131"/>
    <mergeCell ref="O131:P131"/>
    <mergeCell ref="F128:H128"/>
    <mergeCell ref="I128:K128"/>
    <mergeCell ref="L128:N128"/>
    <mergeCell ref="O128:P128"/>
    <mergeCell ref="B139:D143"/>
    <mergeCell ref="F139:H139"/>
    <mergeCell ref="I139:K139"/>
    <mergeCell ref="L139:N139"/>
    <mergeCell ref="O139:P139"/>
    <mergeCell ref="F140:H140"/>
    <mergeCell ref="I136:K136"/>
    <mergeCell ref="L136:N136"/>
    <mergeCell ref="O136:P136"/>
    <mergeCell ref="F137:H137"/>
    <mergeCell ref="I137:K137"/>
    <mergeCell ref="L137:N137"/>
    <mergeCell ref="O137:P137"/>
    <mergeCell ref="B134:D138"/>
    <mergeCell ref="F134:H134"/>
    <mergeCell ref="I134:K134"/>
    <mergeCell ref="L134:N134"/>
    <mergeCell ref="O134:P134"/>
    <mergeCell ref="F135:H135"/>
    <mergeCell ref="I135:K135"/>
    <mergeCell ref="L135:N135"/>
    <mergeCell ref="O135:P135"/>
    <mergeCell ref="F136:H136"/>
    <mergeCell ref="F142:H142"/>
    <mergeCell ref="I142:K142"/>
    <mergeCell ref="L142:N142"/>
    <mergeCell ref="O142:P142"/>
    <mergeCell ref="F143:H143"/>
    <mergeCell ref="I143:K143"/>
    <mergeCell ref="L143:N143"/>
    <mergeCell ref="O143:P143"/>
    <mergeCell ref="I140:K140"/>
    <mergeCell ref="L140:N140"/>
    <mergeCell ref="O140:P140"/>
    <mergeCell ref="F141:H141"/>
    <mergeCell ref="I141:K141"/>
    <mergeCell ref="L141:N141"/>
    <mergeCell ref="O141:P141"/>
    <mergeCell ref="F138:H138"/>
    <mergeCell ref="I138:K138"/>
    <mergeCell ref="L138:N138"/>
    <mergeCell ref="O138:P138"/>
    <mergeCell ref="B149:D153"/>
    <mergeCell ref="F149:H149"/>
    <mergeCell ref="I149:K149"/>
    <mergeCell ref="L149:N149"/>
    <mergeCell ref="O149:P149"/>
    <mergeCell ref="F150:H150"/>
    <mergeCell ref="I146:K146"/>
    <mergeCell ref="L146:N146"/>
    <mergeCell ref="O146:P146"/>
    <mergeCell ref="F147:H147"/>
    <mergeCell ref="I147:K147"/>
    <mergeCell ref="L147:N147"/>
    <mergeCell ref="O147:P147"/>
    <mergeCell ref="B144:D148"/>
    <mergeCell ref="F144:H144"/>
    <mergeCell ref="I144:K144"/>
    <mergeCell ref="L144:N144"/>
    <mergeCell ref="O144:P144"/>
    <mergeCell ref="F145:H145"/>
    <mergeCell ref="I145:K145"/>
    <mergeCell ref="L145:N145"/>
    <mergeCell ref="O145:P145"/>
    <mergeCell ref="F146:H146"/>
    <mergeCell ref="F152:H152"/>
    <mergeCell ref="I152:K152"/>
    <mergeCell ref="L152:N152"/>
    <mergeCell ref="O152:P152"/>
    <mergeCell ref="F153:H153"/>
    <mergeCell ref="I153:K153"/>
    <mergeCell ref="L153:N153"/>
    <mergeCell ref="O153:P153"/>
    <mergeCell ref="I150:K150"/>
    <mergeCell ref="L150:N150"/>
    <mergeCell ref="O150:P150"/>
    <mergeCell ref="F151:H151"/>
    <mergeCell ref="I151:K151"/>
    <mergeCell ref="L151:N151"/>
    <mergeCell ref="O151:P151"/>
    <mergeCell ref="F148:H148"/>
    <mergeCell ref="I148:K148"/>
    <mergeCell ref="L148:N148"/>
    <mergeCell ref="O148:P148"/>
    <mergeCell ref="B159:D163"/>
    <mergeCell ref="F159:H159"/>
    <mergeCell ref="I159:K159"/>
    <mergeCell ref="L159:N159"/>
    <mergeCell ref="O159:P159"/>
    <mergeCell ref="F160:H160"/>
    <mergeCell ref="I156:K156"/>
    <mergeCell ref="L156:N156"/>
    <mergeCell ref="O156:P156"/>
    <mergeCell ref="F157:H157"/>
    <mergeCell ref="I157:K157"/>
    <mergeCell ref="L157:N157"/>
    <mergeCell ref="O157:P157"/>
    <mergeCell ref="B154:D158"/>
    <mergeCell ref="F154:H154"/>
    <mergeCell ref="I154:K154"/>
    <mergeCell ref="L154:N154"/>
    <mergeCell ref="O154:P154"/>
    <mergeCell ref="F155:H155"/>
    <mergeCell ref="I155:K155"/>
    <mergeCell ref="L155:N155"/>
    <mergeCell ref="O155:P155"/>
    <mergeCell ref="F156:H156"/>
    <mergeCell ref="F162:H162"/>
    <mergeCell ref="I162:K162"/>
    <mergeCell ref="L162:N162"/>
    <mergeCell ref="O162:P162"/>
    <mergeCell ref="F163:H163"/>
    <mergeCell ref="I163:K163"/>
    <mergeCell ref="L163:N163"/>
    <mergeCell ref="O163:P163"/>
    <mergeCell ref="I160:K160"/>
    <mergeCell ref="L160:N160"/>
    <mergeCell ref="O160:P160"/>
    <mergeCell ref="F161:H161"/>
    <mergeCell ref="I161:K161"/>
    <mergeCell ref="L161:N161"/>
    <mergeCell ref="O161:P161"/>
    <mergeCell ref="F158:H158"/>
    <mergeCell ref="I158:K158"/>
    <mergeCell ref="L158:N158"/>
    <mergeCell ref="O158:P158"/>
    <mergeCell ref="B169:D173"/>
    <mergeCell ref="F169:H169"/>
    <mergeCell ref="I169:K169"/>
    <mergeCell ref="L169:N169"/>
    <mergeCell ref="O169:P169"/>
    <mergeCell ref="F170:H170"/>
    <mergeCell ref="I166:K166"/>
    <mergeCell ref="L166:N166"/>
    <mergeCell ref="O166:P166"/>
    <mergeCell ref="F167:H167"/>
    <mergeCell ref="I167:K167"/>
    <mergeCell ref="L167:N167"/>
    <mergeCell ref="O167:P167"/>
    <mergeCell ref="B164:D168"/>
    <mergeCell ref="F164:H164"/>
    <mergeCell ref="I164:K164"/>
    <mergeCell ref="L164:N164"/>
    <mergeCell ref="O164:P164"/>
    <mergeCell ref="F165:H165"/>
    <mergeCell ref="I165:K165"/>
    <mergeCell ref="L165:N165"/>
    <mergeCell ref="O165:P165"/>
    <mergeCell ref="F166:H166"/>
    <mergeCell ref="F172:H172"/>
    <mergeCell ref="I172:K172"/>
    <mergeCell ref="L172:N172"/>
    <mergeCell ref="O172:P172"/>
    <mergeCell ref="F173:H173"/>
    <mergeCell ref="I173:K173"/>
    <mergeCell ref="L173:N173"/>
    <mergeCell ref="O173:P173"/>
    <mergeCell ref="I170:K170"/>
    <mergeCell ref="L170:N170"/>
    <mergeCell ref="O170:P170"/>
    <mergeCell ref="F171:H171"/>
    <mergeCell ref="I171:K171"/>
    <mergeCell ref="L171:N171"/>
    <mergeCell ref="O171:P171"/>
    <mergeCell ref="F168:H168"/>
    <mergeCell ref="I168:K168"/>
    <mergeCell ref="L168:N168"/>
    <mergeCell ref="O168:P168"/>
    <mergeCell ref="B179:D183"/>
    <mergeCell ref="F179:H179"/>
    <mergeCell ref="I179:K179"/>
    <mergeCell ref="L179:N179"/>
    <mergeCell ref="O179:P179"/>
    <mergeCell ref="F180:H180"/>
    <mergeCell ref="I176:K176"/>
    <mergeCell ref="L176:N176"/>
    <mergeCell ref="O176:P176"/>
    <mergeCell ref="F177:H177"/>
    <mergeCell ref="I177:K177"/>
    <mergeCell ref="L177:N177"/>
    <mergeCell ref="O177:P177"/>
    <mergeCell ref="B174:D178"/>
    <mergeCell ref="F174:H174"/>
    <mergeCell ref="I174:K174"/>
    <mergeCell ref="L174:N174"/>
    <mergeCell ref="O174:P174"/>
    <mergeCell ref="F175:H175"/>
    <mergeCell ref="I175:K175"/>
    <mergeCell ref="L175:N175"/>
    <mergeCell ref="O175:P175"/>
    <mergeCell ref="F176:H176"/>
    <mergeCell ref="F182:H182"/>
    <mergeCell ref="I182:K182"/>
    <mergeCell ref="L182:N182"/>
    <mergeCell ref="O182:P182"/>
    <mergeCell ref="F183:H183"/>
    <mergeCell ref="I183:K183"/>
    <mergeCell ref="L183:N183"/>
    <mergeCell ref="O183:P183"/>
    <mergeCell ref="I180:K180"/>
    <mergeCell ref="L180:N180"/>
    <mergeCell ref="O180:P180"/>
    <mergeCell ref="F181:H181"/>
    <mergeCell ref="I181:K181"/>
    <mergeCell ref="L181:N181"/>
    <mergeCell ref="O181:P181"/>
    <mergeCell ref="F178:H178"/>
    <mergeCell ref="I178:K178"/>
    <mergeCell ref="L178:N178"/>
    <mergeCell ref="O178:P178"/>
    <mergeCell ref="B189:D193"/>
    <mergeCell ref="F189:H189"/>
    <mergeCell ref="I189:K189"/>
    <mergeCell ref="L189:N189"/>
    <mergeCell ref="O189:P189"/>
    <mergeCell ref="F190:H190"/>
    <mergeCell ref="I186:K186"/>
    <mergeCell ref="L186:N186"/>
    <mergeCell ref="O186:P186"/>
    <mergeCell ref="F187:H187"/>
    <mergeCell ref="I187:K187"/>
    <mergeCell ref="L187:N187"/>
    <mergeCell ref="O187:P187"/>
    <mergeCell ref="B184:D188"/>
    <mergeCell ref="F184:H184"/>
    <mergeCell ref="I184:K184"/>
    <mergeCell ref="L184:N184"/>
    <mergeCell ref="O184:P184"/>
    <mergeCell ref="F185:H185"/>
    <mergeCell ref="I185:K185"/>
    <mergeCell ref="L185:N185"/>
    <mergeCell ref="O185:P185"/>
    <mergeCell ref="F186:H186"/>
    <mergeCell ref="F192:H192"/>
    <mergeCell ref="I192:K192"/>
    <mergeCell ref="L192:N192"/>
    <mergeCell ref="O192:P192"/>
    <mergeCell ref="F193:H193"/>
    <mergeCell ref="I193:K193"/>
    <mergeCell ref="L193:N193"/>
    <mergeCell ref="O193:P193"/>
    <mergeCell ref="I190:K190"/>
    <mergeCell ref="L190:N190"/>
    <mergeCell ref="O190:P190"/>
    <mergeCell ref="F191:H191"/>
    <mergeCell ref="I191:K191"/>
    <mergeCell ref="L191:N191"/>
    <mergeCell ref="O191:P191"/>
    <mergeCell ref="F188:H188"/>
    <mergeCell ref="I188:K188"/>
    <mergeCell ref="L188:N188"/>
    <mergeCell ref="O188:P188"/>
    <mergeCell ref="B199:D203"/>
    <mergeCell ref="F199:H199"/>
    <mergeCell ref="I199:K199"/>
    <mergeCell ref="L199:N199"/>
    <mergeCell ref="O199:P199"/>
    <mergeCell ref="F200:H200"/>
    <mergeCell ref="I196:K196"/>
    <mergeCell ref="L196:N196"/>
    <mergeCell ref="O196:P196"/>
    <mergeCell ref="F197:H197"/>
    <mergeCell ref="I197:K197"/>
    <mergeCell ref="L197:N197"/>
    <mergeCell ref="O197:P197"/>
    <mergeCell ref="B194:D198"/>
    <mergeCell ref="F194:H194"/>
    <mergeCell ref="I194:K194"/>
    <mergeCell ref="L194:N194"/>
    <mergeCell ref="O194:P194"/>
    <mergeCell ref="F195:H195"/>
    <mergeCell ref="I195:K195"/>
    <mergeCell ref="L195:N195"/>
    <mergeCell ref="O195:P195"/>
    <mergeCell ref="F196:H196"/>
    <mergeCell ref="F202:H202"/>
    <mergeCell ref="I202:K202"/>
    <mergeCell ref="L202:N202"/>
    <mergeCell ref="O202:P202"/>
    <mergeCell ref="F203:H203"/>
    <mergeCell ref="I203:K203"/>
    <mergeCell ref="L203:N203"/>
    <mergeCell ref="O203:P203"/>
    <mergeCell ref="I200:K200"/>
    <mergeCell ref="L200:N200"/>
    <mergeCell ref="O200:P200"/>
    <mergeCell ref="F201:H201"/>
    <mergeCell ref="I201:K201"/>
    <mergeCell ref="L201:N201"/>
    <mergeCell ref="O201:P201"/>
    <mergeCell ref="F198:H198"/>
    <mergeCell ref="I198:K198"/>
    <mergeCell ref="L198:N198"/>
    <mergeCell ref="O198:P198"/>
    <mergeCell ref="B209:D213"/>
    <mergeCell ref="F209:H209"/>
    <mergeCell ref="I209:K209"/>
    <mergeCell ref="L209:N209"/>
    <mergeCell ref="O209:P209"/>
    <mergeCell ref="F210:H210"/>
    <mergeCell ref="I206:K206"/>
    <mergeCell ref="L206:N206"/>
    <mergeCell ref="O206:P206"/>
    <mergeCell ref="F207:H207"/>
    <mergeCell ref="I207:K207"/>
    <mergeCell ref="L207:N207"/>
    <mergeCell ref="O207:P207"/>
    <mergeCell ref="B204:D208"/>
    <mergeCell ref="F204:H204"/>
    <mergeCell ref="I204:K204"/>
    <mergeCell ref="L204:N204"/>
    <mergeCell ref="O204:P204"/>
    <mergeCell ref="F205:H205"/>
    <mergeCell ref="I205:K205"/>
    <mergeCell ref="L205:N205"/>
    <mergeCell ref="O205:P205"/>
    <mergeCell ref="F206:H206"/>
    <mergeCell ref="F212:H212"/>
    <mergeCell ref="I212:K212"/>
    <mergeCell ref="L212:N212"/>
    <mergeCell ref="O212:P212"/>
    <mergeCell ref="F213:H213"/>
    <mergeCell ref="I213:K213"/>
    <mergeCell ref="L213:N213"/>
    <mergeCell ref="O213:P213"/>
    <mergeCell ref="I210:K210"/>
    <mergeCell ref="L210:N210"/>
    <mergeCell ref="O210:P210"/>
    <mergeCell ref="F211:H211"/>
    <mergeCell ref="I211:K211"/>
    <mergeCell ref="L211:N211"/>
    <mergeCell ref="O211:P211"/>
    <mergeCell ref="F208:H208"/>
    <mergeCell ref="I208:K208"/>
    <mergeCell ref="L208:N208"/>
    <mergeCell ref="O208:P208"/>
    <mergeCell ref="B219:D223"/>
    <mergeCell ref="F219:H219"/>
    <mergeCell ref="I219:K219"/>
    <mergeCell ref="L219:N219"/>
    <mergeCell ref="O219:P219"/>
    <mergeCell ref="F220:H220"/>
    <mergeCell ref="I216:K216"/>
    <mergeCell ref="L216:N216"/>
    <mergeCell ref="O216:P216"/>
    <mergeCell ref="F217:H217"/>
    <mergeCell ref="I217:K217"/>
    <mergeCell ref="L217:N217"/>
    <mergeCell ref="O217:P217"/>
    <mergeCell ref="B214:D218"/>
    <mergeCell ref="F214:H214"/>
    <mergeCell ref="I214:K214"/>
    <mergeCell ref="L214:N214"/>
    <mergeCell ref="O214:P214"/>
    <mergeCell ref="F215:H215"/>
    <mergeCell ref="I215:K215"/>
    <mergeCell ref="L215:N215"/>
    <mergeCell ref="O215:P215"/>
    <mergeCell ref="F216:H216"/>
    <mergeCell ref="F222:H222"/>
    <mergeCell ref="I222:K222"/>
    <mergeCell ref="L222:N222"/>
    <mergeCell ref="O222:P222"/>
    <mergeCell ref="F223:H223"/>
    <mergeCell ref="I223:K223"/>
    <mergeCell ref="L223:N223"/>
    <mergeCell ref="O223:P223"/>
    <mergeCell ref="I220:K220"/>
    <mergeCell ref="L220:N220"/>
    <mergeCell ref="O220:P220"/>
    <mergeCell ref="F221:H221"/>
    <mergeCell ref="I221:K221"/>
    <mergeCell ref="L221:N221"/>
    <mergeCell ref="O221:P221"/>
    <mergeCell ref="F218:H218"/>
    <mergeCell ref="I218:K218"/>
    <mergeCell ref="L218:N218"/>
    <mergeCell ref="O218:P218"/>
    <mergeCell ref="B229:D233"/>
    <mergeCell ref="F229:H229"/>
    <mergeCell ref="I229:K229"/>
    <mergeCell ref="L229:N229"/>
    <mergeCell ref="O229:P229"/>
    <mergeCell ref="F230:H230"/>
    <mergeCell ref="I226:K226"/>
    <mergeCell ref="L226:N226"/>
    <mergeCell ref="O226:P226"/>
    <mergeCell ref="F227:H227"/>
    <mergeCell ref="I227:K227"/>
    <mergeCell ref="L227:N227"/>
    <mergeCell ref="O227:P227"/>
    <mergeCell ref="B224:D228"/>
    <mergeCell ref="F224:H224"/>
    <mergeCell ref="I224:K224"/>
    <mergeCell ref="L224:N224"/>
    <mergeCell ref="O224:P224"/>
    <mergeCell ref="F225:H225"/>
    <mergeCell ref="I225:K225"/>
    <mergeCell ref="L225:N225"/>
    <mergeCell ref="O225:P225"/>
    <mergeCell ref="F226:H226"/>
    <mergeCell ref="F232:H232"/>
    <mergeCell ref="I232:K232"/>
    <mergeCell ref="L232:N232"/>
    <mergeCell ref="O232:P232"/>
    <mergeCell ref="F233:H233"/>
    <mergeCell ref="I233:K233"/>
    <mergeCell ref="L233:N233"/>
    <mergeCell ref="O233:P233"/>
    <mergeCell ref="I230:K230"/>
    <mergeCell ref="L230:N230"/>
    <mergeCell ref="O230:P230"/>
    <mergeCell ref="F231:H231"/>
    <mergeCell ref="I231:K231"/>
    <mergeCell ref="L231:N231"/>
    <mergeCell ref="O231:P231"/>
    <mergeCell ref="F228:H228"/>
    <mergeCell ref="I228:K228"/>
    <mergeCell ref="L228:N228"/>
    <mergeCell ref="O228:P228"/>
    <mergeCell ref="B239:D243"/>
    <mergeCell ref="F239:H239"/>
    <mergeCell ref="I239:K239"/>
    <mergeCell ref="L239:N239"/>
    <mergeCell ref="O239:P239"/>
    <mergeCell ref="F240:H240"/>
    <mergeCell ref="I236:K236"/>
    <mergeCell ref="L236:N236"/>
    <mergeCell ref="O236:P236"/>
    <mergeCell ref="F237:H237"/>
    <mergeCell ref="I237:K237"/>
    <mergeCell ref="L237:N237"/>
    <mergeCell ref="O237:P237"/>
    <mergeCell ref="B234:D238"/>
    <mergeCell ref="F234:H234"/>
    <mergeCell ref="I234:K234"/>
    <mergeCell ref="L234:N234"/>
    <mergeCell ref="O234:P234"/>
    <mergeCell ref="F235:H235"/>
    <mergeCell ref="I235:K235"/>
    <mergeCell ref="L235:N235"/>
    <mergeCell ref="O235:P235"/>
    <mergeCell ref="F236:H236"/>
    <mergeCell ref="F242:H242"/>
    <mergeCell ref="I242:K242"/>
    <mergeCell ref="L242:N242"/>
    <mergeCell ref="O242:P242"/>
    <mergeCell ref="F243:H243"/>
    <mergeCell ref="I243:K243"/>
    <mergeCell ref="L243:N243"/>
    <mergeCell ref="O243:P243"/>
    <mergeCell ref="I240:K240"/>
    <mergeCell ref="L240:N240"/>
    <mergeCell ref="O240:P240"/>
    <mergeCell ref="F241:H241"/>
    <mergeCell ref="I241:K241"/>
    <mergeCell ref="L241:N241"/>
    <mergeCell ref="O241:P241"/>
    <mergeCell ref="F238:H238"/>
    <mergeCell ref="I238:K238"/>
    <mergeCell ref="L238:N238"/>
    <mergeCell ref="O238:P238"/>
    <mergeCell ref="B249:D253"/>
    <mergeCell ref="F249:H249"/>
    <mergeCell ref="I249:K249"/>
    <mergeCell ref="L249:N249"/>
    <mergeCell ref="O249:P249"/>
    <mergeCell ref="F250:H250"/>
    <mergeCell ref="I246:K246"/>
    <mergeCell ref="L246:N246"/>
    <mergeCell ref="O246:P246"/>
    <mergeCell ref="F247:H247"/>
    <mergeCell ref="I247:K247"/>
    <mergeCell ref="L247:N247"/>
    <mergeCell ref="O247:P247"/>
    <mergeCell ref="B244:D248"/>
    <mergeCell ref="F244:H244"/>
    <mergeCell ref="I244:K244"/>
    <mergeCell ref="L244:N244"/>
    <mergeCell ref="O244:P244"/>
    <mergeCell ref="F245:H245"/>
    <mergeCell ref="I245:K245"/>
    <mergeCell ref="L245:N245"/>
    <mergeCell ref="O245:P245"/>
    <mergeCell ref="F246:H246"/>
    <mergeCell ref="F252:H252"/>
    <mergeCell ref="I252:K252"/>
    <mergeCell ref="L252:N252"/>
    <mergeCell ref="O252:P252"/>
    <mergeCell ref="F253:H253"/>
    <mergeCell ref="I253:K253"/>
    <mergeCell ref="L253:N253"/>
    <mergeCell ref="O253:P253"/>
    <mergeCell ref="I250:K250"/>
    <mergeCell ref="L250:N250"/>
    <mergeCell ref="O250:P250"/>
    <mergeCell ref="F251:H251"/>
    <mergeCell ref="I251:K251"/>
    <mergeCell ref="L251:N251"/>
    <mergeCell ref="O251:P251"/>
    <mergeCell ref="F248:H248"/>
    <mergeCell ref="I248:K248"/>
    <mergeCell ref="L248:N248"/>
    <mergeCell ref="O248:P248"/>
    <mergeCell ref="B259:D263"/>
    <mergeCell ref="F259:H259"/>
    <mergeCell ref="I259:K259"/>
    <mergeCell ref="L259:N259"/>
    <mergeCell ref="O259:P259"/>
    <mergeCell ref="F260:H260"/>
    <mergeCell ref="I256:K256"/>
    <mergeCell ref="L256:N256"/>
    <mergeCell ref="O256:P256"/>
    <mergeCell ref="F257:H257"/>
    <mergeCell ref="I257:K257"/>
    <mergeCell ref="L257:N257"/>
    <mergeCell ref="O257:P257"/>
    <mergeCell ref="B254:D258"/>
    <mergeCell ref="F254:H254"/>
    <mergeCell ref="I254:K254"/>
    <mergeCell ref="L254:N254"/>
    <mergeCell ref="O254:P254"/>
    <mergeCell ref="F255:H255"/>
    <mergeCell ref="I255:K255"/>
    <mergeCell ref="L255:N255"/>
    <mergeCell ref="O255:P255"/>
    <mergeCell ref="F256:H256"/>
    <mergeCell ref="F262:H262"/>
    <mergeCell ref="I262:K262"/>
    <mergeCell ref="L262:N262"/>
    <mergeCell ref="O262:P262"/>
    <mergeCell ref="F263:H263"/>
    <mergeCell ref="I263:K263"/>
    <mergeCell ref="L263:N263"/>
    <mergeCell ref="O263:P263"/>
    <mergeCell ref="I260:K260"/>
    <mergeCell ref="L260:N260"/>
    <mergeCell ref="O260:P260"/>
    <mergeCell ref="F261:H261"/>
    <mergeCell ref="I261:K261"/>
    <mergeCell ref="L261:N261"/>
    <mergeCell ref="O261:P261"/>
    <mergeCell ref="F258:H258"/>
    <mergeCell ref="I258:K258"/>
    <mergeCell ref="L258:N258"/>
    <mergeCell ref="O258:P258"/>
    <mergeCell ref="B269:D273"/>
    <mergeCell ref="F269:H269"/>
    <mergeCell ref="I269:K269"/>
    <mergeCell ref="L269:N269"/>
    <mergeCell ref="O269:P269"/>
    <mergeCell ref="F270:H270"/>
    <mergeCell ref="I266:K266"/>
    <mergeCell ref="L266:N266"/>
    <mergeCell ref="O266:P266"/>
    <mergeCell ref="F267:H267"/>
    <mergeCell ref="I267:K267"/>
    <mergeCell ref="L267:N267"/>
    <mergeCell ref="O267:P267"/>
    <mergeCell ref="B264:D268"/>
    <mergeCell ref="F264:H264"/>
    <mergeCell ref="I264:K264"/>
    <mergeCell ref="L264:N264"/>
    <mergeCell ref="O264:P264"/>
    <mergeCell ref="F265:H265"/>
    <mergeCell ref="I265:K265"/>
    <mergeCell ref="L265:N265"/>
    <mergeCell ref="O265:P265"/>
    <mergeCell ref="F266:H266"/>
    <mergeCell ref="F272:H272"/>
    <mergeCell ref="I272:K272"/>
    <mergeCell ref="L272:N272"/>
    <mergeCell ref="O272:P272"/>
    <mergeCell ref="F273:H273"/>
    <mergeCell ref="I273:K273"/>
    <mergeCell ref="L273:N273"/>
    <mergeCell ref="O273:P273"/>
    <mergeCell ref="I270:K270"/>
    <mergeCell ref="L270:N270"/>
    <mergeCell ref="O270:P270"/>
    <mergeCell ref="F271:H271"/>
    <mergeCell ref="I271:K271"/>
    <mergeCell ref="L271:N271"/>
    <mergeCell ref="O271:P271"/>
    <mergeCell ref="F268:H268"/>
    <mergeCell ref="I268:K268"/>
    <mergeCell ref="L268:N268"/>
    <mergeCell ref="O268:P268"/>
    <mergeCell ref="V281:X281"/>
    <mergeCell ref="B282:P282"/>
    <mergeCell ref="B284:P284"/>
    <mergeCell ref="B285:D285"/>
    <mergeCell ref="E285:L285"/>
    <mergeCell ref="M285:P285"/>
    <mergeCell ref="F278:H278"/>
    <mergeCell ref="I278:K278"/>
    <mergeCell ref="L278:N278"/>
    <mergeCell ref="O278:P278"/>
    <mergeCell ref="B279:P279"/>
    <mergeCell ref="B281:P281"/>
    <mergeCell ref="I276:K276"/>
    <mergeCell ref="L276:N276"/>
    <mergeCell ref="O276:P276"/>
    <mergeCell ref="F277:H277"/>
    <mergeCell ref="I277:K277"/>
    <mergeCell ref="L277:N277"/>
    <mergeCell ref="O277:P277"/>
    <mergeCell ref="B274:D278"/>
    <mergeCell ref="F274:H274"/>
    <mergeCell ref="I274:K274"/>
    <mergeCell ref="L274:N274"/>
    <mergeCell ref="O274:P274"/>
    <mergeCell ref="F275:H275"/>
    <mergeCell ref="I275:K275"/>
    <mergeCell ref="L275:N275"/>
    <mergeCell ref="O275:P275"/>
    <mergeCell ref="F276:H276"/>
    <mergeCell ref="B290:D290"/>
    <mergeCell ref="K290:L290"/>
    <mergeCell ref="M290:P290"/>
    <mergeCell ref="B292:J292"/>
    <mergeCell ref="K292:L292"/>
    <mergeCell ref="M292:P292"/>
    <mergeCell ref="B286:D286"/>
    <mergeCell ref="E286:L286"/>
    <mergeCell ref="M286:P286"/>
    <mergeCell ref="B288:P288"/>
    <mergeCell ref="B289:D289"/>
    <mergeCell ref="K289:L289"/>
    <mergeCell ref="M289:P289"/>
    <mergeCell ref="E289:J289"/>
    <mergeCell ref="E290:J29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firstPageNumber="44" orientation="landscape" useFirstPageNumber="1" r:id="rId1"/>
  <headerFooter>
    <oddFooter>&amp;C&amp;"Times New Roman,обычный"&amp;P
ООО "Оргэнергонефть"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474792A-016C-4082-AC74-D4C5788DC8BA}">
          <x14:formula1>
            <xm:f>OFFSET('Приборы ЛНК'!J4,,,COUNTIF('Приборы ЛНК'!J4:J16,"?*"),1)</xm:f>
          </x14:formula1>
          <xm:sqref>B286:D286</xm:sqref>
        </x14:dataValidation>
        <x14:dataValidation type="list" allowBlank="1" showInputMessage="1" showErrorMessage="1" xr:uid="{6C1A6CED-6A4E-4A39-B3DF-88D01CA30AFD}">
          <x14:formula1>
            <xm:f>OFFSET('Приборы ЛНК'!U4,MATCH(E286,'Приборы ЛНК'!U4:U16,0)-1,1,COUNTIF('Приборы ЛНК'!U4:U16,E286),1)</xm:f>
          </x14:formula1>
          <xm:sqref>H286:L286</xm:sqref>
        </x14:dataValidation>
        <x14:dataValidation type="list" allowBlank="1" showInputMessage="1" showErrorMessage="1" xr:uid="{7052262A-0AB9-47F2-A5DB-8C39569911DB}">
          <x14:formula1>
            <xm:f>OFFSET('Приборы ЛНК'!J4,MATCH(B286,'Приборы ЛНК'!J4:J16,0)-1,1,COUNTIF('Приборы ЛНК'!J4:J16,B286),1)</xm:f>
          </x14:formula1>
          <xm:sqref>E286:G286</xm:sqref>
        </x14:dataValidation>
        <x14:dataValidation type="list" allowBlank="1" showInputMessage="1" showErrorMessage="1" xr:uid="{35BD4904-F56C-41B6-A2A3-77BD93B5AC0E}">
          <x14:formula1>
            <xm:f>OFFSET(Специалисты!E4,,,COUNTIF(Специалисты!E4:E15,"?*"),1)</xm:f>
          </x14:formula1>
          <xm:sqref>M290:P290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C61BC-3650-4AFB-864B-17D51D641D0B}">
  <sheetPr>
    <pageSetUpPr fitToPage="1"/>
  </sheetPr>
  <dimension ref="A1:Z63"/>
  <sheetViews>
    <sheetView view="pageLayout" zoomScaleNormal="100" zoomScaleSheetLayoutView="100" workbookViewId="0">
      <selection activeCell="F8" sqref="F8:M8"/>
    </sheetView>
  </sheetViews>
  <sheetFormatPr defaultRowHeight="15" x14ac:dyDescent="0.25"/>
  <cols>
    <col min="1" max="17" width="5" customWidth="1"/>
    <col min="18" max="18" width="8.140625" customWidth="1"/>
    <col min="19" max="26" width="5" customWidth="1"/>
    <col min="257" max="273" width="5" customWidth="1"/>
    <col min="274" max="274" width="8.140625" customWidth="1"/>
    <col min="275" max="282" width="5" customWidth="1"/>
    <col min="513" max="529" width="5" customWidth="1"/>
    <col min="530" max="530" width="8.140625" customWidth="1"/>
    <col min="531" max="538" width="5" customWidth="1"/>
    <col min="769" max="785" width="5" customWidth="1"/>
    <col min="786" max="786" width="8.140625" customWidth="1"/>
    <col min="787" max="794" width="5" customWidth="1"/>
    <col min="1025" max="1041" width="5" customWidth="1"/>
    <col min="1042" max="1042" width="8.140625" customWidth="1"/>
    <col min="1043" max="1050" width="5" customWidth="1"/>
    <col min="1281" max="1297" width="5" customWidth="1"/>
    <col min="1298" max="1298" width="8.140625" customWidth="1"/>
    <col min="1299" max="1306" width="5" customWidth="1"/>
    <col min="1537" max="1553" width="5" customWidth="1"/>
    <col min="1554" max="1554" width="8.140625" customWidth="1"/>
    <col min="1555" max="1562" width="5" customWidth="1"/>
    <col min="1793" max="1809" width="5" customWidth="1"/>
    <col min="1810" max="1810" width="8.140625" customWidth="1"/>
    <col min="1811" max="1818" width="5" customWidth="1"/>
    <col min="2049" max="2065" width="5" customWidth="1"/>
    <col min="2066" max="2066" width="8.140625" customWidth="1"/>
    <col min="2067" max="2074" width="5" customWidth="1"/>
    <col min="2305" max="2321" width="5" customWidth="1"/>
    <col min="2322" max="2322" width="8.140625" customWidth="1"/>
    <col min="2323" max="2330" width="5" customWidth="1"/>
    <col min="2561" max="2577" width="5" customWidth="1"/>
    <col min="2578" max="2578" width="8.140625" customWidth="1"/>
    <col min="2579" max="2586" width="5" customWidth="1"/>
    <col min="2817" max="2833" width="5" customWidth="1"/>
    <col min="2834" max="2834" width="8.140625" customWidth="1"/>
    <col min="2835" max="2842" width="5" customWidth="1"/>
    <col min="3073" max="3089" width="5" customWidth="1"/>
    <col min="3090" max="3090" width="8.140625" customWidth="1"/>
    <col min="3091" max="3098" width="5" customWidth="1"/>
    <col min="3329" max="3345" width="5" customWidth="1"/>
    <col min="3346" max="3346" width="8.140625" customWidth="1"/>
    <col min="3347" max="3354" width="5" customWidth="1"/>
    <col min="3585" max="3601" width="5" customWidth="1"/>
    <col min="3602" max="3602" width="8.140625" customWidth="1"/>
    <col min="3603" max="3610" width="5" customWidth="1"/>
    <col min="3841" max="3857" width="5" customWidth="1"/>
    <col min="3858" max="3858" width="8.140625" customWidth="1"/>
    <col min="3859" max="3866" width="5" customWidth="1"/>
    <col min="4097" max="4113" width="5" customWidth="1"/>
    <col min="4114" max="4114" width="8.140625" customWidth="1"/>
    <col min="4115" max="4122" width="5" customWidth="1"/>
    <col min="4353" max="4369" width="5" customWidth="1"/>
    <col min="4370" max="4370" width="8.140625" customWidth="1"/>
    <col min="4371" max="4378" width="5" customWidth="1"/>
    <col min="4609" max="4625" width="5" customWidth="1"/>
    <col min="4626" max="4626" width="8.140625" customWidth="1"/>
    <col min="4627" max="4634" width="5" customWidth="1"/>
    <col min="4865" max="4881" width="5" customWidth="1"/>
    <col min="4882" max="4882" width="8.140625" customWidth="1"/>
    <col min="4883" max="4890" width="5" customWidth="1"/>
    <col min="5121" max="5137" width="5" customWidth="1"/>
    <col min="5138" max="5138" width="8.140625" customWidth="1"/>
    <col min="5139" max="5146" width="5" customWidth="1"/>
    <col min="5377" max="5393" width="5" customWidth="1"/>
    <col min="5394" max="5394" width="8.140625" customWidth="1"/>
    <col min="5395" max="5402" width="5" customWidth="1"/>
    <col min="5633" max="5649" width="5" customWidth="1"/>
    <col min="5650" max="5650" width="8.140625" customWidth="1"/>
    <col min="5651" max="5658" width="5" customWidth="1"/>
    <col min="5889" max="5905" width="5" customWidth="1"/>
    <col min="5906" max="5906" width="8.140625" customWidth="1"/>
    <col min="5907" max="5914" width="5" customWidth="1"/>
    <col min="6145" max="6161" width="5" customWidth="1"/>
    <col min="6162" max="6162" width="8.140625" customWidth="1"/>
    <col min="6163" max="6170" width="5" customWidth="1"/>
    <col min="6401" max="6417" width="5" customWidth="1"/>
    <col min="6418" max="6418" width="8.140625" customWidth="1"/>
    <col min="6419" max="6426" width="5" customWidth="1"/>
    <col min="6657" max="6673" width="5" customWidth="1"/>
    <col min="6674" max="6674" width="8.140625" customWidth="1"/>
    <col min="6675" max="6682" width="5" customWidth="1"/>
    <col min="6913" max="6929" width="5" customWidth="1"/>
    <col min="6930" max="6930" width="8.140625" customWidth="1"/>
    <col min="6931" max="6938" width="5" customWidth="1"/>
    <col min="7169" max="7185" width="5" customWidth="1"/>
    <col min="7186" max="7186" width="8.140625" customWidth="1"/>
    <col min="7187" max="7194" width="5" customWidth="1"/>
    <col min="7425" max="7441" width="5" customWidth="1"/>
    <col min="7442" max="7442" width="8.140625" customWidth="1"/>
    <col min="7443" max="7450" width="5" customWidth="1"/>
    <col min="7681" max="7697" width="5" customWidth="1"/>
    <col min="7698" max="7698" width="8.140625" customWidth="1"/>
    <col min="7699" max="7706" width="5" customWidth="1"/>
    <col min="7937" max="7953" width="5" customWidth="1"/>
    <col min="7954" max="7954" width="8.140625" customWidth="1"/>
    <col min="7955" max="7962" width="5" customWidth="1"/>
    <col min="8193" max="8209" width="5" customWidth="1"/>
    <col min="8210" max="8210" width="8.140625" customWidth="1"/>
    <col min="8211" max="8218" width="5" customWidth="1"/>
    <col min="8449" max="8465" width="5" customWidth="1"/>
    <col min="8466" max="8466" width="8.140625" customWidth="1"/>
    <col min="8467" max="8474" width="5" customWidth="1"/>
    <col min="8705" max="8721" width="5" customWidth="1"/>
    <col min="8722" max="8722" width="8.140625" customWidth="1"/>
    <col min="8723" max="8730" width="5" customWidth="1"/>
    <col min="8961" max="8977" width="5" customWidth="1"/>
    <col min="8978" max="8978" width="8.140625" customWidth="1"/>
    <col min="8979" max="8986" width="5" customWidth="1"/>
    <col min="9217" max="9233" width="5" customWidth="1"/>
    <col min="9234" max="9234" width="8.140625" customWidth="1"/>
    <col min="9235" max="9242" width="5" customWidth="1"/>
    <col min="9473" max="9489" width="5" customWidth="1"/>
    <col min="9490" max="9490" width="8.140625" customWidth="1"/>
    <col min="9491" max="9498" width="5" customWidth="1"/>
    <col min="9729" max="9745" width="5" customWidth="1"/>
    <col min="9746" max="9746" width="8.140625" customWidth="1"/>
    <col min="9747" max="9754" width="5" customWidth="1"/>
    <col min="9985" max="10001" width="5" customWidth="1"/>
    <col min="10002" max="10002" width="8.140625" customWidth="1"/>
    <col min="10003" max="10010" width="5" customWidth="1"/>
    <col min="10241" max="10257" width="5" customWidth="1"/>
    <col min="10258" max="10258" width="8.140625" customWidth="1"/>
    <col min="10259" max="10266" width="5" customWidth="1"/>
    <col min="10497" max="10513" width="5" customWidth="1"/>
    <col min="10514" max="10514" width="8.140625" customWidth="1"/>
    <col min="10515" max="10522" width="5" customWidth="1"/>
    <col min="10753" max="10769" width="5" customWidth="1"/>
    <col min="10770" max="10770" width="8.140625" customWidth="1"/>
    <col min="10771" max="10778" width="5" customWidth="1"/>
    <col min="11009" max="11025" width="5" customWidth="1"/>
    <col min="11026" max="11026" width="8.140625" customWidth="1"/>
    <col min="11027" max="11034" width="5" customWidth="1"/>
    <col min="11265" max="11281" width="5" customWidth="1"/>
    <col min="11282" max="11282" width="8.140625" customWidth="1"/>
    <col min="11283" max="11290" width="5" customWidth="1"/>
    <col min="11521" max="11537" width="5" customWidth="1"/>
    <col min="11538" max="11538" width="8.140625" customWidth="1"/>
    <col min="11539" max="11546" width="5" customWidth="1"/>
    <col min="11777" max="11793" width="5" customWidth="1"/>
    <col min="11794" max="11794" width="8.140625" customWidth="1"/>
    <col min="11795" max="11802" width="5" customWidth="1"/>
    <col min="12033" max="12049" width="5" customWidth="1"/>
    <col min="12050" max="12050" width="8.140625" customWidth="1"/>
    <col min="12051" max="12058" width="5" customWidth="1"/>
    <col min="12289" max="12305" width="5" customWidth="1"/>
    <col min="12306" max="12306" width="8.140625" customWidth="1"/>
    <col min="12307" max="12314" width="5" customWidth="1"/>
    <col min="12545" max="12561" width="5" customWidth="1"/>
    <col min="12562" max="12562" width="8.140625" customWidth="1"/>
    <col min="12563" max="12570" width="5" customWidth="1"/>
    <col min="12801" max="12817" width="5" customWidth="1"/>
    <col min="12818" max="12818" width="8.140625" customWidth="1"/>
    <col min="12819" max="12826" width="5" customWidth="1"/>
    <col min="13057" max="13073" width="5" customWidth="1"/>
    <col min="13074" max="13074" width="8.140625" customWidth="1"/>
    <col min="13075" max="13082" width="5" customWidth="1"/>
    <col min="13313" max="13329" width="5" customWidth="1"/>
    <col min="13330" max="13330" width="8.140625" customWidth="1"/>
    <col min="13331" max="13338" width="5" customWidth="1"/>
    <col min="13569" max="13585" width="5" customWidth="1"/>
    <col min="13586" max="13586" width="8.140625" customWidth="1"/>
    <col min="13587" max="13594" width="5" customWidth="1"/>
    <col min="13825" max="13841" width="5" customWidth="1"/>
    <col min="13842" max="13842" width="8.140625" customWidth="1"/>
    <col min="13843" max="13850" width="5" customWidth="1"/>
    <col min="14081" max="14097" width="5" customWidth="1"/>
    <col min="14098" max="14098" width="8.140625" customWidth="1"/>
    <col min="14099" max="14106" width="5" customWidth="1"/>
    <col min="14337" max="14353" width="5" customWidth="1"/>
    <col min="14354" max="14354" width="8.140625" customWidth="1"/>
    <col min="14355" max="14362" width="5" customWidth="1"/>
    <col min="14593" max="14609" width="5" customWidth="1"/>
    <col min="14610" max="14610" width="8.140625" customWidth="1"/>
    <col min="14611" max="14618" width="5" customWidth="1"/>
    <col min="14849" max="14865" width="5" customWidth="1"/>
    <col min="14866" max="14866" width="8.140625" customWidth="1"/>
    <col min="14867" max="14874" width="5" customWidth="1"/>
    <col min="15105" max="15121" width="5" customWidth="1"/>
    <col min="15122" max="15122" width="8.140625" customWidth="1"/>
    <col min="15123" max="15130" width="5" customWidth="1"/>
    <col min="15361" max="15377" width="5" customWidth="1"/>
    <col min="15378" max="15378" width="8.140625" customWidth="1"/>
    <col min="15379" max="15386" width="5" customWidth="1"/>
    <col min="15617" max="15633" width="5" customWidth="1"/>
    <col min="15634" max="15634" width="8.140625" customWidth="1"/>
    <col min="15635" max="15642" width="5" customWidth="1"/>
    <col min="15873" max="15889" width="5" customWidth="1"/>
    <col min="15890" max="15890" width="8.140625" customWidth="1"/>
    <col min="15891" max="15898" width="5" customWidth="1"/>
    <col min="16129" max="16145" width="5" customWidth="1"/>
    <col min="16146" max="16146" width="8.140625" customWidth="1"/>
    <col min="16147" max="16154" width="5" customWidth="1"/>
  </cols>
  <sheetData>
    <row r="1" spans="1:26" ht="15.75" x14ac:dyDescent="0.25">
      <c r="A1" s="18"/>
      <c r="B1" s="18"/>
      <c r="C1" s="18"/>
      <c r="D1" s="18"/>
      <c r="E1" s="18"/>
      <c r="F1" s="18"/>
      <c r="G1" s="18"/>
      <c r="H1" s="18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18"/>
      <c r="U1" s="18"/>
      <c r="V1" s="18"/>
      <c r="W1" s="18"/>
      <c r="X1" s="18"/>
      <c r="Y1" s="18"/>
      <c r="Z1" s="18"/>
    </row>
    <row r="2" spans="1:26" ht="15.75" customHeight="1" x14ac:dyDescent="0.25">
      <c r="A2" s="165" t="str">
        <f>CONCATENATE("Акт №","340/",Форма!$C$2,"/КНПЗ/23","-ММПМ")</f>
        <v>Акт №340/1868/КНПЗ/23-ММПМ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</row>
    <row r="3" spans="1:26" ht="15.75" x14ac:dyDescent="0.25">
      <c r="A3" s="231" t="s">
        <v>215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</row>
    <row r="4" spans="1:26" ht="15.75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47.25" customHeight="1" x14ac:dyDescent="0.25">
      <c r="A5" s="227" t="s">
        <v>7</v>
      </c>
      <c r="B5" s="227"/>
      <c r="C5" s="227"/>
      <c r="D5" s="227"/>
      <c r="E5" s="227"/>
      <c r="F5" s="131" t="str">
        <f>Форма!$C$3</f>
        <v>ООО «ОРГЭНЕРГОНЕФТЬ»</v>
      </c>
      <c r="G5" s="131"/>
      <c r="H5" s="131"/>
      <c r="I5" s="131"/>
      <c r="J5" s="131"/>
      <c r="K5" s="131"/>
      <c r="L5" s="131"/>
      <c r="M5" s="131"/>
      <c r="N5" s="23"/>
      <c r="O5" s="227" t="s">
        <v>38</v>
      </c>
      <c r="P5" s="227"/>
      <c r="Q5" s="227"/>
      <c r="R5" s="227"/>
      <c r="S5" s="227"/>
      <c r="T5" s="117" t="str">
        <f>Форма!$C$8</f>
        <v>АО «КНПЗ»</v>
      </c>
      <c r="U5" s="117"/>
      <c r="V5" s="117"/>
      <c r="W5" s="117"/>
      <c r="X5" s="117"/>
      <c r="Y5" s="117"/>
      <c r="Z5" s="117"/>
    </row>
    <row r="6" spans="1:26" ht="46.5" customHeight="1" x14ac:dyDescent="0.25">
      <c r="A6" s="227" t="s">
        <v>8</v>
      </c>
      <c r="B6" s="227"/>
      <c r="C6" s="227"/>
      <c r="D6" s="227"/>
      <c r="E6" s="227"/>
      <c r="F6" s="121">
        <f>Форма!$C$4</f>
        <v>45091</v>
      </c>
      <c r="G6" s="117"/>
      <c r="H6" s="117"/>
      <c r="I6" s="117"/>
      <c r="J6" s="117"/>
      <c r="K6" s="117"/>
      <c r="L6" s="117"/>
      <c r="M6" s="117"/>
      <c r="N6" s="23"/>
      <c r="O6" s="227" t="s">
        <v>4</v>
      </c>
      <c r="P6" s="227"/>
      <c r="Q6" s="227"/>
      <c r="R6" s="227"/>
      <c r="S6" s="227"/>
      <c r="T6" s="117" t="str">
        <f>Форма!$C$7</f>
        <v>Цех №4, установка каталитического крекинга FCC</v>
      </c>
      <c r="U6" s="117"/>
      <c r="V6" s="117"/>
      <c r="W6" s="117"/>
      <c r="X6" s="117"/>
      <c r="Y6" s="117"/>
      <c r="Z6" s="117"/>
    </row>
    <row r="7" spans="1:26" ht="31.5" customHeight="1" x14ac:dyDescent="0.25">
      <c r="A7" s="227" t="s">
        <v>147</v>
      </c>
      <c r="B7" s="227"/>
      <c r="C7" s="227"/>
      <c r="D7" s="227"/>
      <c r="E7" s="227"/>
      <c r="F7" s="97">
        <f>Форма!$C$5</f>
        <v>2</v>
      </c>
      <c r="G7" s="98"/>
      <c r="H7" s="98"/>
      <c r="I7" s="98"/>
      <c r="J7" s="98"/>
      <c r="K7" s="98"/>
      <c r="L7" s="98"/>
      <c r="M7" s="99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42.75" customHeight="1" x14ac:dyDescent="0.25">
      <c r="A8" s="227" t="s">
        <v>9</v>
      </c>
      <c r="B8" s="227"/>
      <c r="C8" s="227"/>
      <c r="D8" s="227"/>
      <c r="E8" s="227"/>
      <c r="F8" s="117" t="str">
        <f>Форма!$C$6</f>
        <v>Вакуумный газойль из 401-Е01 на прием насосов 401-N02A/B Линии 1404,1405</v>
      </c>
      <c r="G8" s="117"/>
      <c r="H8" s="117"/>
      <c r="I8" s="117"/>
      <c r="J8" s="117"/>
      <c r="K8" s="117"/>
      <c r="L8" s="117"/>
      <c r="M8" s="117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.75" x14ac:dyDescent="0.25">
      <c r="A10" s="241" t="s">
        <v>39</v>
      </c>
      <c r="B10" s="241"/>
      <c r="C10" s="241"/>
      <c r="D10" s="241"/>
      <c r="E10" s="241"/>
      <c r="F10" s="241"/>
      <c r="G10" s="241"/>
      <c r="H10" s="241"/>
      <c r="I10" s="241"/>
      <c r="J10" s="241"/>
      <c r="K10" s="241"/>
      <c r="L10" s="241"/>
      <c r="M10" s="241"/>
      <c r="N10" s="241"/>
      <c r="O10" s="241"/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1"/>
    </row>
    <row r="11" spans="1:26" ht="20.45" customHeight="1" x14ac:dyDescent="0.25">
      <c r="A11" s="242" t="s">
        <v>216</v>
      </c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</row>
    <row r="12" spans="1:26" ht="15.75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5.75" x14ac:dyDescent="0.25">
      <c r="A13" s="243" t="s">
        <v>76</v>
      </c>
      <c r="B13" s="243"/>
      <c r="C13" s="243"/>
      <c r="D13" s="243"/>
      <c r="E13" s="243"/>
      <c r="F13" s="243"/>
      <c r="G13" s="243"/>
      <c r="H13" s="243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243"/>
      <c r="T13" s="243"/>
      <c r="U13" s="243"/>
      <c r="V13" s="243"/>
      <c r="W13" s="243"/>
      <c r="X13" s="243"/>
      <c r="Y13" s="243"/>
      <c r="Z13" s="243"/>
    </row>
    <row r="14" spans="1:26" ht="26.45" customHeight="1" x14ac:dyDescent="0.25">
      <c r="A14" s="307" t="s">
        <v>42</v>
      </c>
      <c r="B14" s="309"/>
      <c r="C14" s="313" t="s">
        <v>217</v>
      </c>
      <c r="D14" s="314"/>
      <c r="E14" s="314"/>
      <c r="F14" s="315"/>
      <c r="G14" s="319" t="s">
        <v>218</v>
      </c>
      <c r="H14" s="320"/>
      <c r="I14" s="320"/>
      <c r="J14" s="321"/>
      <c r="K14" s="244" t="s">
        <v>221</v>
      </c>
      <c r="L14" s="244"/>
      <c r="M14" s="244"/>
      <c r="N14" s="244"/>
      <c r="O14" s="244"/>
      <c r="P14" s="244"/>
      <c r="Q14" s="244"/>
      <c r="R14" s="244"/>
      <c r="S14" s="307" t="s">
        <v>220</v>
      </c>
      <c r="T14" s="308"/>
      <c r="U14" s="308"/>
      <c r="V14" s="309"/>
      <c r="W14" s="307" t="s">
        <v>219</v>
      </c>
      <c r="X14" s="308"/>
      <c r="Y14" s="308"/>
      <c r="Z14" s="309"/>
    </row>
    <row r="15" spans="1:26" ht="26.45" customHeight="1" x14ac:dyDescent="0.25">
      <c r="A15" s="310"/>
      <c r="B15" s="312"/>
      <c r="C15" s="316"/>
      <c r="D15" s="317"/>
      <c r="E15" s="317"/>
      <c r="F15" s="318"/>
      <c r="G15" s="322"/>
      <c r="H15" s="323"/>
      <c r="I15" s="323"/>
      <c r="J15" s="324"/>
      <c r="K15" s="244" t="s">
        <v>222</v>
      </c>
      <c r="L15" s="244"/>
      <c r="M15" s="244"/>
      <c r="N15" s="244"/>
      <c r="O15" s="218" t="s">
        <v>223</v>
      </c>
      <c r="P15" s="218"/>
      <c r="Q15" s="218"/>
      <c r="R15" s="218"/>
      <c r="S15" s="310"/>
      <c r="T15" s="311"/>
      <c r="U15" s="311"/>
      <c r="V15" s="312"/>
      <c r="W15" s="310"/>
      <c r="X15" s="311"/>
      <c r="Y15" s="311"/>
      <c r="Z15" s="312"/>
    </row>
    <row r="16" spans="1:26" s="33" customFormat="1" ht="15.75" x14ac:dyDescent="0.25">
      <c r="A16" s="305" t="s">
        <v>224</v>
      </c>
      <c r="B16" s="305"/>
      <c r="C16" s="305">
        <v>159</v>
      </c>
      <c r="D16" s="305"/>
      <c r="E16" s="305"/>
      <c r="F16" s="305"/>
      <c r="G16" s="306">
        <v>6</v>
      </c>
      <c r="H16" s="306"/>
      <c r="I16" s="306"/>
      <c r="J16" s="306"/>
      <c r="K16" s="305">
        <v>-83</v>
      </c>
      <c r="L16" s="305"/>
      <c r="M16" s="305"/>
      <c r="N16" s="305"/>
      <c r="O16" s="305">
        <v>50</v>
      </c>
      <c r="P16" s="305"/>
      <c r="Q16" s="305"/>
      <c r="R16" s="305"/>
      <c r="S16" s="306">
        <v>6.65</v>
      </c>
      <c r="T16" s="306"/>
      <c r="U16" s="306"/>
      <c r="V16" s="306"/>
      <c r="W16" s="305">
        <v>10</v>
      </c>
      <c r="X16" s="305"/>
      <c r="Y16" s="305"/>
      <c r="Z16" s="305"/>
    </row>
    <row r="17" spans="1:26" s="33" customFormat="1" ht="15.75" x14ac:dyDescent="0.25">
      <c r="A17" s="305" t="s">
        <v>225</v>
      </c>
      <c r="B17" s="305"/>
      <c r="C17" s="305">
        <v>159</v>
      </c>
      <c r="D17" s="305"/>
      <c r="E17" s="305"/>
      <c r="F17" s="305"/>
      <c r="G17" s="306">
        <v>5</v>
      </c>
      <c r="H17" s="306"/>
      <c r="I17" s="306"/>
      <c r="J17" s="306"/>
      <c r="K17" s="305">
        <v>-34</v>
      </c>
      <c r="L17" s="305"/>
      <c r="M17" s="305"/>
      <c r="N17" s="305"/>
      <c r="O17" s="305">
        <v>46</v>
      </c>
      <c r="P17" s="305"/>
      <c r="Q17" s="305"/>
      <c r="R17" s="305"/>
      <c r="S17" s="306">
        <v>4</v>
      </c>
      <c r="T17" s="306"/>
      <c r="U17" s="306"/>
      <c r="V17" s="306"/>
      <c r="W17" s="305">
        <v>10</v>
      </c>
      <c r="X17" s="305"/>
      <c r="Y17" s="305"/>
      <c r="Z17" s="305"/>
    </row>
    <row r="18" spans="1:26" s="33" customFormat="1" ht="15.75" x14ac:dyDescent="0.25">
      <c r="A18" s="305" t="s">
        <v>226</v>
      </c>
      <c r="B18" s="305"/>
      <c r="C18" s="305">
        <v>18</v>
      </c>
      <c r="D18" s="305"/>
      <c r="E18" s="305"/>
      <c r="F18" s="305"/>
      <c r="G18" s="306">
        <v>4</v>
      </c>
      <c r="H18" s="306"/>
      <c r="I18" s="306"/>
      <c r="J18" s="306"/>
      <c r="K18" s="305">
        <v>-41</v>
      </c>
      <c r="L18" s="305"/>
      <c r="M18" s="305"/>
      <c r="N18" s="305"/>
      <c r="O18" s="305">
        <v>61</v>
      </c>
      <c r="P18" s="305"/>
      <c r="Q18" s="305"/>
      <c r="R18" s="305"/>
      <c r="S18" s="306">
        <v>5.0999999999999996</v>
      </c>
      <c r="T18" s="306"/>
      <c r="U18" s="306"/>
      <c r="V18" s="306"/>
      <c r="W18" s="305">
        <v>10</v>
      </c>
      <c r="X18" s="305"/>
      <c r="Y18" s="305"/>
      <c r="Z18" s="305"/>
    </row>
    <row r="19" spans="1:26" s="33" customFormat="1" ht="15.75" x14ac:dyDescent="0.25">
      <c r="A19" s="305" t="s">
        <v>227</v>
      </c>
      <c r="B19" s="305"/>
      <c r="C19" s="305">
        <v>159</v>
      </c>
      <c r="D19" s="305"/>
      <c r="E19" s="305"/>
      <c r="F19" s="305"/>
      <c r="G19" s="306">
        <v>5</v>
      </c>
      <c r="H19" s="306"/>
      <c r="I19" s="306"/>
      <c r="J19" s="306"/>
      <c r="K19" s="305">
        <v>-60</v>
      </c>
      <c r="L19" s="305"/>
      <c r="M19" s="305"/>
      <c r="N19" s="305"/>
      <c r="O19" s="305">
        <v>56</v>
      </c>
      <c r="P19" s="305"/>
      <c r="Q19" s="305"/>
      <c r="R19" s="305"/>
      <c r="S19" s="306">
        <v>5.8</v>
      </c>
      <c r="T19" s="306"/>
      <c r="U19" s="306"/>
      <c r="V19" s="306"/>
      <c r="W19" s="305">
        <v>10</v>
      </c>
      <c r="X19" s="305"/>
      <c r="Y19" s="305"/>
      <c r="Z19" s="305"/>
    </row>
    <row r="20" spans="1:26" s="33" customFormat="1" ht="15.75" x14ac:dyDescent="0.25">
      <c r="A20" s="305" t="s">
        <v>228</v>
      </c>
      <c r="B20" s="305"/>
      <c r="C20" s="305">
        <v>159</v>
      </c>
      <c r="D20" s="305"/>
      <c r="E20" s="305"/>
      <c r="F20" s="305"/>
      <c r="G20" s="306">
        <v>5</v>
      </c>
      <c r="H20" s="306"/>
      <c r="I20" s="306"/>
      <c r="J20" s="306"/>
      <c r="K20" s="305">
        <v>-59</v>
      </c>
      <c r="L20" s="305"/>
      <c r="M20" s="305"/>
      <c r="N20" s="305"/>
      <c r="O20" s="305">
        <v>80</v>
      </c>
      <c r="P20" s="305"/>
      <c r="Q20" s="305"/>
      <c r="R20" s="305"/>
      <c r="S20" s="306">
        <v>6.95</v>
      </c>
      <c r="T20" s="306"/>
      <c r="U20" s="306"/>
      <c r="V20" s="306"/>
      <c r="W20" s="305">
        <v>10</v>
      </c>
      <c r="X20" s="305"/>
      <c r="Y20" s="305"/>
      <c r="Z20" s="305"/>
    </row>
    <row r="21" spans="1:26" s="33" customFormat="1" ht="15.75" x14ac:dyDescent="0.25">
      <c r="A21" s="305" t="s">
        <v>229</v>
      </c>
      <c r="B21" s="305"/>
      <c r="C21" s="305">
        <v>159</v>
      </c>
      <c r="D21" s="305"/>
      <c r="E21" s="305"/>
      <c r="F21" s="305"/>
      <c r="G21" s="306">
        <v>5</v>
      </c>
      <c r="H21" s="306"/>
      <c r="I21" s="306"/>
      <c r="J21" s="306"/>
      <c r="K21" s="305">
        <v>-33</v>
      </c>
      <c r="L21" s="305"/>
      <c r="M21" s="305"/>
      <c r="N21" s="305"/>
      <c r="O21" s="305">
        <v>57</v>
      </c>
      <c r="P21" s="305"/>
      <c r="Q21" s="305"/>
      <c r="R21" s="305"/>
      <c r="S21" s="306">
        <v>4.5</v>
      </c>
      <c r="T21" s="306"/>
      <c r="U21" s="306"/>
      <c r="V21" s="306"/>
      <c r="W21" s="305">
        <v>10</v>
      </c>
      <c r="X21" s="305"/>
      <c r="Y21" s="305"/>
      <c r="Z21" s="305"/>
    </row>
    <row r="22" spans="1:26" s="33" customFormat="1" ht="15.75" x14ac:dyDescent="0.25">
      <c r="A22" s="305" t="s">
        <v>230</v>
      </c>
      <c r="B22" s="305"/>
      <c r="C22" s="305">
        <v>159</v>
      </c>
      <c r="D22" s="305"/>
      <c r="E22" s="305"/>
      <c r="F22" s="305"/>
      <c r="G22" s="306">
        <v>5</v>
      </c>
      <c r="H22" s="306"/>
      <c r="I22" s="306"/>
      <c r="J22" s="306"/>
      <c r="K22" s="305">
        <v>-62</v>
      </c>
      <c r="L22" s="305"/>
      <c r="M22" s="305"/>
      <c r="N22" s="305"/>
      <c r="O22" s="305">
        <v>44</v>
      </c>
      <c r="P22" s="305"/>
      <c r="Q22" s="305"/>
      <c r="R22" s="305"/>
      <c r="S22" s="306">
        <v>5.3</v>
      </c>
      <c r="T22" s="306"/>
      <c r="U22" s="306"/>
      <c r="V22" s="306"/>
      <c r="W22" s="305">
        <v>10</v>
      </c>
      <c r="X22" s="305"/>
      <c r="Y22" s="305"/>
      <c r="Z22" s="305"/>
    </row>
    <row r="23" spans="1:26" s="33" customFormat="1" ht="15.75" x14ac:dyDescent="0.25">
      <c r="A23" s="305" t="s">
        <v>231</v>
      </c>
      <c r="B23" s="305"/>
      <c r="C23" s="305">
        <v>159</v>
      </c>
      <c r="D23" s="305"/>
      <c r="E23" s="305"/>
      <c r="F23" s="305"/>
      <c r="G23" s="306">
        <v>5</v>
      </c>
      <c r="H23" s="306"/>
      <c r="I23" s="306"/>
      <c r="J23" s="306"/>
      <c r="K23" s="305">
        <v>-73</v>
      </c>
      <c r="L23" s="305"/>
      <c r="M23" s="305"/>
      <c r="N23" s="305"/>
      <c r="O23" s="305">
        <v>74</v>
      </c>
      <c r="P23" s="305"/>
      <c r="Q23" s="305"/>
      <c r="R23" s="305"/>
      <c r="S23" s="306">
        <v>7.35</v>
      </c>
      <c r="T23" s="306"/>
      <c r="U23" s="306"/>
      <c r="V23" s="306"/>
      <c r="W23" s="305">
        <v>10</v>
      </c>
      <c r="X23" s="305"/>
      <c r="Y23" s="305"/>
      <c r="Z23" s="305"/>
    </row>
    <row r="24" spans="1:26" s="33" customFormat="1" ht="15.75" x14ac:dyDescent="0.25">
      <c r="A24" s="305" t="s">
        <v>232</v>
      </c>
      <c r="B24" s="305"/>
      <c r="C24" s="305">
        <v>159</v>
      </c>
      <c r="D24" s="305"/>
      <c r="E24" s="305"/>
      <c r="F24" s="305"/>
      <c r="G24" s="306">
        <v>5</v>
      </c>
      <c r="H24" s="306"/>
      <c r="I24" s="306"/>
      <c r="J24" s="306"/>
      <c r="K24" s="305">
        <v>-53</v>
      </c>
      <c r="L24" s="305"/>
      <c r="M24" s="305"/>
      <c r="N24" s="305"/>
      <c r="O24" s="305">
        <v>79</v>
      </c>
      <c r="P24" s="305"/>
      <c r="Q24" s="305"/>
      <c r="R24" s="305"/>
      <c r="S24" s="306">
        <v>6.6</v>
      </c>
      <c r="T24" s="306"/>
      <c r="U24" s="306"/>
      <c r="V24" s="306"/>
      <c r="W24" s="305">
        <v>10</v>
      </c>
      <c r="X24" s="305"/>
      <c r="Y24" s="305"/>
      <c r="Z24" s="305"/>
    </row>
    <row r="25" spans="1:26" s="33" customFormat="1" ht="15.75" x14ac:dyDescent="0.25">
      <c r="A25" s="305" t="s">
        <v>233</v>
      </c>
      <c r="B25" s="305"/>
      <c r="C25" s="305">
        <v>159</v>
      </c>
      <c r="D25" s="305"/>
      <c r="E25" s="305"/>
      <c r="F25" s="305"/>
      <c r="G25" s="306">
        <v>5</v>
      </c>
      <c r="H25" s="306"/>
      <c r="I25" s="306"/>
      <c r="J25" s="306"/>
      <c r="K25" s="305">
        <v>-48</v>
      </c>
      <c r="L25" s="305"/>
      <c r="M25" s="305"/>
      <c r="N25" s="305"/>
      <c r="O25" s="305">
        <v>65</v>
      </c>
      <c r="P25" s="305"/>
      <c r="Q25" s="305"/>
      <c r="R25" s="305"/>
      <c r="S25" s="306">
        <v>5.65</v>
      </c>
      <c r="T25" s="306"/>
      <c r="U25" s="306"/>
      <c r="V25" s="306"/>
      <c r="W25" s="305">
        <v>10</v>
      </c>
      <c r="X25" s="305"/>
      <c r="Y25" s="305"/>
      <c r="Z25" s="305"/>
    </row>
    <row r="26" spans="1:26" s="33" customFormat="1" ht="15.75" x14ac:dyDescent="0.25">
      <c r="A26" s="305" t="s">
        <v>234</v>
      </c>
      <c r="B26" s="305"/>
      <c r="C26" s="305">
        <v>159</v>
      </c>
      <c r="D26" s="305"/>
      <c r="E26" s="305"/>
      <c r="F26" s="305"/>
      <c r="G26" s="306">
        <v>5</v>
      </c>
      <c r="H26" s="306"/>
      <c r="I26" s="306"/>
      <c r="J26" s="306"/>
      <c r="K26" s="305">
        <v>-32</v>
      </c>
      <c r="L26" s="305"/>
      <c r="M26" s="305"/>
      <c r="N26" s="305"/>
      <c r="O26" s="305">
        <v>56</v>
      </c>
      <c r="P26" s="305"/>
      <c r="Q26" s="305"/>
      <c r="R26" s="305"/>
      <c r="S26" s="306">
        <v>4.4000000000000004</v>
      </c>
      <c r="T26" s="306"/>
      <c r="U26" s="306"/>
      <c r="V26" s="306"/>
      <c r="W26" s="305">
        <v>10</v>
      </c>
      <c r="X26" s="305"/>
      <c r="Y26" s="305"/>
      <c r="Z26" s="305"/>
    </row>
    <row r="27" spans="1:26" ht="15.75" x14ac:dyDescent="0.25">
      <c r="A27" s="305" t="s">
        <v>236</v>
      </c>
      <c r="B27" s="305"/>
      <c r="C27" s="305">
        <v>159</v>
      </c>
      <c r="D27" s="305"/>
      <c r="E27" s="305"/>
      <c r="F27" s="305"/>
      <c r="G27" s="306">
        <v>5</v>
      </c>
      <c r="H27" s="306"/>
      <c r="I27" s="306"/>
      <c r="J27" s="306"/>
      <c r="K27" s="305">
        <v>-75</v>
      </c>
      <c r="L27" s="305"/>
      <c r="M27" s="305"/>
      <c r="N27" s="305"/>
      <c r="O27" s="305">
        <v>68</v>
      </c>
      <c r="P27" s="305"/>
      <c r="Q27" s="305"/>
      <c r="R27" s="305"/>
      <c r="S27" s="306">
        <v>7.15</v>
      </c>
      <c r="T27" s="306"/>
      <c r="U27" s="306"/>
      <c r="V27" s="306"/>
      <c r="W27" s="305">
        <v>10</v>
      </c>
      <c r="X27" s="305"/>
      <c r="Y27" s="305"/>
      <c r="Z27" s="305"/>
    </row>
    <row r="28" spans="1:26" ht="15.75" x14ac:dyDescent="0.25">
      <c r="A28" s="305" t="s">
        <v>237</v>
      </c>
      <c r="B28" s="305"/>
      <c r="C28" s="305">
        <v>159</v>
      </c>
      <c r="D28" s="305"/>
      <c r="E28" s="305"/>
      <c r="F28" s="305"/>
      <c r="G28" s="306">
        <v>5</v>
      </c>
      <c r="H28" s="306"/>
      <c r="I28" s="306"/>
      <c r="J28" s="306"/>
      <c r="K28" s="305">
        <v>-42</v>
      </c>
      <c r="L28" s="305"/>
      <c r="M28" s="305"/>
      <c r="N28" s="305"/>
      <c r="O28" s="305">
        <v>76</v>
      </c>
      <c r="P28" s="305"/>
      <c r="Q28" s="305"/>
      <c r="R28" s="305"/>
      <c r="S28" s="306">
        <v>5.9</v>
      </c>
      <c r="T28" s="306"/>
      <c r="U28" s="306"/>
      <c r="V28" s="306"/>
      <c r="W28" s="305">
        <v>10</v>
      </c>
      <c r="X28" s="305"/>
      <c r="Y28" s="305"/>
      <c r="Z28" s="305"/>
    </row>
    <row r="29" spans="1:26" ht="15.75" x14ac:dyDescent="0.25">
      <c r="A29" s="305" t="s">
        <v>238</v>
      </c>
      <c r="B29" s="305"/>
      <c r="C29" s="305">
        <v>159</v>
      </c>
      <c r="D29" s="305"/>
      <c r="E29" s="305"/>
      <c r="F29" s="305"/>
      <c r="G29" s="306">
        <v>5</v>
      </c>
      <c r="H29" s="306"/>
      <c r="I29" s="306"/>
      <c r="J29" s="306"/>
      <c r="K29" s="305">
        <v>-53</v>
      </c>
      <c r="L29" s="305"/>
      <c r="M29" s="305"/>
      <c r="N29" s="305"/>
      <c r="O29" s="305">
        <v>79</v>
      </c>
      <c r="P29" s="305"/>
      <c r="Q29" s="305"/>
      <c r="R29" s="305"/>
      <c r="S29" s="306">
        <v>6.6</v>
      </c>
      <c r="T29" s="306"/>
      <c r="U29" s="306"/>
      <c r="V29" s="306"/>
      <c r="W29" s="305">
        <v>10</v>
      </c>
      <c r="X29" s="305"/>
      <c r="Y29" s="305"/>
      <c r="Z29" s="305"/>
    </row>
    <row r="30" spans="1:26" ht="15.75" x14ac:dyDescent="0.25">
      <c r="A30" s="305" t="s">
        <v>239</v>
      </c>
      <c r="B30" s="305"/>
      <c r="C30" s="305">
        <v>159</v>
      </c>
      <c r="D30" s="305"/>
      <c r="E30" s="305"/>
      <c r="F30" s="305"/>
      <c r="G30" s="306">
        <v>5</v>
      </c>
      <c r="H30" s="306"/>
      <c r="I30" s="306"/>
      <c r="J30" s="306"/>
      <c r="K30" s="305">
        <v>-36</v>
      </c>
      <c r="L30" s="305"/>
      <c r="M30" s="305"/>
      <c r="N30" s="305"/>
      <c r="O30" s="305">
        <v>48</v>
      </c>
      <c r="P30" s="305"/>
      <c r="Q30" s="305"/>
      <c r="R30" s="305"/>
      <c r="S30" s="306">
        <v>4.2</v>
      </c>
      <c r="T30" s="306"/>
      <c r="U30" s="306"/>
      <c r="V30" s="306"/>
      <c r="W30" s="305">
        <v>10</v>
      </c>
      <c r="X30" s="305"/>
      <c r="Y30" s="305"/>
      <c r="Z30" s="305"/>
    </row>
    <row r="31" spans="1:26" ht="15.75" x14ac:dyDescent="0.25">
      <c r="A31" s="305" t="s">
        <v>240</v>
      </c>
      <c r="B31" s="305"/>
      <c r="C31" s="305">
        <v>159</v>
      </c>
      <c r="D31" s="305"/>
      <c r="E31" s="305"/>
      <c r="F31" s="305"/>
      <c r="G31" s="306">
        <v>5</v>
      </c>
      <c r="H31" s="306"/>
      <c r="I31" s="306"/>
      <c r="J31" s="306"/>
      <c r="K31" s="305">
        <v>-89</v>
      </c>
      <c r="L31" s="305"/>
      <c r="M31" s="305"/>
      <c r="N31" s="305"/>
      <c r="O31" s="305">
        <v>59</v>
      </c>
      <c r="P31" s="305"/>
      <c r="Q31" s="305"/>
      <c r="R31" s="305"/>
      <c r="S31" s="306">
        <v>7.4</v>
      </c>
      <c r="T31" s="306"/>
      <c r="U31" s="306"/>
      <c r="V31" s="306"/>
      <c r="W31" s="305">
        <v>10</v>
      </c>
      <c r="X31" s="305"/>
      <c r="Y31" s="305"/>
      <c r="Z31" s="305"/>
    </row>
    <row r="32" spans="1:26" ht="15.75" x14ac:dyDescent="0.25">
      <c r="A32" s="305" t="s">
        <v>241</v>
      </c>
      <c r="B32" s="305"/>
      <c r="C32" s="305">
        <v>159</v>
      </c>
      <c r="D32" s="305"/>
      <c r="E32" s="305"/>
      <c r="F32" s="305"/>
      <c r="G32" s="306">
        <v>5</v>
      </c>
      <c r="H32" s="306"/>
      <c r="I32" s="306"/>
      <c r="J32" s="306"/>
      <c r="K32" s="305">
        <v>-33</v>
      </c>
      <c r="L32" s="305"/>
      <c r="M32" s="305"/>
      <c r="N32" s="305"/>
      <c r="O32" s="305">
        <v>42</v>
      </c>
      <c r="P32" s="305"/>
      <c r="Q32" s="305"/>
      <c r="R32" s="305"/>
      <c r="S32" s="306">
        <v>3.75</v>
      </c>
      <c r="T32" s="306"/>
      <c r="U32" s="306"/>
      <c r="V32" s="306"/>
      <c r="W32" s="305">
        <v>10</v>
      </c>
      <c r="X32" s="305"/>
      <c r="Y32" s="305"/>
      <c r="Z32" s="305"/>
    </row>
    <row r="33" spans="1:26" ht="15.75" x14ac:dyDescent="0.25">
      <c r="A33" s="305" t="s">
        <v>242</v>
      </c>
      <c r="B33" s="305"/>
      <c r="C33" s="305">
        <v>159</v>
      </c>
      <c r="D33" s="305"/>
      <c r="E33" s="305"/>
      <c r="F33" s="305"/>
      <c r="G33" s="306">
        <v>5</v>
      </c>
      <c r="H33" s="306"/>
      <c r="I33" s="306"/>
      <c r="J33" s="306"/>
      <c r="K33" s="305">
        <v>-50</v>
      </c>
      <c r="L33" s="305"/>
      <c r="M33" s="305"/>
      <c r="N33" s="305"/>
      <c r="O33" s="305">
        <v>59</v>
      </c>
      <c r="P33" s="305"/>
      <c r="Q33" s="305"/>
      <c r="R33" s="305"/>
      <c r="S33" s="306">
        <v>5.45</v>
      </c>
      <c r="T33" s="306"/>
      <c r="U33" s="306"/>
      <c r="V33" s="306"/>
      <c r="W33" s="305">
        <v>10</v>
      </c>
      <c r="X33" s="305"/>
      <c r="Y33" s="305"/>
      <c r="Z33" s="305"/>
    </row>
    <row r="34" spans="1:26" ht="15.75" x14ac:dyDescent="0.25">
      <c r="A34" s="305" t="s">
        <v>243</v>
      </c>
      <c r="B34" s="305"/>
      <c r="C34" s="305">
        <v>159</v>
      </c>
      <c r="D34" s="305"/>
      <c r="E34" s="305"/>
      <c r="F34" s="305"/>
      <c r="G34" s="306">
        <v>5</v>
      </c>
      <c r="H34" s="306"/>
      <c r="I34" s="306"/>
      <c r="J34" s="306"/>
      <c r="K34" s="305">
        <v>-71</v>
      </c>
      <c r="L34" s="305"/>
      <c r="M34" s="305"/>
      <c r="N34" s="305"/>
      <c r="O34" s="305">
        <v>49</v>
      </c>
      <c r="P34" s="305"/>
      <c r="Q34" s="305"/>
      <c r="R34" s="305"/>
      <c r="S34" s="306">
        <v>6</v>
      </c>
      <c r="T34" s="306"/>
      <c r="U34" s="306"/>
      <c r="V34" s="306"/>
      <c r="W34" s="305">
        <v>10</v>
      </c>
      <c r="X34" s="305"/>
      <c r="Y34" s="305"/>
      <c r="Z34" s="305"/>
    </row>
    <row r="35" spans="1:26" ht="15.75" x14ac:dyDescent="0.25">
      <c r="A35" s="305" t="s">
        <v>244</v>
      </c>
      <c r="B35" s="305"/>
      <c r="C35" s="305">
        <v>159</v>
      </c>
      <c r="D35" s="305"/>
      <c r="E35" s="305"/>
      <c r="F35" s="305"/>
      <c r="G35" s="306">
        <v>5</v>
      </c>
      <c r="H35" s="306"/>
      <c r="I35" s="306"/>
      <c r="J35" s="306"/>
      <c r="K35" s="305">
        <v>-37</v>
      </c>
      <c r="L35" s="305"/>
      <c r="M35" s="305"/>
      <c r="N35" s="305"/>
      <c r="O35" s="305">
        <v>63</v>
      </c>
      <c r="P35" s="305"/>
      <c r="Q35" s="305"/>
      <c r="R35" s="305"/>
      <c r="S35" s="306">
        <v>5</v>
      </c>
      <c r="T35" s="306"/>
      <c r="U35" s="306"/>
      <c r="V35" s="306"/>
      <c r="W35" s="305">
        <v>10</v>
      </c>
      <c r="X35" s="305"/>
      <c r="Y35" s="305"/>
      <c r="Z35" s="305"/>
    </row>
    <row r="36" spans="1:26" ht="15.75" x14ac:dyDescent="0.25">
      <c r="A36" s="305" t="s">
        <v>245</v>
      </c>
      <c r="B36" s="305"/>
      <c r="C36" s="305">
        <v>159</v>
      </c>
      <c r="D36" s="305"/>
      <c r="E36" s="305"/>
      <c r="F36" s="305"/>
      <c r="G36" s="306">
        <v>5</v>
      </c>
      <c r="H36" s="306"/>
      <c r="I36" s="306"/>
      <c r="J36" s="306"/>
      <c r="K36" s="305">
        <v>-51</v>
      </c>
      <c r="L36" s="305"/>
      <c r="M36" s="305"/>
      <c r="N36" s="305"/>
      <c r="O36" s="305">
        <v>57</v>
      </c>
      <c r="P36" s="305"/>
      <c r="Q36" s="305"/>
      <c r="R36" s="305"/>
      <c r="S36" s="306">
        <v>5.4</v>
      </c>
      <c r="T36" s="306"/>
      <c r="U36" s="306"/>
      <c r="V36" s="306"/>
      <c r="W36" s="305">
        <v>10</v>
      </c>
      <c r="X36" s="305"/>
      <c r="Y36" s="305"/>
      <c r="Z36" s="305"/>
    </row>
    <row r="37" spans="1:26" ht="15.75" x14ac:dyDescent="0.25">
      <c r="A37" s="305" t="s">
        <v>246</v>
      </c>
      <c r="B37" s="305"/>
      <c r="C37" s="305">
        <v>159</v>
      </c>
      <c r="D37" s="305"/>
      <c r="E37" s="305"/>
      <c r="F37" s="305"/>
      <c r="G37" s="306">
        <v>5</v>
      </c>
      <c r="H37" s="306"/>
      <c r="I37" s="306"/>
      <c r="J37" s="306"/>
      <c r="K37" s="305">
        <v>-79</v>
      </c>
      <c r="L37" s="305"/>
      <c r="M37" s="305"/>
      <c r="N37" s="305"/>
      <c r="O37" s="305">
        <v>56</v>
      </c>
      <c r="P37" s="305"/>
      <c r="Q37" s="305"/>
      <c r="R37" s="305"/>
      <c r="S37" s="306">
        <v>6.75</v>
      </c>
      <c r="T37" s="306"/>
      <c r="U37" s="306"/>
      <c r="V37" s="306"/>
      <c r="W37" s="305">
        <v>10</v>
      </c>
      <c r="X37" s="305"/>
      <c r="Y37" s="305"/>
      <c r="Z37" s="305"/>
    </row>
    <row r="38" spans="1:26" ht="15.75" x14ac:dyDescent="0.25">
      <c r="A38" s="305" t="s">
        <v>247</v>
      </c>
      <c r="B38" s="305"/>
      <c r="C38" s="305">
        <v>159</v>
      </c>
      <c r="D38" s="305"/>
      <c r="E38" s="305"/>
      <c r="F38" s="305"/>
      <c r="G38" s="306">
        <v>5</v>
      </c>
      <c r="H38" s="306"/>
      <c r="I38" s="306"/>
      <c r="J38" s="306"/>
      <c r="K38" s="305">
        <v>-77</v>
      </c>
      <c r="L38" s="305"/>
      <c r="M38" s="305"/>
      <c r="N38" s="305"/>
      <c r="O38" s="305">
        <v>60</v>
      </c>
      <c r="P38" s="305"/>
      <c r="Q38" s="305"/>
      <c r="R38" s="305"/>
      <c r="S38" s="306">
        <v>6.85</v>
      </c>
      <c r="T38" s="306"/>
      <c r="U38" s="306"/>
      <c r="V38" s="306"/>
      <c r="W38" s="305">
        <v>10</v>
      </c>
      <c r="X38" s="305"/>
      <c r="Y38" s="305"/>
      <c r="Z38" s="305"/>
    </row>
    <row r="39" spans="1:26" ht="15.75" x14ac:dyDescent="0.25">
      <c r="A39" s="305" t="s">
        <v>248</v>
      </c>
      <c r="B39" s="305"/>
      <c r="C39" s="305">
        <v>159</v>
      </c>
      <c r="D39" s="305"/>
      <c r="E39" s="305"/>
      <c r="F39" s="305"/>
      <c r="G39" s="306">
        <v>5</v>
      </c>
      <c r="H39" s="306"/>
      <c r="I39" s="306"/>
      <c r="J39" s="306"/>
      <c r="K39" s="305">
        <v>-66</v>
      </c>
      <c r="L39" s="305"/>
      <c r="M39" s="305"/>
      <c r="N39" s="305"/>
      <c r="O39" s="305">
        <v>68</v>
      </c>
      <c r="P39" s="305"/>
      <c r="Q39" s="305"/>
      <c r="R39" s="305"/>
      <c r="S39" s="306">
        <v>6.7</v>
      </c>
      <c r="T39" s="306"/>
      <c r="U39" s="306"/>
      <c r="V39" s="306"/>
      <c r="W39" s="305">
        <v>10</v>
      </c>
      <c r="X39" s="305"/>
      <c r="Y39" s="305"/>
      <c r="Z39" s="305"/>
    </row>
    <row r="40" spans="1:26" ht="15.75" x14ac:dyDescent="0.25">
      <c r="A40" s="305" t="s">
        <v>249</v>
      </c>
      <c r="B40" s="305"/>
      <c r="C40" s="305">
        <v>159</v>
      </c>
      <c r="D40" s="305"/>
      <c r="E40" s="305"/>
      <c r="F40" s="305"/>
      <c r="G40" s="306">
        <v>5</v>
      </c>
      <c r="H40" s="306"/>
      <c r="I40" s="306"/>
      <c r="J40" s="306"/>
      <c r="K40" s="305">
        <v>-34</v>
      </c>
      <c r="L40" s="305"/>
      <c r="M40" s="305"/>
      <c r="N40" s="305"/>
      <c r="O40" s="305">
        <v>51</v>
      </c>
      <c r="P40" s="305"/>
      <c r="Q40" s="305"/>
      <c r="R40" s="305"/>
      <c r="S40" s="306">
        <v>4.25</v>
      </c>
      <c r="T40" s="306"/>
      <c r="U40" s="306"/>
      <c r="V40" s="306"/>
      <c r="W40" s="305">
        <v>10</v>
      </c>
      <c r="X40" s="305"/>
      <c r="Y40" s="305"/>
      <c r="Z40" s="305"/>
    </row>
    <row r="41" spans="1:26" ht="15.75" x14ac:dyDescent="0.25">
      <c r="A41" s="305" t="s">
        <v>250</v>
      </c>
      <c r="B41" s="305"/>
      <c r="C41" s="305">
        <v>159</v>
      </c>
      <c r="D41" s="305"/>
      <c r="E41" s="305"/>
      <c r="F41" s="305"/>
      <c r="G41" s="306">
        <v>5</v>
      </c>
      <c r="H41" s="306"/>
      <c r="I41" s="306"/>
      <c r="J41" s="306"/>
      <c r="K41" s="305">
        <v>-82</v>
      </c>
      <c r="L41" s="305"/>
      <c r="M41" s="305"/>
      <c r="N41" s="305"/>
      <c r="O41" s="305">
        <v>45</v>
      </c>
      <c r="P41" s="305"/>
      <c r="Q41" s="305"/>
      <c r="R41" s="305"/>
      <c r="S41" s="306">
        <v>6.35</v>
      </c>
      <c r="T41" s="306"/>
      <c r="U41" s="306"/>
      <c r="V41" s="306"/>
      <c r="W41" s="305">
        <v>10</v>
      </c>
      <c r="X41" s="305"/>
      <c r="Y41" s="305"/>
      <c r="Z41" s="305"/>
    </row>
    <row r="42" spans="1:26" ht="15.75" x14ac:dyDescent="0.25">
      <c r="A42" s="305" t="s">
        <v>251</v>
      </c>
      <c r="B42" s="305"/>
      <c r="C42" s="305">
        <v>159</v>
      </c>
      <c r="D42" s="305"/>
      <c r="E42" s="305"/>
      <c r="F42" s="305"/>
      <c r="G42" s="306">
        <v>5</v>
      </c>
      <c r="H42" s="306"/>
      <c r="I42" s="306"/>
      <c r="J42" s="306"/>
      <c r="K42" s="305">
        <v>-76</v>
      </c>
      <c r="L42" s="305"/>
      <c r="M42" s="305"/>
      <c r="N42" s="305"/>
      <c r="O42" s="305">
        <v>46</v>
      </c>
      <c r="P42" s="305"/>
      <c r="Q42" s="305"/>
      <c r="R42" s="305"/>
      <c r="S42" s="306">
        <v>6.1</v>
      </c>
      <c r="T42" s="306"/>
      <c r="U42" s="306"/>
      <c r="V42" s="306"/>
      <c r="W42" s="305">
        <v>10</v>
      </c>
      <c r="X42" s="305"/>
      <c r="Y42" s="305"/>
      <c r="Z42" s="305"/>
    </row>
    <row r="43" spans="1:26" ht="15.75" x14ac:dyDescent="0.25">
      <c r="A43" s="305" t="s">
        <v>252</v>
      </c>
      <c r="B43" s="305"/>
      <c r="C43" s="305">
        <v>159</v>
      </c>
      <c r="D43" s="305"/>
      <c r="E43" s="305"/>
      <c r="F43" s="305"/>
      <c r="G43" s="306">
        <v>5</v>
      </c>
      <c r="H43" s="306"/>
      <c r="I43" s="306"/>
      <c r="J43" s="306"/>
      <c r="K43" s="305">
        <v>-75</v>
      </c>
      <c r="L43" s="305"/>
      <c r="M43" s="305"/>
      <c r="N43" s="305"/>
      <c r="O43" s="305">
        <v>77</v>
      </c>
      <c r="P43" s="305"/>
      <c r="Q43" s="305"/>
      <c r="R43" s="305"/>
      <c r="S43" s="306">
        <v>7.6</v>
      </c>
      <c r="T43" s="306"/>
      <c r="U43" s="306"/>
      <c r="V43" s="306"/>
      <c r="W43" s="305">
        <v>10</v>
      </c>
      <c r="X43" s="305"/>
      <c r="Y43" s="305"/>
      <c r="Z43" s="305"/>
    </row>
    <row r="44" spans="1:26" ht="15.75" x14ac:dyDescent="0.25">
      <c r="A44" s="305" t="s">
        <v>253</v>
      </c>
      <c r="B44" s="305"/>
      <c r="C44" s="305">
        <v>159</v>
      </c>
      <c r="D44" s="305"/>
      <c r="E44" s="305"/>
      <c r="F44" s="305"/>
      <c r="G44" s="306">
        <v>5</v>
      </c>
      <c r="H44" s="306"/>
      <c r="I44" s="306"/>
      <c r="J44" s="306"/>
      <c r="K44" s="305">
        <v>-36</v>
      </c>
      <c r="L44" s="305"/>
      <c r="M44" s="305"/>
      <c r="N44" s="305"/>
      <c r="O44" s="305">
        <v>67</v>
      </c>
      <c r="P44" s="305"/>
      <c r="Q44" s="305"/>
      <c r="R44" s="305"/>
      <c r="S44" s="306">
        <v>5.15</v>
      </c>
      <c r="T44" s="306"/>
      <c r="U44" s="306"/>
      <c r="V44" s="306"/>
      <c r="W44" s="305">
        <v>10</v>
      </c>
      <c r="X44" s="305"/>
      <c r="Y44" s="305"/>
      <c r="Z44" s="305"/>
    </row>
    <row r="45" spans="1:26" ht="15.75" x14ac:dyDescent="0.25">
      <c r="A45" s="305" t="s">
        <v>254</v>
      </c>
      <c r="B45" s="305"/>
      <c r="C45" s="305">
        <v>159</v>
      </c>
      <c r="D45" s="305"/>
      <c r="E45" s="305"/>
      <c r="F45" s="305"/>
      <c r="G45" s="306">
        <v>5</v>
      </c>
      <c r="H45" s="306"/>
      <c r="I45" s="306"/>
      <c r="J45" s="306"/>
      <c r="K45" s="305">
        <v>-73</v>
      </c>
      <c r="L45" s="305"/>
      <c r="M45" s="305"/>
      <c r="N45" s="305"/>
      <c r="O45" s="305">
        <v>53</v>
      </c>
      <c r="P45" s="305"/>
      <c r="Q45" s="305"/>
      <c r="R45" s="305"/>
      <c r="S45" s="306">
        <v>6.3</v>
      </c>
      <c r="T45" s="306"/>
      <c r="U45" s="306"/>
      <c r="V45" s="306"/>
      <c r="W45" s="305">
        <v>10</v>
      </c>
      <c r="X45" s="305"/>
      <c r="Y45" s="305"/>
      <c r="Z45" s="305"/>
    </row>
    <row r="46" spans="1:26" ht="15.75" x14ac:dyDescent="0.25">
      <c r="A46" s="305" t="s">
        <v>255</v>
      </c>
      <c r="B46" s="305"/>
      <c r="C46" s="305">
        <v>159</v>
      </c>
      <c r="D46" s="305"/>
      <c r="E46" s="305"/>
      <c r="F46" s="305"/>
      <c r="G46" s="306">
        <v>5</v>
      </c>
      <c r="H46" s="306"/>
      <c r="I46" s="306"/>
      <c r="J46" s="306"/>
      <c r="K46" s="305">
        <v>-80</v>
      </c>
      <c r="L46" s="305"/>
      <c r="M46" s="305"/>
      <c r="N46" s="305"/>
      <c r="O46" s="305">
        <v>40</v>
      </c>
      <c r="P46" s="305"/>
      <c r="Q46" s="305"/>
      <c r="R46" s="305"/>
      <c r="S46" s="306">
        <v>6</v>
      </c>
      <c r="T46" s="306"/>
      <c r="U46" s="306"/>
      <c r="V46" s="306"/>
      <c r="W46" s="305">
        <v>10</v>
      </c>
      <c r="X46" s="305"/>
      <c r="Y46" s="305"/>
      <c r="Z46" s="305"/>
    </row>
    <row r="47" spans="1:26" ht="15.75" x14ac:dyDescent="0.25">
      <c r="A47" s="305" t="s">
        <v>256</v>
      </c>
      <c r="B47" s="305"/>
      <c r="C47" s="305">
        <v>159</v>
      </c>
      <c r="D47" s="305"/>
      <c r="E47" s="305"/>
      <c r="F47" s="305"/>
      <c r="G47" s="306">
        <v>5</v>
      </c>
      <c r="H47" s="306"/>
      <c r="I47" s="306"/>
      <c r="J47" s="306"/>
      <c r="K47" s="305">
        <v>-53</v>
      </c>
      <c r="L47" s="305"/>
      <c r="M47" s="305"/>
      <c r="N47" s="305"/>
      <c r="O47" s="305">
        <v>48</v>
      </c>
      <c r="P47" s="305"/>
      <c r="Q47" s="305"/>
      <c r="R47" s="305"/>
      <c r="S47" s="306">
        <v>5.05</v>
      </c>
      <c r="T47" s="306"/>
      <c r="U47" s="306"/>
      <c r="V47" s="306"/>
      <c r="W47" s="305">
        <v>10</v>
      </c>
      <c r="X47" s="305"/>
      <c r="Y47" s="305"/>
      <c r="Z47" s="305"/>
    </row>
    <row r="48" spans="1:26" ht="15.75" x14ac:dyDescent="0.25">
      <c r="A48" s="305" t="s">
        <v>257</v>
      </c>
      <c r="B48" s="305"/>
      <c r="C48" s="305">
        <v>159</v>
      </c>
      <c r="D48" s="305"/>
      <c r="E48" s="305"/>
      <c r="F48" s="305"/>
      <c r="G48" s="306">
        <v>5</v>
      </c>
      <c r="H48" s="306"/>
      <c r="I48" s="306"/>
      <c r="J48" s="306"/>
      <c r="K48" s="305">
        <v>-75</v>
      </c>
      <c r="L48" s="305"/>
      <c r="M48" s="305"/>
      <c r="N48" s="305"/>
      <c r="O48" s="305">
        <v>80</v>
      </c>
      <c r="P48" s="305"/>
      <c r="Q48" s="305"/>
      <c r="R48" s="305"/>
      <c r="S48" s="306">
        <v>7.75</v>
      </c>
      <c r="T48" s="306"/>
      <c r="U48" s="306"/>
      <c r="V48" s="306"/>
      <c r="W48" s="305">
        <v>10</v>
      </c>
      <c r="X48" s="305"/>
      <c r="Y48" s="305"/>
      <c r="Z48" s="305"/>
    </row>
    <row r="50" spans="1:26" ht="15.75" x14ac:dyDescent="0.25">
      <c r="A50" s="109" t="s">
        <v>84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1"/>
    </row>
    <row r="51" spans="1:26" ht="15.75" x14ac:dyDescent="0.25">
      <c r="A51" s="109" t="s">
        <v>85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1"/>
    </row>
    <row r="52" spans="1:26" ht="15.75" x14ac:dyDescent="0.25">
      <c r="A52" s="112" t="s">
        <v>79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4"/>
    </row>
    <row r="53" spans="1:26" ht="15.75" x14ac:dyDescent="0.25">
      <c r="A53" s="299" t="s">
        <v>86</v>
      </c>
      <c r="B53" s="300"/>
      <c r="C53" s="300"/>
      <c r="D53" s="300"/>
      <c r="E53" s="300"/>
      <c r="F53" s="300"/>
      <c r="G53" s="300"/>
      <c r="H53" s="300"/>
      <c r="I53" s="300"/>
      <c r="J53" s="300"/>
      <c r="K53" s="300"/>
      <c r="L53" s="300"/>
      <c r="M53" s="300"/>
      <c r="N53" s="300"/>
      <c r="O53" s="300"/>
      <c r="P53" s="300"/>
      <c r="Q53" s="300"/>
      <c r="R53" s="300"/>
      <c r="S53" s="300"/>
      <c r="T53" s="300"/>
      <c r="U53" s="300"/>
      <c r="V53" s="300"/>
      <c r="W53" s="300"/>
      <c r="X53" s="300"/>
      <c r="Y53" s="300"/>
      <c r="Z53" s="301"/>
    </row>
    <row r="54" spans="1:26" ht="15.75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5.75" x14ac:dyDescent="0.25">
      <c r="A55" s="116" t="s">
        <v>27</v>
      </c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 spans="1:26" x14ac:dyDescent="0.25">
      <c r="A56" s="102" t="s">
        <v>28</v>
      </c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4"/>
      <c r="O56" s="102" t="s">
        <v>73</v>
      </c>
      <c r="P56" s="103"/>
      <c r="Q56" s="103"/>
      <c r="R56" s="103"/>
      <c r="S56" s="103"/>
      <c r="T56" s="103"/>
      <c r="U56" s="103"/>
      <c r="V56" s="104"/>
      <c r="W56" s="102" t="s">
        <v>30</v>
      </c>
      <c r="X56" s="103"/>
      <c r="Y56" s="103"/>
      <c r="Z56" s="104"/>
    </row>
    <row r="57" spans="1:26" ht="15.75" x14ac:dyDescent="0.25">
      <c r="A57" s="118" t="s">
        <v>165</v>
      </c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20"/>
      <c r="O57" s="118" t="s">
        <v>167</v>
      </c>
      <c r="P57" s="119"/>
      <c r="Q57" s="119"/>
      <c r="R57" s="119"/>
      <c r="S57" s="119"/>
      <c r="T57" s="119"/>
      <c r="U57" s="119"/>
      <c r="V57" s="120"/>
      <c r="W57" s="302" t="s">
        <v>168</v>
      </c>
      <c r="X57" s="303"/>
      <c r="Y57" s="303"/>
      <c r="Z57" s="304"/>
    </row>
    <row r="58" spans="1:26" ht="15.75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.75" x14ac:dyDescent="0.25">
      <c r="A59" s="116" t="s">
        <v>32</v>
      </c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spans="1:26" x14ac:dyDescent="0.25">
      <c r="A60" s="102" t="s">
        <v>74</v>
      </c>
      <c r="B60" s="103"/>
      <c r="C60" s="103"/>
      <c r="D60" s="103"/>
      <c r="E60" s="103"/>
      <c r="F60" s="103"/>
      <c r="G60" s="103"/>
      <c r="H60" s="103"/>
      <c r="I60" s="103"/>
      <c r="J60" s="104"/>
      <c r="K60" s="102" t="s">
        <v>34</v>
      </c>
      <c r="L60" s="103"/>
      <c r="M60" s="103"/>
      <c r="N60" s="103"/>
      <c r="O60" s="103"/>
      <c r="P60" s="103"/>
      <c r="Q60" s="103"/>
      <c r="R60" s="104"/>
      <c r="S60" s="102" t="s">
        <v>75</v>
      </c>
      <c r="T60" s="103"/>
      <c r="U60" s="103"/>
      <c r="V60" s="104"/>
      <c r="W60" s="102" t="s">
        <v>36</v>
      </c>
      <c r="X60" s="103"/>
      <c r="Y60" s="103"/>
      <c r="Z60" s="104"/>
    </row>
    <row r="61" spans="1:26" ht="15.75" x14ac:dyDescent="0.25">
      <c r="A61" s="238" t="s">
        <v>37</v>
      </c>
      <c r="B61" s="239"/>
      <c r="C61" s="239"/>
      <c r="D61" s="239"/>
      <c r="E61" s="239"/>
      <c r="F61" s="239"/>
      <c r="G61" s="239"/>
      <c r="H61" s="239"/>
      <c r="I61" s="239"/>
      <c r="J61" s="240"/>
      <c r="K61" s="123" t="s">
        <v>185</v>
      </c>
      <c r="L61" s="124"/>
      <c r="M61" s="124"/>
      <c r="N61" s="124"/>
      <c r="O61" s="124"/>
      <c r="P61" s="124"/>
      <c r="Q61" s="124"/>
      <c r="R61" s="125"/>
      <c r="S61" s="123"/>
      <c r="T61" s="124"/>
      <c r="U61" s="124"/>
      <c r="V61" s="125"/>
      <c r="W61" s="94" t="s">
        <v>186</v>
      </c>
      <c r="X61" s="95"/>
      <c r="Y61" s="95"/>
      <c r="Z61" s="96"/>
    </row>
    <row r="62" spans="1:26" ht="15.75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5.75" x14ac:dyDescent="0.25">
      <c r="A63" s="293" t="str">
        <f>ВИК!$A$38</f>
        <v>Генеральный директор</v>
      </c>
      <c r="B63" s="294"/>
      <c r="C63" s="294"/>
      <c r="D63" s="294"/>
      <c r="E63" s="294"/>
      <c r="F63" s="294"/>
      <c r="G63" s="294"/>
      <c r="H63" s="294"/>
      <c r="I63" s="294"/>
      <c r="J63" s="294"/>
      <c r="K63" s="294"/>
      <c r="L63" s="294"/>
      <c r="M63" s="294"/>
      <c r="N63" s="294"/>
      <c r="O63" s="294"/>
      <c r="P63" s="294"/>
      <c r="Q63" s="294"/>
      <c r="R63" s="295"/>
      <c r="S63" s="296"/>
      <c r="T63" s="297"/>
      <c r="U63" s="297"/>
      <c r="V63" s="298"/>
      <c r="W63" s="296" t="str">
        <f>ВИК!$N$38</f>
        <v>Волгин Д.С.</v>
      </c>
      <c r="X63" s="297"/>
      <c r="Y63" s="297"/>
      <c r="Z63" s="298"/>
    </row>
  </sheetData>
  <mergeCells count="279">
    <mergeCell ref="O25:R25"/>
    <mergeCell ref="O26:R26"/>
    <mergeCell ref="O21:R21"/>
    <mergeCell ref="W24:Z24"/>
    <mergeCell ref="W25:Z25"/>
    <mergeCell ref="W26:Z26"/>
    <mergeCell ref="W18:Z18"/>
    <mergeCell ref="W19:Z19"/>
    <mergeCell ref="W20:Z20"/>
    <mergeCell ref="W21:Z21"/>
    <mergeCell ref="W22:Z22"/>
    <mergeCell ref="W23:Z23"/>
    <mergeCell ref="G23:J23"/>
    <mergeCell ref="G24:J24"/>
    <mergeCell ref="G25:J25"/>
    <mergeCell ref="G26:J26"/>
    <mergeCell ref="G21:J21"/>
    <mergeCell ref="S16:V16"/>
    <mergeCell ref="S17:V17"/>
    <mergeCell ref="S18:V18"/>
    <mergeCell ref="S19:V19"/>
    <mergeCell ref="S20:V20"/>
    <mergeCell ref="O16:R16"/>
    <mergeCell ref="O17:R17"/>
    <mergeCell ref="O18:R18"/>
    <mergeCell ref="O19:R19"/>
    <mergeCell ref="O20:R20"/>
    <mergeCell ref="S21:V21"/>
    <mergeCell ref="S22:V22"/>
    <mergeCell ref="S23:V23"/>
    <mergeCell ref="S24:V24"/>
    <mergeCell ref="S25:V25"/>
    <mergeCell ref="S26:V26"/>
    <mergeCell ref="O22:R22"/>
    <mergeCell ref="O23:R23"/>
    <mergeCell ref="O24:R24"/>
    <mergeCell ref="C26:F26"/>
    <mergeCell ref="A22:B22"/>
    <mergeCell ref="A23:B23"/>
    <mergeCell ref="A24:B24"/>
    <mergeCell ref="A25:B25"/>
    <mergeCell ref="A26:B26"/>
    <mergeCell ref="A21:B21"/>
    <mergeCell ref="K16:N16"/>
    <mergeCell ref="K17:N17"/>
    <mergeCell ref="K18:N18"/>
    <mergeCell ref="K19:N19"/>
    <mergeCell ref="K20:N20"/>
    <mergeCell ref="G16:J16"/>
    <mergeCell ref="G17:J17"/>
    <mergeCell ref="G18:J18"/>
    <mergeCell ref="G19:J19"/>
    <mergeCell ref="G20:J20"/>
    <mergeCell ref="K21:N21"/>
    <mergeCell ref="K22:N22"/>
    <mergeCell ref="K23:N23"/>
    <mergeCell ref="K24:N24"/>
    <mergeCell ref="K25:N25"/>
    <mergeCell ref="K26:N26"/>
    <mergeCell ref="G22:J22"/>
    <mergeCell ref="K14:R14"/>
    <mergeCell ref="K15:N15"/>
    <mergeCell ref="O15:R15"/>
    <mergeCell ref="S14:V15"/>
    <mergeCell ref="W14:Z15"/>
    <mergeCell ref="A14:B15"/>
    <mergeCell ref="C14:F15"/>
    <mergeCell ref="G14:J15"/>
    <mergeCell ref="S41:V41"/>
    <mergeCell ref="W41:Z41"/>
    <mergeCell ref="S38:V38"/>
    <mergeCell ref="W38:Z38"/>
    <mergeCell ref="S39:V39"/>
    <mergeCell ref="W39:Z39"/>
    <mergeCell ref="C16:F16"/>
    <mergeCell ref="C17:F17"/>
    <mergeCell ref="C18:F18"/>
    <mergeCell ref="C19:F19"/>
    <mergeCell ref="C20:F20"/>
    <mergeCell ref="A16:B16"/>
    <mergeCell ref="A17:B17"/>
    <mergeCell ref="A18:B18"/>
    <mergeCell ref="A19:B19"/>
    <mergeCell ref="A20:B20"/>
    <mergeCell ref="W35:Z35"/>
    <mergeCell ref="W34:Z34"/>
    <mergeCell ref="W16:Z16"/>
    <mergeCell ref="W17:Z17"/>
    <mergeCell ref="A28:B28"/>
    <mergeCell ref="C28:F28"/>
    <mergeCell ref="G28:J28"/>
    <mergeCell ref="K28:N28"/>
    <mergeCell ref="O28:R28"/>
    <mergeCell ref="S28:V28"/>
    <mergeCell ref="W28:Z28"/>
    <mergeCell ref="A29:B29"/>
    <mergeCell ref="C29:F29"/>
    <mergeCell ref="G29:J29"/>
    <mergeCell ref="K29:N29"/>
    <mergeCell ref="O29:R29"/>
    <mergeCell ref="S29:V29"/>
    <mergeCell ref="W29:Z29"/>
    <mergeCell ref="A30:B30"/>
    <mergeCell ref="C21:F21"/>
    <mergeCell ref="C22:F22"/>
    <mergeCell ref="C23:F23"/>
    <mergeCell ref="C24:F24"/>
    <mergeCell ref="C25:F25"/>
    <mergeCell ref="A2:Z2"/>
    <mergeCell ref="A3:Z3"/>
    <mergeCell ref="A5:E5"/>
    <mergeCell ref="F5:M5"/>
    <mergeCell ref="O5:S5"/>
    <mergeCell ref="T5:Z5"/>
    <mergeCell ref="A27:B27"/>
    <mergeCell ref="C27:F27"/>
    <mergeCell ref="G27:J27"/>
    <mergeCell ref="K27:N27"/>
    <mergeCell ref="O27:R27"/>
    <mergeCell ref="S27:V27"/>
    <mergeCell ref="W27:Z27"/>
    <mergeCell ref="A8:E8"/>
    <mergeCell ref="F8:M8"/>
    <mergeCell ref="A10:Z10"/>
    <mergeCell ref="A11:Z11"/>
    <mergeCell ref="A13:Z13"/>
    <mergeCell ref="A6:E6"/>
    <mergeCell ref="F6:M6"/>
    <mergeCell ref="O6:S6"/>
    <mergeCell ref="T6:Z6"/>
    <mergeCell ref="A7:E7"/>
    <mergeCell ref="F7:M7"/>
    <mergeCell ref="C30:F30"/>
    <mergeCell ref="G30:J30"/>
    <mergeCell ref="K30:N30"/>
    <mergeCell ref="O30:R30"/>
    <mergeCell ref="S30:V30"/>
    <mergeCell ref="W30:Z30"/>
    <mergeCell ref="A31:B31"/>
    <mergeCell ref="C31:F31"/>
    <mergeCell ref="G31:J31"/>
    <mergeCell ref="K31:N31"/>
    <mergeCell ref="O31:R31"/>
    <mergeCell ref="S31:V31"/>
    <mergeCell ref="W31:Z31"/>
    <mergeCell ref="A32:B32"/>
    <mergeCell ref="C32:F32"/>
    <mergeCell ref="G32:J32"/>
    <mergeCell ref="K32:N32"/>
    <mergeCell ref="O32:R32"/>
    <mergeCell ref="S32:V32"/>
    <mergeCell ref="W32:Z32"/>
    <mergeCell ref="A33:B33"/>
    <mergeCell ref="C33:F33"/>
    <mergeCell ref="G33:J33"/>
    <mergeCell ref="K33:N33"/>
    <mergeCell ref="O33:R33"/>
    <mergeCell ref="S33:V33"/>
    <mergeCell ref="W33:Z33"/>
    <mergeCell ref="A34:B34"/>
    <mergeCell ref="C34:F34"/>
    <mergeCell ref="G34:J34"/>
    <mergeCell ref="K34:N34"/>
    <mergeCell ref="O34:R34"/>
    <mergeCell ref="S34:V34"/>
    <mergeCell ref="A35:B35"/>
    <mergeCell ref="C35:F35"/>
    <mergeCell ref="G35:J35"/>
    <mergeCell ref="K35:N35"/>
    <mergeCell ref="O35:R35"/>
    <mergeCell ref="S35:V35"/>
    <mergeCell ref="A36:B36"/>
    <mergeCell ref="C36:F36"/>
    <mergeCell ref="G36:J36"/>
    <mergeCell ref="K36:N36"/>
    <mergeCell ref="O36:R36"/>
    <mergeCell ref="S36:V36"/>
    <mergeCell ref="W36:Z36"/>
    <mergeCell ref="A37:B37"/>
    <mergeCell ref="C37:F37"/>
    <mergeCell ref="G37:J37"/>
    <mergeCell ref="K37:N37"/>
    <mergeCell ref="O37:R37"/>
    <mergeCell ref="S37:V37"/>
    <mergeCell ref="W37:Z37"/>
    <mergeCell ref="A38:B38"/>
    <mergeCell ref="C38:F38"/>
    <mergeCell ref="G38:J38"/>
    <mergeCell ref="K38:N38"/>
    <mergeCell ref="O38:R38"/>
    <mergeCell ref="A39:B39"/>
    <mergeCell ref="C39:F39"/>
    <mergeCell ref="G39:J39"/>
    <mergeCell ref="K39:N39"/>
    <mergeCell ref="O39:R39"/>
    <mergeCell ref="A40:B40"/>
    <mergeCell ref="C40:F40"/>
    <mergeCell ref="G40:J40"/>
    <mergeCell ref="K40:N40"/>
    <mergeCell ref="O40:R40"/>
    <mergeCell ref="S40:V40"/>
    <mergeCell ref="W40:Z40"/>
    <mergeCell ref="A41:B41"/>
    <mergeCell ref="C41:F41"/>
    <mergeCell ref="G41:J41"/>
    <mergeCell ref="K41:N41"/>
    <mergeCell ref="O41:R41"/>
    <mergeCell ref="A42:B42"/>
    <mergeCell ref="C42:F42"/>
    <mergeCell ref="G42:J42"/>
    <mergeCell ref="K42:N42"/>
    <mergeCell ref="O42:R42"/>
    <mergeCell ref="S42:V42"/>
    <mergeCell ref="W42:Z42"/>
    <mergeCell ref="A43:B43"/>
    <mergeCell ref="C43:F43"/>
    <mergeCell ref="G43:J43"/>
    <mergeCell ref="K43:N43"/>
    <mergeCell ref="O43:R43"/>
    <mergeCell ref="S43:V43"/>
    <mergeCell ref="W43:Z43"/>
    <mergeCell ref="A44:B44"/>
    <mergeCell ref="C44:F44"/>
    <mergeCell ref="G44:J44"/>
    <mergeCell ref="K44:N44"/>
    <mergeCell ref="O44:R44"/>
    <mergeCell ref="S44:V44"/>
    <mergeCell ref="W44:Z44"/>
    <mergeCell ref="A45:B45"/>
    <mergeCell ref="C45:F45"/>
    <mergeCell ref="G45:J45"/>
    <mergeCell ref="K45:N45"/>
    <mergeCell ref="O45:R45"/>
    <mergeCell ref="S45:V45"/>
    <mergeCell ref="W45:Z45"/>
    <mergeCell ref="A46:B46"/>
    <mergeCell ref="C46:F46"/>
    <mergeCell ref="G46:J46"/>
    <mergeCell ref="K46:N46"/>
    <mergeCell ref="O46:R46"/>
    <mergeCell ref="S46:V46"/>
    <mergeCell ref="W46:Z46"/>
    <mergeCell ref="A47:B47"/>
    <mergeCell ref="C47:F47"/>
    <mergeCell ref="G47:J47"/>
    <mergeCell ref="K47:N47"/>
    <mergeCell ref="O47:R47"/>
    <mergeCell ref="S47:V47"/>
    <mergeCell ref="W47:Z47"/>
    <mergeCell ref="A48:B48"/>
    <mergeCell ref="C48:F48"/>
    <mergeCell ref="G48:J48"/>
    <mergeCell ref="K48:N48"/>
    <mergeCell ref="O48:R48"/>
    <mergeCell ref="S48:V48"/>
    <mergeCell ref="W48:Z48"/>
    <mergeCell ref="A50:Z50"/>
    <mergeCell ref="A51:Z51"/>
    <mergeCell ref="A52:Z52"/>
    <mergeCell ref="A53:Z53"/>
    <mergeCell ref="A55:Z55"/>
    <mergeCell ref="A56:N56"/>
    <mergeCell ref="O56:V56"/>
    <mergeCell ref="W56:Z56"/>
    <mergeCell ref="A57:N57"/>
    <mergeCell ref="O57:V57"/>
    <mergeCell ref="W57:Z57"/>
    <mergeCell ref="A63:R63"/>
    <mergeCell ref="S63:V63"/>
    <mergeCell ref="W63:Z63"/>
    <mergeCell ref="A59:Z59"/>
    <mergeCell ref="A60:J60"/>
    <mergeCell ref="K60:R60"/>
    <mergeCell ref="S60:V60"/>
    <mergeCell ref="W60:Z60"/>
    <mergeCell ref="A61:J61"/>
    <mergeCell ref="K61:R61"/>
    <mergeCell ref="S61:V61"/>
    <mergeCell ref="W61:Z61"/>
  </mergeCells>
  <dataValidations count="1">
    <dataValidation type="list" allowBlank="1" showInputMessage="1" showErrorMessage="1" sqref="WVR983076:WVT983076 JF36:JH36 TB36:TD36 ACX36:ACZ36 AMT36:AMV36 AWP36:AWR36 BGL36:BGN36 BQH36:BQJ36 CAD36:CAF36 CJZ36:CKB36 CTV36:CTX36 DDR36:DDT36 DNN36:DNP36 DXJ36:DXL36 EHF36:EHH36 ERB36:ERD36 FAX36:FAZ36 FKT36:FKV36 FUP36:FUR36 GEL36:GEN36 GOH36:GOJ36 GYD36:GYF36 HHZ36:HIB36 HRV36:HRX36 IBR36:IBT36 ILN36:ILP36 IVJ36:IVL36 JFF36:JFH36 JPB36:JPD36 JYX36:JYZ36 KIT36:KIV36 KSP36:KSR36 LCL36:LCN36 LMH36:LMJ36 LWD36:LWF36 MFZ36:MGB36 MPV36:MPX36 MZR36:MZT36 NJN36:NJP36 NTJ36:NTL36 ODF36:ODH36 ONB36:OND36 OWX36:OWZ36 PGT36:PGV36 PQP36:PQR36 QAL36:QAN36 QKH36:QKJ36 QUD36:QUF36 RDZ36:REB36 RNV36:RNX36 RXR36:RXT36 SHN36:SHP36 SRJ36:SRL36 TBF36:TBH36 TLB36:TLD36 TUX36:TUZ36 UET36:UEV36 UOP36:UOR36 UYL36:UYN36 VIH36:VIJ36 VSD36:VSF36 WBZ36:WCB36 WLV36:WLX36 WVR36:WVT36 J65572:L65572 JF65572:JH65572 TB65572:TD65572 ACX65572:ACZ65572 AMT65572:AMV65572 AWP65572:AWR65572 BGL65572:BGN65572 BQH65572:BQJ65572 CAD65572:CAF65572 CJZ65572:CKB65572 CTV65572:CTX65572 DDR65572:DDT65572 DNN65572:DNP65572 DXJ65572:DXL65572 EHF65572:EHH65572 ERB65572:ERD65572 FAX65572:FAZ65572 FKT65572:FKV65572 FUP65572:FUR65572 GEL65572:GEN65572 GOH65572:GOJ65572 GYD65572:GYF65572 HHZ65572:HIB65572 HRV65572:HRX65572 IBR65572:IBT65572 ILN65572:ILP65572 IVJ65572:IVL65572 JFF65572:JFH65572 JPB65572:JPD65572 JYX65572:JYZ65572 KIT65572:KIV65572 KSP65572:KSR65572 LCL65572:LCN65572 LMH65572:LMJ65572 LWD65572:LWF65572 MFZ65572:MGB65572 MPV65572:MPX65572 MZR65572:MZT65572 NJN65572:NJP65572 NTJ65572:NTL65572 ODF65572:ODH65572 ONB65572:OND65572 OWX65572:OWZ65572 PGT65572:PGV65572 PQP65572:PQR65572 QAL65572:QAN65572 QKH65572:QKJ65572 QUD65572:QUF65572 RDZ65572:REB65572 RNV65572:RNX65572 RXR65572:RXT65572 SHN65572:SHP65572 SRJ65572:SRL65572 TBF65572:TBH65572 TLB65572:TLD65572 TUX65572:TUZ65572 UET65572:UEV65572 UOP65572:UOR65572 UYL65572:UYN65572 VIH65572:VIJ65572 VSD65572:VSF65572 WBZ65572:WCB65572 WLV65572:WLX65572 WVR65572:WVT65572 J131108:L131108 JF131108:JH131108 TB131108:TD131108 ACX131108:ACZ131108 AMT131108:AMV131108 AWP131108:AWR131108 BGL131108:BGN131108 BQH131108:BQJ131108 CAD131108:CAF131108 CJZ131108:CKB131108 CTV131108:CTX131108 DDR131108:DDT131108 DNN131108:DNP131108 DXJ131108:DXL131108 EHF131108:EHH131108 ERB131108:ERD131108 FAX131108:FAZ131108 FKT131108:FKV131108 FUP131108:FUR131108 GEL131108:GEN131108 GOH131108:GOJ131108 GYD131108:GYF131108 HHZ131108:HIB131108 HRV131108:HRX131108 IBR131108:IBT131108 ILN131108:ILP131108 IVJ131108:IVL131108 JFF131108:JFH131108 JPB131108:JPD131108 JYX131108:JYZ131108 KIT131108:KIV131108 KSP131108:KSR131108 LCL131108:LCN131108 LMH131108:LMJ131108 LWD131108:LWF131108 MFZ131108:MGB131108 MPV131108:MPX131108 MZR131108:MZT131108 NJN131108:NJP131108 NTJ131108:NTL131108 ODF131108:ODH131108 ONB131108:OND131108 OWX131108:OWZ131108 PGT131108:PGV131108 PQP131108:PQR131108 QAL131108:QAN131108 QKH131108:QKJ131108 QUD131108:QUF131108 RDZ131108:REB131108 RNV131108:RNX131108 RXR131108:RXT131108 SHN131108:SHP131108 SRJ131108:SRL131108 TBF131108:TBH131108 TLB131108:TLD131108 TUX131108:TUZ131108 UET131108:UEV131108 UOP131108:UOR131108 UYL131108:UYN131108 VIH131108:VIJ131108 VSD131108:VSF131108 WBZ131108:WCB131108 WLV131108:WLX131108 WVR131108:WVT131108 J196644:L196644 JF196644:JH196644 TB196644:TD196644 ACX196644:ACZ196644 AMT196644:AMV196644 AWP196644:AWR196644 BGL196644:BGN196644 BQH196644:BQJ196644 CAD196644:CAF196644 CJZ196644:CKB196644 CTV196644:CTX196644 DDR196644:DDT196644 DNN196644:DNP196644 DXJ196644:DXL196644 EHF196644:EHH196644 ERB196644:ERD196644 FAX196644:FAZ196644 FKT196644:FKV196644 FUP196644:FUR196644 GEL196644:GEN196644 GOH196644:GOJ196644 GYD196644:GYF196644 HHZ196644:HIB196644 HRV196644:HRX196644 IBR196644:IBT196644 ILN196644:ILP196644 IVJ196644:IVL196644 JFF196644:JFH196644 JPB196644:JPD196644 JYX196644:JYZ196644 KIT196644:KIV196644 KSP196644:KSR196644 LCL196644:LCN196644 LMH196644:LMJ196644 LWD196644:LWF196644 MFZ196644:MGB196644 MPV196644:MPX196644 MZR196644:MZT196644 NJN196644:NJP196644 NTJ196644:NTL196644 ODF196644:ODH196644 ONB196644:OND196644 OWX196644:OWZ196644 PGT196644:PGV196644 PQP196644:PQR196644 QAL196644:QAN196644 QKH196644:QKJ196644 QUD196644:QUF196644 RDZ196644:REB196644 RNV196644:RNX196644 RXR196644:RXT196644 SHN196644:SHP196644 SRJ196644:SRL196644 TBF196644:TBH196644 TLB196644:TLD196644 TUX196644:TUZ196644 UET196644:UEV196644 UOP196644:UOR196644 UYL196644:UYN196644 VIH196644:VIJ196644 VSD196644:VSF196644 WBZ196644:WCB196644 WLV196644:WLX196644 WVR196644:WVT196644 J262180:L262180 JF262180:JH262180 TB262180:TD262180 ACX262180:ACZ262180 AMT262180:AMV262180 AWP262180:AWR262180 BGL262180:BGN262180 BQH262180:BQJ262180 CAD262180:CAF262180 CJZ262180:CKB262180 CTV262180:CTX262180 DDR262180:DDT262180 DNN262180:DNP262180 DXJ262180:DXL262180 EHF262180:EHH262180 ERB262180:ERD262180 FAX262180:FAZ262180 FKT262180:FKV262180 FUP262180:FUR262180 GEL262180:GEN262180 GOH262180:GOJ262180 GYD262180:GYF262180 HHZ262180:HIB262180 HRV262180:HRX262180 IBR262180:IBT262180 ILN262180:ILP262180 IVJ262180:IVL262180 JFF262180:JFH262180 JPB262180:JPD262180 JYX262180:JYZ262180 KIT262180:KIV262180 KSP262180:KSR262180 LCL262180:LCN262180 LMH262180:LMJ262180 LWD262180:LWF262180 MFZ262180:MGB262180 MPV262180:MPX262180 MZR262180:MZT262180 NJN262180:NJP262180 NTJ262180:NTL262180 ODF262180:ODH262180 ONB262180:OND262180 OWX262180:OWZ262180 PGT262180:PGV262180 PQP262180:PQR262180 QAL262180:QAN262180 QKH262180:QKJ262180 QUD262180:QUF262180 RDZ262180:REB262180 RNV262180:RNX262180 RXR262180:RXT262180 SHN262180:SHP262180 SRJ262180:SRL262180 TBF262180:TBH262180 TLB262180:TLD262180 TUX262180:TUZ262180 UET262180:UEV262180 UOP262180:UOR262180 UYL262180:UYN262180 VIH262180:VIJ262180 VSD262180:VSF262180 WBZ262180:WCB262180 WLV262180:WLX262180 WVR262180:WVT262180 J327716:L327716 JF327716:JH327716 TB327716:TD327716 ACX327716:ACZ327716 AMT327716:AMV327716 AWP327716:AWR327716 BGL327716:BGN327716 BQH327716:BQJ327716 CAD327716:CAF327716 CJZ327716:CKB327716 CTV327716:CTX327716 DDR327716:DDT327716 DNN327716:DNP327716 DXJ327716:DXL327716 EHF327716:EHH327716 ERB327716:ERD327716 FAX327716:FAZ327716 FKT327716:FKV327716 FUP327716:FUR327716 GEL327716:GEN327716 GOH327716:GOJ327716 GYD327716:GYF327716 HHZ327716:HIB327716 HRV327716:HRX327716 IBR327716:IBT327716 ILN327716:ILP327716 IVJ327716:IVL327716 JFF327716:JFH327716 JPB327716:JPD327716 JYX327716:JYZ327716 KIT327716:KIV327716 KSP327716:KSR327716 LCL327716:LCN327716 LMH327716:LMJ327716 LWD327716:LWF327716 MFZ327716:MGB327716 MPV327716:MPX327716 MZR327716:MZT327716 NJN327716:NJP327716 NTJ327716:NTL327716 ODF327716:ODH327716 ONB327716:OND327716 OWX327716:OWZ327716 PGT327716:PGV327716 PQP327716:PQR327716 QAL327716:QAN327716 QKH327716:QKJ327716 QUD327716:QUF327716 RDZ327716:REB327716 RNV327716:RNX327716 RXR327716:RXT327716 SHN327716:SHP327716 SRJ327716:SRL327716 TBF327716:TBH327716 TLB327716:TLD327716 TUX327716:TUZ327716 UET327716:UEV327716 UOP327716:UOR327716 UYL327716:UYN327716 VIH327716:VIJ327716 VSD327716:VSF327716 WBZ327716:WCB327716 WLV327716:WLX327716 WVR327716:WVT327716 J393252:L393252 JF393252:JH393252 TB393252:TD393252 ACX393252:ACZ393252 AMT393252:AMV393252 AWP393252:AWR393252 BGL393252:BGN393252 BQH393252:BQJ393252 CAD393252:CAF393252 CJZ393252:CKB393252 CTV393252:CTX393252 DDR393252:DDT393252 DNN393252:DNP393252 DXJ393252:DXL393252 EHF393252:EHH393252 ERB393252:ERD393252 FAX393252:FAZ393252 FKT393252:FKV393252 FUP393252:FUR393252 GEL393252:GEN393252 GOH393252:GOJ393252 GYD393252:GYF393252 HHZ393252:HIB393252 HRV393252:HRX393252 IBR393252:IBT393252 ILN393252:ILP393252 IVJ393252:IVL393252 JFF393252:JFH393252 JPB393252:JPD393252 JYX393252:JYZ393252 KIT393252:KIV393252 KSP393252:KSR393252 LCL393252:LCN393252 LMH393252:LMJ393252 LWD393252:LWF393252 MFZ393252:MGB393252 MPV393252:MPX393252 MZR393252:MZT393252 NJN393252:NJP393252 NTJ393252:NTL393252 ODF393252:ODH393252 ONB393252:OND393252 OWX393252:OWZ393252 PGT393252:PGV393252 PQP393252:PQR393252 QAL393252:QAN393252 QKH393252:QKJ393252 QUD393252:QUF393252 RDZ393252:REB393252 RNV393252:RNX393252 RXR393252:RXT393252 SHN393252:SHP393252 SRJ393252:SRL393252 TBF393252:TBH393252 TLB393252:TLD393252 TUX393252:TUZ393252 UET393252:UEV393252 UOP393252:UOR393252 UYL393252:UYN393252 VIH393252:VIJ393252 VSD393252:VSF393252 WBZ393252:WCB393252 WLV393252:WLX393252 WVR393252:WVT393252 J458788:L458788 JF458788:JH458788 TB458788:TD458788 ACX458788:ACZ458788 AMT458788:AMV458788 AWP458788:AWR458788 BGL458788:BGN458788 BQH458788:BQJ458788 CAD458788:CAF458788 CJZ458788:CKB458788 CTV458788:CTX458788 DDR458788:DDT458788 DNN458788:DNP458788 DXJ458788:DXL458788 EHF458788:EHH458788 ERB458788:ERD458788 FAX458788:FAZ458788 FKT458788:FKV458788 FUP458788:FUR458788 GEL458788:GEN458788 GOH458788:GOJ458788 GYD458788:GYF458788 HHZ458788:HIB458788 HRV458788:HRX458788 IBR458788:IBT458788 ILN458788:ILP458788 IVJ458788:IVL458788 JFF458788:JFH458788 JPB458788:JPD458788 JYX458788:JYZ458788 KIT458788:KIV458788 KSP458788:KSR458788 LCL458788:LCN458788 LMH458788:LMJ458788 LWD458788:LWF458788 MFZ458788:MGB458788 MPV458788:MPX458788 MZR458788:MZT458788 NJN458788:NJP458788 NTJ458788:NTL458788 ODF458788:ODH458788 ONB458788:OND458788 OWX458788:OWZ458788 PGT458788:PGV458788 PQP458788:PQR458788 QAL458788:QAN458788 QKH458788:QKJ458788 QUD458788:QUF458788 RDZ458788:REB458788 RNV458788:RNX458788 RXR458788:RXT458788 SHN458788:SHP458788 SRJ458788:SRL458788 TBF458788:TBH458788 TLB458788:TLD458788 TUX458788:TUZ458788 UET458788:UEV458788 UOP458788:UOR458788 UYL458788:UYN458788 VIH458788:VIJ458788 VSD458788:VSF458788 WBZ458788:WCB458788 WLV458788:WLX458788 WVR458788:WVT458788 J524324:L524324 JF524324:JH524324 TB524324:TD524324 ACX524324:ACZ524324 AMT524324:AMV524324 AWP524324:AWR524324 BGL524324:BGN524324 BQH524324:BQJ524324 CAD524324:CAF524324 CJZ524324:CKB524324 CTV524324:CTX524324 DDR524324:DDT524324 DNN524324:DNP524324 DXJ524324:DXL524324 EHF524324:EHH524324 ERB524324:ERD524324 FAX524324:FAZ524324 FKT524324:FKV524324 FUP524324:FUR524324 GEL524324:GEN524324 GOH524324:GOJ524324 GYD524324:GYF524324 HHZ524324:HIB524324 HRV524324:HRX524324 IBR524324:IBT524324 ILN524324:ILP524324 IVJ524324:IVL524324 JFF524324:JFH524324 JPB524324:JPD524324 JYX524324:JYZ524324 KIT524324:KIV524324 KSP524324:KSR524324 LCL524324:LCN524324 LMH524324:LMJ524324 LWD524324:LWF524324 MFZ524324:MGB524324 MPV524324:MPX524324 MZR524324:MZT524324 NJN524324:NJP524324 NTJ524324:NTL524324 ODF524324:ODH524324 ONB524324:OND524324 OWX524324:OWZ524324 PGT524324:PGV524324 PQP524324:PQR524324 QAL524324:QAN524324 QKH524324:QKJ524324 QUD524324:QUF524324 RDZ524324:REB524324 RNV524324:RNX524324 RXR524324:RXT524324 SHN524324:SHP524324 SRJ524324:SRL524324 TBF524324:TBH524324 TLB524324:TLD524324 TUX524324:TUZ524324 UET524324:UEV524324 UOP524324:UOR524324 UYL524324:UYN524324 VIH524324:VIJ524324 VSD524324:VSF524324 WBZ524324:WCB524324 WLV524324:WLX524324 WVR524324:WVT524324 J589860:L589860 JF589860:JH589860 TB589860:TD589860 ACX589860:ACZ589860 AMT589860:AMV589860 AWP589860:AWR589860 BGL589860:BGN589860 BQH589860:BQJ589860 CAD589860:CAF589860 CJZ589860:CKB589860 CTV589860:CTX589860 DDR589860:DDT589860 DNN589860:DNP589860 DXJ589860:DXL589860 EHF589860:EHH589860 ERB589860:ERD589860 FAX589860:FAZ589860 FKT589860:FKV589860 FUP589860:FUR589860 GEL589860:GEN589860 GOH589860:GOJ589860 GYD589860:GYF589860 HHZ589860:HIB589860 HRV589860:HRX589860 IBR589860:IBT589860 ILN589860:ILP589860 IVJ589860:IVL589860 JFF589860:JFH589860 JPB589860:JPD589860 JYX589860:JYZ589860 KIT589860:KIV589860 KSP589860:KSR589860 LCL589860:LCN589860 LMH589860:LMJ589860 LWD589860:LWF589860 MFZ589860:MGB589860 MPV589860:MPX589860 MZR589860:MZT589860 NJN589860:NJP589860 NTJ589860:NTL589860 ODF589860:ODH589860 ONB589860:OND589860 OWX589860:OWZ589860 PGT589860:PGV589860 PQP589860:PQR589860 QAL589860:QAN589860 QKH589860:QKJ589860 QUD589860:QUF589860 RDZ589860:REB589860 RNV589860:RNX589860 RXR589860:RXT589860 SHN589860:SHP589860 SRJ589860:SRL589860 TBF589860:TBH589860 TLB589860:TLD589860 TUX589860:TUZ589860 UET589860:UEV589860 UOP589860:UOR589860 UYL589860:UYN589860 VIH589860:VIJ589860 VSD589860:VSF589860 WBZ589860:WCB589860 WLV589860:WLX589860 WVR589860:WVT589860 J655396:L655396 JF655396:JH655396 TB655396:TD655396 ACX655396:ACZ655396 AMT655396:AMV655396 AWP655396:AWR655396 BGL655396:BGN655396 BQH655396:BQJ655396 CAD655396:CAF655396 CJZ655396:CKB655396 CTV655396:CTX655396 DDR655396:DDT655396 DNN655396:DNP655396 DXJ655396:DXL655396 EHF655396:EHH655396 ERB655396:ERD655396 FAX655396:FAZ655396 FKT655396:FKV655396 FUP655396:FUR655396 GEL655396:GEN655396 GOH655396:GOJ655396 GYD655396:GYF655396 HHZ655396:HIB655396 HRV655396:HRX655396 IBR655396:IBT655396 ILN655396:ILP655396 IVJ655396:IVL655396 JFF655396:JFH655396 JPB655396:JPD655396 JYX655396:JYZ655396 KIT655396:KIV655396 KSP655396:KSR655396 LCL655396:LCN655396 LMH655396:LMJ655396 LWD655396:LWF655396 MFZ655396:MGB655396 MPV655396:MPX655396 MZR655396:MZT655396 NJN655396:NJP655396 NTJ655396:NTL655396 ODF655396:ODH655396 ONB655396:OND655396 OWX655396:OWZ655396 PGT655396:PGV655396 PQP655396:PQR655396 QAL655396:QAN655396 QKH655396:QKJ655396 QUD655396:QUF655396 RDZ655396:REB655396 RNV655396:RNX655396 RXR655396:RXT655396 SHN655396:SHP655396 SRJ655396:SRL655396 TBF655396:TBH655396 TLB655396:TLD655396 TUX655396:TUZ655396 UET655396:UEV655396 UOP655396:UOR655396 UYL655396:UYN655396 VIH655396:VIJ655396 VSD655396:VSF655396 WBZ655396:WCB655396 WLV655396:WLX655396 WVR655396:WVT655396 J720932:L720932 JF720932:JH720932 TB720932:TD720932 ACX720932:ACZ720932 AMT720932:AMV720932 AWP720932:AWR720932 BGL720932:BGN720932 BQH720932:BQJ720932 CAD720932:CAF720932 CJZ720932:CKB720932 CTV720932:CTX720932 DDR720932:DDT720932 DNN720932:DNP720932 DXJ720932:DXL720932 EHF720932:EHH720932 ERB720932:ERD720932 FAX720932:FAZ720932 FKT720932:FKV720932 FUP720932:FUR720932 GEL720932:GEN720932 GOH720932:GOJ720932 GYD720932:GYF720932 HHZ720932:HIB720932 HRV720932:HRX720932 IBR720932:IBT720932 ILN720932:ILP720932 IVJ720932:IVL720932 JFF720932:JFH720932 JPB720932:JPD720932 JYX720932:JYZ720932 KIT720932:KIV720932 KSP720932:KSR720932 LCL720932:LCN720932 LMH720932:LMJ720932 LWD720932:LWF720932 MFZ720932:MGB720932 MPV720932:MPX720932 MZR720932:MZT720932 NJN720932:NJP720932 NTJ720932:NTL720932 ODF720932:ODH720932 ONB720932:OND720932 OWX720932:OWZ720932 PGT720932:PGV720932 PQP720932:PQR720932 QAL720932:QAN720932 QKH720932:QKJ720932 QUD720932:QUF720932 RDZ720932:REB720932 RNV720932:RNX720932 RXR720932:RXT720932 SHN720932:SHP720932 SRJ720932:SRL720932 TBF720932:TBH720932 TLB720932:TLD720932 TUX720932:TUZ720932 UET720932:UEV720932 UOP720932:UOR720932 UYL720932:UYN720932 VIH720932:VIJ720932 VSD720932:VSF720932 WBZ720932:WCB720932 WLV720932:WLX720932 WVR720932:WVT720932 J786468:L786468 JF786468:JH786468 TB786468:TD786468 ACX786468:ACZ786468 AMT786468:AMV786468 AWP786468:AWR786468 BGL786468:BGN786468 BQH786468:BQJ786468 CAD786468:CAF786468 CJZ786468:CKB786468 CTV786468:CTX786468 DDR786468:DDT786468 DNN786468:DNP786468 DXJ786468:DXL786468 EHF786468:EHH786468 ERB786468:ERD786468 FAX786468:FAZ786468 FKT786468:FKV786468 FUP786468:FUR786468 GEL786468:GEN786468 GOH786468:GOJ786468 GYD786468:GYF786468 HHZ786468:HIB786468 HRV786468:HRX786468 IBR786468:IBT786468 ILN786468:ILP786468 IVJ786468:IVL786468 JFF786468:JFH786468 JPB786468:JPD786468 JYX786468:JYZ786468 KIT786468:KIV786468 KSP786468:KSR786468 LCL786468:LCN786468 LMH786468:LMJ786468 LWD786468:LWF786468 MFZ786468:MGB786468 MPV786468:MPX786468 MZR786468:MZT786468 NJN786468:NJP786468 NTJ786468:NTL786468 ODF786468:ODH786468 ONB786468:OND786468 OWX786468:OWZ786468 PGT786468:PGV786468 PQP786468:PQR786468 QAL786468:QAN786468 QKH786468:QKJ786468 QUD786468:QUF786468 RDZ786468:REB786468 RNV786468:RNX786468 RXR786468:RXT786468 SHN786468:SHP786468 SRJ786468:SRL786468 TBF786468:TBH786468 TLB786468:TLD786468 TUX786468:TUZ786468 UET786468:UEV786468 UOP786468:UOR786468 UYL786468:UYN786468 VIH786468:VIJ786468 VSD786468:VSF786468 WBZ786468:WCB786468 WLV786468:WLX786468 WVR786468:WVT786468 J852004:L852004 JF852004:JH852004 TB852004:TD852004 ACX852004:ACZ852004 AMT852004:AMV852004 AWP852004:AWR852004 BGL852004:BGN852004 BQH852004:BQJ852004 CAD852004:CAF852004 CJZ852004:CKB852004 CTV852004:CTX852004 DDR852004:DDT852004 DNN852004:DNP852004 DXJ852004:DXL852004 EHF852004:EHH852004 ERB852004:ERD852004 FAX852004:FAZ852004 FKT852004:FKV852004 FUP852004:FUR852004 GEL852004:GEN852004 GOH852004:GOJ852004 GYD852004:GYF852004 HHZ852004:HIB852004 HRV852004:HRX852004 IBR852004:IBT852004 ILN852004:ILP852004 IVJ852004:IVL852004 JFF852004:JFH852004 JPB852004:JPD852004 JYX852004:JYZ852004 KIT852004:KIV852004 KSP852004:KSR852004 LCL852004:LCN852004 LMH852004:LMJ852004 LWD852004:LWF852004 MFZ852004:MGB852004 MPV852004:MPX852004 MZR852004:MZT852004 NJN852004:NJP852004 NTJ852004:NTL852004 ODF852004:ODH852004 ONB852004:OND852004 OWX852004:OWZ852004 PGT852004:PGV852004 PQP852004:PQR852004 QAL852004:QAN852004 QKH852004:QKJ852004 QUD852004:QUF852004 RDZ852004:REB852004 RNV852004:RNX852004 RXR852004:RXT852004 SHN852004:SHP852004 SRJ852004:SRL852004 TBF852004:TBH852004 TLB852004:TLD852004 TUX852004:TUZ852004 UET852004:UEV852004 UOP852004:UOR852004 UYL852004:UYN852004 VIH852004:VIJ852004 VSD852004:VSF852004 WBZ852004:WCB852004 WLV852004:WLX852004 WVR852004:WVT852004 J917540:L917540 JF917540:JH917540 TB917540:TD917540 ACX917540:ACZ917540 AMT917540:AMV917540 AWP917540:AWR917540 BGL917540:BGN917540 BQH917540:BQJ917540 CAD917540:CAF917540 CJZ917540:CKB917540 CTV917540:CTX917540 DDR917540:DDT917540 DNN917540:DNP917540 DXJ917540:DXL917540 EHF917540:EHH917540 ERB917540:ERD917540 FAX917540:FAZ917540 FKT917540:FKV917540 FUP917540:FUR917540 GEL917540:GEN917540 GOH917540:GOJ917540 GYD917540:GYF917540 HHZ917540:HIB917540 HRV917540:HRX917540 IBR917540:IBT917540 ILN917540:ILP917540 IVJ917540:IVL917540 JFF917540:JFH917540 JPB917540:JPD917540 JYX917540:JYZ917540 KIT917540:KIV917540 KSP917540:KSR917540 LCL917540:LCN917540 LMH917540:LMJ917540 LWD917540:LWF917540 MFZ917540:MGB917540 MPV917540:MPX917540 MZR917540:MZT917540 NJN917540:NJP917540 NTJ917540:NTL917540 ODF917540:ODH917540 ONB917540:OND917540 OWX917540:OWZ917540 PGT917540:PGV917540 PQP917540:PQR917540 QAL917540:QAN917540 QKH917540:QKJ917540 QUD917540:QUF917540 RDZ917540:REB917540 RNV917540:RNX917540 RXR917540:RXT917540 SHN917540:SHP917540 SRJ917540:SRL917540 TBF917540:TBH917540 TLB917540:TLD917540 TUX917540:TUZ917540 UET917540:UEV917540 UOP917540:UOR917540 UYL917540:UYN917540 VIH917540:VIJ917540 VSD917540:VSF917540 WBZ917540:WCB917540 WLV917540:WLX917540 WVR917540:WVT917540 J983076:L983076 JF983076:JH983076 TB983076:TD983076 ACX983076:ACZ983076 AMT983076:AMV983076 AWP983076:AWR983076 BGL983076:BGN983076 BQH983076:BQJ983076 CAD983076:CAF983076 CJZ983076:CKB983076 CTV983076:CTX983076 DDR983076:DDT983076 DNN983076:DNP983076 DXJ983076:DXL983076 EHF983076:EHH983076 ERB983076:ERD983076 FAX983076:FAZ983076 FKT983076:FKV983076 FUP983076:FUR983076 GEL983076:GEN983076 GOH983076:GOJ983076 GYD983076:GYF983076 HHZ983076:HIB983076 HRV983076:HRX983076 IBR983076:IBT983076 ILN983076:ILP983076 IVJ983076:IVL983076 JFF983076:JFH983076 JPB983076:JPD983076 JYX983076:JYZ983076 KIT983076:KIV983076 KSP983076:KSR983076 LCL983076:LCN983076 LMH983076:LMJ983076 LWD983076:LWF983076 MFZ983076:MGB983076 MPV983076:MPX983076 MZR983076:MZT983076 NJN983076:NJP983076 NTJ983076:NTL983076 ODF983076:ODH983076 ONB983076:OND983076 OWX983076:OWZ983076 PGT983076:PGV983076 PQP983076:PQR983076 QAL983076:QAN983076 QKH983076:QKJ983076 QUD983076:QUF983076 RDZ983076:REB983076 RNV983076:RNX983076 RXR983076:RXT983076 SHN983076:SHP983076 SRJ983076:SRL983076 TBF983076:TBH983076 TLB983076:TLD983076 TUX983076:TUZ983076 UET983076:UEV983076 UOP983076:UOR983076 UYL983076:UYN983076 VIH983076:VIJ983076 VSD983076:VSF983076 WBZ983076:WCB983076 WLV983076:WLX983076 J36:L36 J58:L58" xr:uid="{E17C3870-413F-45F1-8212-F9A2FCB115AB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firstPageNumber="43" orientation="portrait" useFirstPageNumber="1" r:id="rId1"/>
  <headerFooter>
    <oddFooter>&amp;C&amp;"Times New Roman,обычный"&amp;P
ООО "Оргэнергонефть"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X32"/>
  <sheetViews>
    <sheetView zoomScaleNormal="100" workbookViewId="0">
      <selection activeCell="D7" sqref="D7"/>
    </sheetView>
  </sheetViews>
  <sheetFormatPr defaultRowHeight="15" x14ac:dyDescent="0.25"/>
  <cols>
    <col min="1" max="1" width="1.7109375" style="44" customWidth="1"/>
    <col min="2" max="2" width="48.28515625" style="44" bestFit="1" customWidth="1"/>
    <col min="3" max="3" width="16.7109375" style="44" bestFit="1" customWidth="1"/>
    <col min="4" max="4" width="13" style="44" bestFit="1" customWidth="1"/>
    <col min="5" max="5" width="1.5703125" style="44" customWidth="1"/>
    <col min="6" max="6" width="52.5703125" style="44" bestFit="1" customWidth="1"/>
    <col min="7" max="7" width="16.7109375" style="44" bestFit="1" customWidth="1"/>
    <col min="8" max="8" width="13" style="44" customWidth="1"/>
    <col min="9" max="9" width="1.5703125" style="44" customWidth="1"/>
    <col min="10" max="10" width="93.28515625" style="44" bestFit="1" customWidth="1"/>
    <col min="11" max="11" width="16.7109375" style="44" bestFit="1" customWidth="1"/>
    <col min="12" max="12" width="13" style="44" bestFit="1" customWidth="1"/>
    <col min="13" max="13" width="1.5703125" style="44" customWidth="1"/>
    <col min="14" max="14" width="47.28515625" style="44" bestFit="1" customWidth="1"/>
    <col min="15" max="15" width="16.7109375" style="44" bestFit="1" customWidth="1"/>
    <col min="16" max="16" width="13" style="44" bestFit="1" customWidth="1"/>
    <col min="17" max="17" width="1.5703125" style="44" customWidth="1"/>
    <col min="18" max="18" width="60.42578125" style="44" bestFit="1" customWidth="1"/>
    <col min="19" max="19" width="10.85546875" style="44" customWidth="1"/>
    <col min="20" max="20" width="15.7109375" style="44" bestFit="1" customWidth="1"/>
    <col min="21" max="21" width="1.5703125" style="44" customWidth="1"/>
    <col min="22" max="22" width="47.28515625" style="44" bestFit="1" customWidth="1"/>
    <col min="23" max="23" width="16.7109375" style="44" bestFit="1" customWidth="1"/>
    <col min="24" max="24" width="13" style="44" bestFit="1" customWidth="1"/>
    <col min="25" max="25" width="1.5703125" style="44" customWidth="1"/>
    <col min="26" max="26" width="47.28515625" style="44" bestFit="1" customWidth="1"/>
    <col min="27" max="27" width="15.28515625" style="44" customWidth="1"/>
    <col min="28" max="28" width="13" style="44" bestFit="1" customWidth="1"/>
    <col min="29" max="258" width="8.85546875" style="44"/>
    <col min="259" max="259" width="68.85546875" style="44" bestFit="1" customWidth="1"/>
    <col min="260" max="260" width="17" style="44" bestFit="1" customWidth="1"/>
    <col min="261" max="261" width="14.7109375" style="44" bestFit="1" customWidth="1"/>
    <col min="262" max="514" width="8.85546875" style="44"/>
    <col min="515" max="515" width="68.85546875" style="44" bestFit="1" customWidth="1"/>
    <col min="516" max="516" width="17" style="44" bestFit="1" customWidth="1"/>
    <col min="517" max="517" width="14.7109375" style="44" bestFit="1" customWidth="1"/>
    <col min="518" max="770" width="8.85546875" style="44"/>
    <col min="771" max="771" width="68.85546875" style="44" bestFit="1" customWidth="1"/>
    <col min="772" max="772" width="17" style="44" bestFit="1" customWidth="1"/>
    <col min="773" max="773" width="14.7109375" style="44" bestFit="1" customWidth="1"/>
    <col min="774" max="1026" width="8.85546875" style="44"/>
    <col min="1027" max="1027" width="68.85546875" style="44" bestFit="1" customWidth="1"/>
    <col min="1028" max="1028" width="17" style="44" bestFit="1" customWidth="1"/>
    <col min="1029" max="1029" width="14.7109375" style="44" bestFit="1" customWidth="1"/>
    <col min="1030" max="1282" width="8.85546875" style="44"/>
    <col min="1283" max="1283" width="68.85546875" style="44" bestFit="1" customWidth="1"/>
    <col min="1284" max="1284" width="17" style="44" bestFit="1" customWidth="1"/>
    <col min="1285" max="1285" width="14.7109375" style="44" bestFit="1" customWidth="1"/>
    <col min="1286" max="1538" width="8.85546875" style="44"/>
    <col min="1539" max="1539" width="68.85546875" style="44" bestFit="1" customWidth="1"/>
    <col min="1540" max="1540" width="17" style="44" bestFit="1" customWidth="1"/>
    <col min="1541" max="1541" width="14.7109375" style="44" bestFit="1" customWidth="1"/>
    <col min="1542" max="1794" width="8.85546875" style="44"/>
    <col min="1795" max="1795" width="68.85546875" style="44" bestFit="1" customWidth="1"/>
    <col min="1796" max="1796" width="17" style="44" bestFit="1" customWidth="1"/>
    <col min="1797" max="1797" width="14.7109375" style="44" bestFit="1" customWidth="1"/>
    <col min="1798" max="2050" width="8.85546875" style="44"/>
    <col min="2051" max="2051" width="68.85546875" style="44" bestFit="1" customWidth="1"/>
    <col min="2052" max="2052" width="17" style="44" bestFit="1" customWidth="1"/>
    <col min="2053" max="2053" width="14.7109375" style="44" bestFit="1" customWidth="1"/>
    <col min="2054" max="2306" width="8.85546875" style="44"/>
    <col min="2307" max="2307" width="68.85546875" style="44" bestFit="1" customWidth="1"/>
    <col min="2308" max="2308" width="17" style="44" bestFit="1" customWidth="1"/>
    <col min="2309" max="2309" width="14.7109375" style="44" bestFit="1" customWidth="1"/>
    <col min="2310" max="2562" width="8.85546875" style="44"/>
    <col min="2563" max="2563" width="68.85546875" style="44" bestFit="1" customWidth="1"/>
    <col min="2564" max="2564" width="17" style="44" bestFit="1" customWidth="1"/>
    <col min="2565" max="2565" width="14.7109375" style="44" bestFit="1" customWidth="1"/>
    <col min="2566" max="2818" width="8.85546875" style="44"/>
    <col min="2819" max="2819" width="68.85546875" style="44" bestFit="1" customWidth="1"/>
    <col min="2820" max="2820" width="17" style="44" bestFit="1" customWidth="1"/>
    <col min="2821" max="2821" width="14.7109375" style="44" bestFit="1" customWidth="1"/>
    <col min="2822" max="3074" width="8.85546875" style="44"/>
    <col min="3075" max="3075" width="68.85546875" style="44" bestFit="1" customWidth="1"/>
    <col min="3076" max="3076" width="17" style="44" bestFit="1" customWidth="1"/>
    <col min="3077" max="3077" width="14.7109375" style="44" bestFit="1" customWidth="1"/>
    <col min="3078" max="3330" width="8.85546875" style="44"/>
    <col min="3331" max="3331" width="68.85546875" style="44" bestFit="1" customWidth="1"/>
    <col min="3332" max="3332" width="17" style="44" bestFit="1" customWidth="1"/>
    <col min="3333" max="3333" width="14.7109375" style="44" bestFit="1" customWidth="1"/>
    <col min="3334" max="3586" width="8.85546875" style="44"/>
    <col min="3587" max="3587" width="68.85546875" style="44" bestFit="1" customWidth="1"/>
    <col min="3588" max="3588" width="17" style="44" bestFit="1" customWidth="1"/>
    <col min="3589" max="3589" width="14.7109375" style="44" bestFit="1" customWidth="1"/>
    <col min="3590" max="3842" width="8.85546875" style="44"/>
    <col min="3843" max="3843" width="68.85546875" style="44" bestFit="1" customWidth="1"/>
    <col min="3844" max="3844" width="17" style="44" bestFit="1" customWidth="1"/>
    <col min="3845" max="3845" width="14.7109375" style="44" bestFit="1" customWidth="1"/>
    <col min="3846" max="4098" width="8.85546875" style="44"/>
    <col min="4099" max="4099" width="68.85546875" style="44" bestFit="1" customWidth="1"/>
    <col min="4100" max="4100" width="17" style="44" bestFit="1" customWidth="1"/>
    <col min="4101" max="4101" width="14.7109375" style="44" bestFit="1" customWidth="1"/>
    <col min="4102" max="4354" width="8.85546875" style="44"/>
    <col min="4355" max="4355" width="68.85546875" style="44" bestFit="1" customWidth="1"/>
    <col min="4356" max="4356" width="17" style="44" bestFit="1" customWidth="1"/>
    <col min="4357" max="4357" width="14.7109375" style="44" bestFit="1" customWidth="1"/>
    <col min="4358" max="4610" width="8.85546875" style="44"/>
    <col min="4611" max="4611" width="68.85546875" style="44" bestFit="1" customWidth="1"/>
    <col min="4612" max="4612" width="17" style="44" bestFit="1" customWidth="1"/>
    <col min="4613" max="4613" width="14.7109375" style="44" bestFit="1" customWidth="1"/>
    <col min="4614" max="4866" width="8.85546875" style="44"/>
    <col min="4867" max="4867" width="68.85546875" style="44" bestFit="1" customWidth="1"/>
    <col min="4868" max="4868" width="17" style="44" bestFit="1" customWidth="1"/>
    <col min="4869" max="4869" width="14.7109375" style="44" bestFit="1" customWidth="1"/>
    <col min="4870" max="5122" width="8.85546875" style="44"/>
    <col min="5123" max="5123" width="68.85546875" style="44" bestFit="1" customWidth="1"/>
    <col min="5124" max="5124" width="17" style="44" bestFit="1" customWidth="1"/>
    <col min="5125" max="5125" width="14.7109375" style="44" bestFit="1" customWidth="1"/>
    <col min="5126" max="5378" width="8.85546875" style="44"/>
    <col min="5379" max="5379" width="68.85546875" style="44" bestFit="1" customWidth="1"/>
    <col min="5380" max="5380" width="17" style="44" bestFit="1" customWidth="1"/>
    <col min="5381" max="5381" width="14.7109375" style="44" bestFit="1" customWidth="1"/>
    <col min="5382" max="5634" width="8.85546875" style="44"/>
    <col min="5635" max="5635" width="68.85546875" style="44" bestFit="1" customWidth="1"/>
    <col min="5636" max="5636" width="17" style="44" bestFit="1" customWidth="1"/>
    <col min="5637" max="5637" width="14.7109375" style="44" bestFit="1" customWidth="1"/>
    <col min="5638" max="5890" width="8.85546875" style="44"/>
    <col min="5891" max="5891" width="68.85546875" style="44" bestFit="1" customWidth="1"/>
    <col min="5892" max="5892" width="17" style="44" bestFit="1" customWidth="1"/>
    <col min="5893" max="5893" width="14.7109375" style="44" bestFit="1" customWidth="1"/>
    <col min="5894" max="6146" width="8.85546875" style="44"/>
    <col min="6147" max="6147" width="68.85546875" style="44" bestFit="1" customWidth="1"/>
    <col min="6148" max="6148" width="17" style="44" bestFit="1" customWidth="1"/>
    <col min="6149" max="6149" width="14.7109375" style="44" bestFit="1" customWidth="1"/>
    <col min="6150" max="6402" width="8.85546875" style="44"/>
    <col min="6403" max="6403" width="68.85546875" style="44" bestFit="1" customWidth="1"/>
    <col min="6404" max="6404" width="17" style="44" bestFit="1" customWidth="1"/>
    <col min="6405" max="6405" width="14.7109375" style="44" bestFit="1" customWidth="1"/>
    <col min="6406" max="6658" width="8.85546875" style="44"/>
    <col min="6659" max="6659" width="68.85546875" style="44" bestFit="1" customWidth="1"/>
    <col min="6660" max="6660" width="17" style="44" bestFit="1" customWidth="1"/>
    <col min="6661" max="6661" width="14.7109375" style="44" bestFit="1" customWidth="1"/>
    <col min="6662" max="6914" width="8.85546875" style="44"/>
    <col min="6915" max="6915" width="68.85546875" style="44" bestFit="1" customWidth="1"/>
    <col min="6916" max="6916" width="17" style="44" bestFit="1" customWidth="1"/>
    <col min="6917" max="6917" width="14.7109375" style="44" bestFit="1" customWidth="1"/>
    <col min="6918" max="7170" width="8.85546875" style="44"/>
    <col min="7171" max="7171" width="68.85546875" style="44" bestFit="1" customWidth="1"/>
    <col min="7172" max="7172" width="17" style="44" bestFit="1" customWidth="1"/>
    <col min="7173" max="7173" width="14.7109375" style="44" bestFit="1" customWidth="1"/>
    <col min="7174" max="7426" width="8.85546875" style="44"/>
    <col min="7427" max="7427" width="68.85546875" style="44" bestFit="1" customWidth="1"/>
    <col min="7428" max="7428" width="17" style="44" bestFit="1" customWidth="1"/>
    <col min="7429" max="7429" width="14.7109375" style="44" bestFit="1" customWidth="1"/>
    <col min="7430" max="7682" width="8.85546875" style="44"/>
    <col min="7683" max="7683" width="68.85546875" style="44" bestFit="1" customWidth="1"/>
    <col min="7684" max="7684" width="17" style="44" bestFit="1" customWidth="1"/>
    <col min="7685" max="7685" width="14.7109375" style="44" bestFit="1" customWidth="1"/>
    <col min="7686" max="7938" width="8.85546875" style="44"/>
    <col min="7939" max="7939" width="68.85546875" style="44" bestFit="1" customWidth="1"/>
    <col min="7940" max="7940" width="17" style="44" bestFit="1" customWidth="1"/>
    <col min="7941" max="7941" width="14.7109375" style="44" bestFit="1" customWidth="1"/>
    <col min="7942" max="8194" width="8.85546875" style="44"/>
    <col min="8195" max="8195" width="68.85546875" style="44" bestFit="1" customWidth="1"/>
    <col min="8196" max="8196" width="17" style="44" bestFit="1" customWidth="1"/>
    <col min="8197" max="8197" width="14.7109375" style="44" bestFit="1" customWidth="1"/>
    <col min="8198" max="8450" width="8.85546875" style="44"/>
    <col min="8451" max="8451" width="68.85546875" style="44" bestFit="1" customWidth="1"/>
    <col min="8452" max="8452" width="17" style="44" bestFit="1" customWidth="1"/>
    <col min="8453" max="8453" width="14.7109375" style="44" bestFit="1" customWidth="1"/>
    <col min="8454" max="8706" width="8.85546875" style="44"/>
    <col min="8707" max="8707" width="68.85546875" style="44" bestFit="1" customWidth="1"/>
    <col min="8708" max="8708" width="17" style="44" bestFit="1" customWidth="1"/>
    <col min="8709" max="8709" width="14.7109375" style="44" bestFit="1" customWidth="1"/>
    <col min="8710" max="8962" width="8.85546875" style="44"/>
    <col min="8963" max="8963" width="68.85546875" style="44" bestFit="1" customWidth="1"/>
    <col min="8964" max="8964" width="17" style="44" bestFit="1" customWidth="1"/>
    <col min="8965" max="8965" width="14.7109375" style="44" bestFit="1" customWidth="1"/>
    <col min="8966" max="9218" width="8.85546875" style="44"/>
    <col min="9219" max="9219" width="68.85546875" style="44" bestFit="1" customWidth="1"/>
    <col min="9220" max="9220" width="17" style="44" bestFit="1" customWidth="1"/>
    <col min="9221" max="9221" width="14.7109375" style="44" bestFit="1" customWidth="1"/>
    <col min="9222" max="9474" width="8.85546875" style="44"/>
    <col min="9475" max="9475" width="68.85546875" style="44" bestFit="1" customWidth="1"/>
    <col min="9476" max="9476" width="17" style="44" bestFit="1" customWidth="1"/>
    <col min="9477" max="9477" width="14.7109375" style="44" bestFit="1" customWidth="1"/>
    <col min="9478" max="9730" width="8.85546875" style="44"/>
    <col min="9731" max="9731" width="68.85546875" style="44" bestFit="1" customWidth="1"/>
    <col min="9732" max="9732" width="17" style="44" bestFit="1" customWidth="1"/>
    <col min="9733" max="9733" width="14.7109375" style="44" bestFit="1" customWidth="1"/>
    <col min="9734" max="9986" width="8.85546875" style="44"/>
    <col min="9987" max="9987" width="68.85546875" style="44" bestFit="1" customWidth="1"/>
    <col min="9988" max="9988" width="17" style="44" bestFit="1" customWidth="1"/>
    <col min="9989" max="9989" width="14.7109375" style="44" bestFit="1" customWidth="1"/>
    <col min="9990" max="10242" width="8.85546875" style="44"/>
    <col min="10243" max="10243" width="68.85546875" style="44" bestFit="1" customWidth="1"/>
    <col min="10244" max="10244" width="17" style="44" bestFit="1" customWidth="1"/>
    <col min="10245" max="10245" width="14.7109375" style="44" bestFit="1" customWidth="1"/>
    <col min="10246" max="10498" width="8.85546875" style="44"/>
    <col min="10499" max="10499" width="68.85546875" style="44" bestFit="1" customWidth="1"/>
    <col min="10500" max="10500" width="17" style="44" bestFit="1" customWidth="1"/>
    <col min="10501" max="10501" width="14.7109375" style="44" bestFit="1" customWidth="1"/>
    <col min="10502" max="10754" width="8.85546875" style="44"/>
    <col min="10755" max="10755" width="68.85546875" style="44" bestFit="1" customWidth="1"/>
    <col min="10756" max="10756" width="17" style="44" bestFit="1" customWidth="1"/>
    <col min="10757" max="10757" width="14.7109375" style="44" bestFit="1" customWidth="1"/>
    <col min="10758" max="11010" width="8.85546875" style="44"/>
    <col min="11011" max="11011" width="68.85546875" style="44" bestFit="1" customWidth="1"/>
    <col min="11012" max="11012" width="17" style="44" bestFit="1" customWidth="1"/>
    <col min="11013" max="11013" width="14.7109375" style="44" bestFit="1" customWidth="1"/>
    <col min="11014" max="11266" width="8.85546875" style="44"/>
    <col min="11267" max="11267" width="68.85546875" style="44" bestFit="1" customWidth="1"/>
    <col min="11268" max="11268" width="17" style="44" bestFit="1" customWidth="1"/>
    <col min="11269" max="11269" width="14.7109375" style="44" bestFit="1" customWidth="1"/>
    <col min="11270" max="11522" width="8.85546875" style="44"/>
    <col min="11523" max="11523" width="68.85546875" style="44" bestFit="1" customWidth="1"/>
    <col min="11524" max="11524" width="17" style="44" bestFit="1" customWidth="1"/>
    <col min="11525" max="11525" width="14.7109375" style="44" bestFit="1" customWidth="1"/>
    <col min="11526" max="11778" width="8.85546875" style="44"/>
    <col min="11779" max="11779" width="68.85546875" style="44" bestFit="1" customWidth="1"/>
    <col min="11780" max="11780" width="17" style="44" bestFit="1" customWidth="1"/>
    <col min="11781" max="11781" width="14.7109375" style="44" bestFit="1" customWidth="1"/>
    <col min="11782" max="12034" width="8.85546875" style="44"/>
    <col min="12035" max="12035" width="68.85546875" style="44" bestFit="1" customWidth="1"/>
    <col min="12036" max="12036" width="17" style="44" bestFit="1" customWidth="1"/>
    <col min="12037" max="12037" width="14.7109375" style="44" bestFit="1" customWidth="1"/>
    <col min="12038" max="12290" width="8.85546875" style="44"/>
    <col min="12291" max="12291" width="68.85546875" style="44" bestFit="1" customWidth="1"/>
    <col min="12292" max="12292" width="17" style="44" bestFit="1" customWidth="1"/>
    <col min="12293" max="12293" width="14.7109375" style="44" bestFit="1" customWidth="1"/>
    <col min="12294" max="12546" width="8.85546875" style="44"/>
    <col min="12547" max="12547" width="68.85546875" style="44" bestFit="1" customWidth="1"/>
    <col min="12548" max="12548" width="17" style="44" bestFit="1" customWidth="1"/>
    <col min="12549" max="12549" width="14.7109375" style="44" bestFit="1" customWidth="1"/>
    <col min="12550" max="12802" width="8.85546875" style="44"/>
    <col min="12803" max="12803" width="68.85546875" style="44" bestFit="1" customWidth="1"/>
    <col min="12804" max="12804" width="17" style="44" bestFit="1" customWidth="1"/>
    <col min="12805" max="12805" width="14.7109375" style="44" bestFit="1" customWidth="1"/>
    <col min="12806" max="13058" width="8.85546875" style="44"/>
    <col min="13059" max="13059" width="68.85546875" style="44" bestFit="1" customWidth="1"/>
    <col min="13060" max="13060" width="17" style="44" bestFit="1" customWidth="1"/>
    <col min="13061" max="13061" width="14.7109375" style="44" bestFit="1" customWidth="1"/>
    <col min="13062" max="13314" width="8.85546875" style="44"/>
    <col min="13315" max="13315" width="68.85546875" style="44" bestFit="1" customWidth="1"/>
    <col min="13316" max="13316" width="17" style="44" bestFit="1" customWidth="1"/>
    <col min="13317" max="13317" width="14.7109375" style="44" bestFit="1" customWidth="1"/>
    <col min="13318" max="13570" width="8.85546875" style="44"/>
    <col min="13571" max="13571" width="68.85546875" style="44" bestFit="1" customWidth="1"/>
    <col min="13572" max="13572" width="17" style="44" bestFit="1" customWidth="1"/>
    <col min="13573" max="13573" width="14.7109375" style="44" bestFit="1" customWidth="1"/>
    <col min="13574" max="13826" width="8.85546875" style="44"/>
    <col min="13827" max="13827" width="68.85546875" style="44" bestFit="1" customWidth="1"/>
    <col min="13828" max="13828" width="17" style="44" bestFit="1" customWidth="1"/>
    <col min="13829" max="13829" width="14.7109375" style="44" bestFit="1" customWidth="1"/>
    <col min="13830" max="14082" width="8.85546875" style="44"/>
    <col min="14083" max="14083" width="68.85546875" style="44" bestFit="1" customWidth="1"/>
    <col min="14084" max="14084" width="17" style="44" bestFit="1" customWidth="1"/>
    <col min="14085" max="14085" width="14.7109375" style="44" bestFit="1" customWidth="1"/>
    <col min="14086" max="14338" width="8.85546875" style="44"/>
    <col min="14339" max="14339" width="68.85546875" style="44" bestFit="1" customWidth="1"/>
    <col min="14340" max="14340" width="17" style="44" bestFit="1" customWidth="1"/>
    <col min="14341" max="14341" width="14.7109375" style="44" bestFit="1" customWidth="1"/>
    <col min="14342" max="14594" width="8.85546875" style="44"/>
    <col min="14595" max="14595" width="68.85546875" style="44" bestFit="1" customWidth="1"/>
    <col min="14596" max="14596" width="17" style="44" bestFit="1" customWidth="1"/>
    <col min="14597" max="14597" width="14.7109375" style="44" bestFit="1" customWidth="1"/>
    <col min="14598" max="14850" width="8.85546875" style="44"/>
    <col min="14851" max="14851" width="68.85546875" style="44" bestFit="1" customWidth="1"/>
    <col min="14852" max="14852" width="17" style="44" bestFit="1" customWidth="1"/>
    <col min="14853" max="14853" width="14.7109375" style="44" bestFit="1" customWidth="1"/>
    <col min="14854" max="15106" width="8.85546875" style="44"/>
    <col min="15107" max="15107" width="68.85546875" style="44" bestFit="1" customWidth="1"/>
    <col min="15108" max="15108" width="17" style="44" bestFit="1" customWidth="1"/>
    <col min="15109" max="15109" width="14.7109375" style="44" bestFit="1" customWidth="1"/>
    <col min="15110" max="15362" width="8.85546875" style="44"/>
    <col min="15363" max="15363" width="68.85546875" style="44" bestFit="1" customWidth="1"/>
    <col min="15364" max="15364" width="17" style="44" bestFit="1" customWidth="1"/>
    <col min="15365" max="15365" width="14.7109375" style="44" bestFit="1" customWidth="1"/>
    <col min="15366" max="15618" width="8.85546875" style="44"/>
    <col min="15619" max="15619" width="68.85546875" style="44" bestFit="1" customWidth="1"/>
    <col min="15620" max="15620" width="17" style="44" bestFit="1" customWidth="1"/>
    <col min="15621" max="15621" width="14.7109375" style="44" bestFit="1" customWidth="1"/>
    <col min="15622" max="15874" width="8.85546875" style="44"/>
    <col min="15875" max="15875" width="68.85546875" style="44" bestFit="1" customWidth="1"/>
    <col min="15876" max="15876" width="17" style="44" bestFit="1" customWidth="1"/>
    <col min="15877" max="15877" width="14.7109375" style="44" bestFit="1" customWidth="1"/>
    <col min="15878" max="16130" width="8.85546875" style="44"/>
    <col min="16131" max="16131" width="68.85546875" style="44" bestFit="1" customWidth="1"/>
    <col min="16132" max="16132" width="17" style="44" bestFit="1" customWidth="1"/>
    <col min="16133" max="16133" width="14.7109375" style="44" bestFit="1" customWidth="1"/>
    <col min="16134" max="16384" width="8.85546875" style="44"/>
  </cols>
  <sheetData>
    <row r="2" spans="2:24" x14ac:dyDescent="0.25">
      <c r="B2" s="325" t="s">
        <v>133</v>
      </c>
      <c r="C2" s="325"/>
      <c r="D2" s="325"/>
      <c r="F2" s="325" t="s">
        <v>141</v>
      </c>
      <c r="G2" s="325"/>
      <c r="H2" s="325"/>
      <c r="J2" s="325" t="s">
        <v>142</v>
      </c>
      <c r="K2" s="325"/>
      <c r="L2" s="325"/>
      <c r="N2" s="325" t="s">
        <v>137</v>
      </c>
      <c r="O2" s="325"/>
      <c r="P2" s="325"/>
      <c r="V2" s="325" t="s">
        <v>137</v>
      </c>
      <c r="W2" s="325"/>
      <c r="X2" s="325"/>
    </row>
    <row r="3" spans="2:24" s="61" customFormat="1" ht="27.6" customHeight="1" x14ac:dyDescent="0.25">
      <c r="B3" s="60" t="s">
        <v>28</v>
      </c>
      <c r="C3" s="60" t="s">
        <v>131</v>
      </c>
      <c r="D3" s="60" t="s">
        <v>132</v>
      </c>
      <c r="F3" s="60" t="s">
        <v>28</v>
      </c>
      <c r="G3" s="60" t="s">
        <v>131</v>
      </c>
      <c r="H3" s="60" t="s">
        <v>132</v>
      </c>
      <c r="J3" s="60" t="s">
        <v>28</v>
      </c>
      <c r="K3" s="60" t="s">
        <v>131</v>
      </c>
      <c r="L3" s="60" t="s">
        <v>132</v>
      </c>
      <c r="N3" s="60" t="s">
        <v>28</v>
      </c>
      <c r="O3" s="60" t="s">
        <v>131</v>
      </c>
      <c r="P3" s="60" t="s">
        <v>132</v>
      </c>
      <c r="V3" s="60" t="s">
        <v>28</v>
      </c>
      <c r="W3" s="60" t="s">
        <v>131</v>
      </c>
      <c r="X3" s="60" t="s">
        <v>132</v>
      </c>
    </row>
    <row r="4" spans="2:24" x14ac:dyDescent="0.25">
      <c r="B4" s="59" t="s">
        <v>150</v>
      </c>
      <c r="C4" s="46">
        <v>4162934</v>
      </c>
      <c r="D4" s="59" t="s">
        <v>153</v>
      </c>
      <c r="F4" s="48" t="s">
        <v>151</v>
      </c>
      <c r="G4" s="48">
        <v>205245</v>
      </c>
      <c r="H4" s="58" t="s">
        <v>152</v>
      </c>
      <c r="J4" s="48" t="s">
        <v>162</v>
      </c>
      <c r="K4" s="48">
        <v>400325</v>
      </c>
      <c r="L4" s="48" t="s">
        <v>152</v>
      </c>
      <c r="N4" s="48" t="s">
        <v>163</v>
      </c>
      <c r="O4" s="62" t="s">
        <v>164</v>
      </c>
      <c r="P4" s="48" t="s">
        <v>152</v>
      </c>
      <c r="V4" s="48" t="s">
        <v>163</v>
      </c>
      <c r="W4" s="62" t="s">
        <v>164</v>
      </c>
      <c r="X4" s="48" t="s">
        <v>152</v>
      </c>
    </row>
    <row r="5" spans="2:24" x14ac:dyDescent="0.25">
      <c r="B5" s="44" t="s">
        <v>150</v>
      </c>
      <c r="C5" s="44">
        <v>4162668</v>
      </c>
      <c r="D5" s="44" t="s">
        <v>153</v>
      </c>
    </row>
    <row r="6" spans="2:24" x14ac:dyDescent="0.25">
      <c r="B6" s="46" t="s">
        <v>150</v>
      </c>
      <c r="C6" s="46">
        <v>4162669</v>
      </c>
      <c r="D6" s="77" t="s">
        <v>325</v>
      </c>
      <c r="F6" s="48"/>
      <c r="G6" s="48"/>
      <c r="H6" s="48"/>
      <c r="J6" s="48"/>
      <c r="K6" s="48"/>
      <c r="L6" s="48"/>
      <c r="N6" s="48"/>
      <c r="O6" s="48"/>
      <c r="P6" s="48"/>
      <c r="V6" s="48"/>
      <c r="W6" s="48"/>
      <c r="X6" s="48"/>
    </row>
    <row r="7" spans="2:24" x14ac:dyDescent="0.25">
      <c r="B7" s="44" t="s">
        <v>150</v>
      </c>
      <c r="C7" s="44">
        <v>4162670</v>
      </c>
      <c r="D7" s="44" t="s">
        <v>153</v>
      </c>
    </row>
    <row r="8" spans="2:24" x14ac:dyDescent="0.25">
      <c r="B8" s="48"/>
      <c r="C8" s="48"/>
      <c r="D8" s="48"/>
      <c r="F8" s="48"/>
      <c r="G8" s="48"/>
      <c r="H8" s="48"/>
      <c r="J8" s="48"/>
      <c r="K8" s="48"/>
      <c r="L8" s="48"/>
      <c r="N8" s="48"/>
      <c r="O8" s="48"/>
      <c r="P8" s="48"/>
      <c r="V8" s="48"/>
      <c r="W8" s="48"/>
      <c r="X8" s="48"/>
    </row>
    <row r="10" spans="2:24" x14ac:dyDescent="0.25">
      <c r="B10" s="48"/>
      <c r="C10" s="48"/>
      <c r="D10" s="48"/>
      <c r="F10" s="48"/>
      <c r="G10" s="48"/>
      <c r="H10" s="48"/>
      <c r="J10" s="48"/>
      <c r="K10" s="48"/>
      <c r="L10" s="48"/>
      <c r="N10" s="48"/>
      <c r="O10" s="48"/>
      <c r="P10" s="48"/>
      <c r="V10" s="48"/>
      <c r="W10" s="48"/>
      <c r="X10" s="48"/>
    </row>
    <row r="12" spans="2:24" x14ac:dyDescent="0.25">
      <c r="B12" s="48"/>
      <c r="C12" s="48"/>
      <c r="D12" s="48"/>
      <c r="F12" s="48"/>
      <c r="G12" s="48"/>
      <c r="H12" s="48"/>
      <c r="J12" s="48"/>
      <c r="K12" s="48"/>
      <c r="L12" s="48"/>
      <c r="N12" s="48"/>
      <c r="O12" s="48"/>
      <c r="P12" s="48"/>
      <c r="V12" s="48"/>
      <c r="W12" s="48"/>
      <c r="X12" s="48"/>
    </row>
    <row r="14" spans="2:24" x14ac:dyDescent="0.25">
      <c r="B14" s="48"/>
      <c r="C14" s="48"/>
      <c r="D14" s="48"/>
      <c r="F14" s="48"/>
      <c r="G14" s="48"/>
      <c r="H14" s="48"/>
      <c r="J14" s="48"/>
      <c r="K14" s="48"/>
      <c r="L14" s="48"/>
      <c r="N14" s="48"/>
      <c r="O14" s="48"/>
      <c r="P14" s="48"/>
      <c r="V14" s="48"/>
      <c r="W14" s="48"/>
      <c r="X14" s="48"/>
    </row>
    <row r="16" spans="2:24" x14ac:dyDescent="0.25">
      <c r="B16" s="48"/>
      <c r="C16" s="48"/>
      <c r="D16" s="48"/>
      <c r="F16" s="48"/>
      <c r="G16" s="48"/>
      <c r="H16" s="48"/>
      <c r="J16" s="48"/>
      <c r="K16" s="48"/>
      <c r="L16" s="48"/>
      <c r="N16" s="48"/>
      <c r="O16" s="48"/>
      <c r="P16" s="48"/>
      <c r="V16" s="48"/>
      <c r="W16" s="48"/>
      <c r="X16" s="48"/>
    </row>
    <row r="18" spans="2:12" x14ac:dyDescent="0.25">
      <c r="B18" s="325" t="s">
        <v>134</v>
      </c>
      <c r="C18" s="325"/>
      <c r="D18" s="325"/>
      <c r="F18" s="325" t="s">
        <v>138</v>
      </c>
      <c r="G18" s="325"/>
      <c r="H18" s="325"/>
      <c r="J18" s="325" t="s">
        <v>166</v>
      </c>
      <c r="K18" s="325"/>
      <c r="L18" s="325"/>
    </row>
    <row r="19" spans="2:12" ht="30" x14ac:dyDescent="0.25">
      <c r="B19" s="60" t="s">
        <v>169</v>
      </c>
      <c r="C19" s="60" t="s">
        <v>170</v>
      </c>
      <c r="D19" s="60" t="s">
        <v>171</v>
      </c>
      <c r="F19" s="60" t="s">
        <v>28</v>
      </c>
      <c r="G19" s="60" t="s">
        <v>131</v>
      </c>
      <c r="H19" s="60" t="s">
        <v>132</v>
      </c>
      <c r="J19" s="60" t="s">
        <v>28</v>
      </c>
      <c r="K19" s="60" t="s">
        <v>131</v>
      </c>
      <c r="L19" s="60" t="s">
        <v>132</v>
      </c>
    </row>
    <row r="20" spans="2:12" x14ac:dyDescent="0.25">
      <c r="B20" s="48"/>
      <c r="C20" s="48">
        <v>322</v>
      </c>
      <c r="D20" s="48"/>
      <c r="F20" s="48" t="s">
        <v>155</v>
      </c>
      <c r="G20" s="48"/>
      <c r="H20" s="48" t="s">
        <v>154</v>
      </c>
      <c r="J20" s="48" t="s">
        <v>165</v>
      </c>
      <c r="K20" s="62" t="s">
        <v>167</v>
      </c>
      <c r="L20" s="48" t="s">
        <v>168</v>
      </c>
    </row>
    <row r="21" spans="2:12" x14ac:dyDescent="0.25">
      <c r="C21" s="44">
        <v>398</v>
      </c>
      <c r="F21" s="44" t="s">
        <v>156</v>
      </c>
      <c r="H21" s="44" t="s">
        <v>157</v>
      </c>
    </row>
    <row r="22" spans="2:12" x14ac:dyDescent="0.25">
      <c r="B22" s="48" t="s">
        <v>149</v>
      </c>
      <c r="C22" s="62" t="s">
        <v>172</v>
      </c>
      <c r="D22" s="58" t="s">
        <v>152</v>
      </c>
      <c r="F22" s="48" t="s">
        <v>158</v>
      </c>
      <c r="G22" s="48"/>
      <c r="H22" s="48" t="s">
        <v>159</v>
      </c>
      <c r="J22" s="48"/>
      <c r="K22" s="48"/>
      <c r="L22" s="48"/>
    </row>
    <row r="23" spans="2:12" x14ac:dyDescent="0.25">
      <c r="C23" s="44">
        <v>286</v>
      </c>
      <c r="F23" s="44" t="s">
        <v>160</v>
      </c>
      <c r="G23" s="44">
        <v>6087</v>
      </c>
      <c r="H23" s="44" t="s">
        <v>161</v>
      </c>
    </row>
    <row r="24" spans="2:12" x14ac:dyDescent="0.25">
      <c r="B24" s="48"/>
      <c r="C24" s="48"/>
      <c r="D24" s="48"/>
      <c r="F24" s="48" t="s">
        <v>160</v>
      </c>
      <c r="G24" s="48">
        <v>6093</v>
      </c>
      <c r="H24" s="48" t="s">
        <v>161</v>
      </c>
      <c r="J24" s="48"/>
      <c r="K24" s="48"/>
      <c r="L24" s="48"/>
    </row>
    <row r="26" spans="2:12" x14ac:dyDescent="0.25">
      <c r="B26" s="48"/>
      <c r="C26" s="48"/>
      <c r="D26" s="48"/>
      <c r="F26" s="48"/>
      <c r="G26" s="48"/>
      <c r="H26" s="48"/>
      <c r="J26" s="48"/>
      <c r="K26" s="48"/>
      <c r="L26" s="48"/>
    </row>
    <row r="28" spans="2:12" x14ac:dyDescent="0.25">
      <c r="B28" s="48"/>
      <c r="C28" s="48"/>
      <c r="D28" s="48"/>
      <c r="F28" s="48"/>
      <c r="G28" s="48"/>
      <c r="H28" s="48"/>
      <c r="J28" s="48"/>
      <c r="K28" s="48"/>
      <c r="L28" s="48"/>
    </row>
    <row r="30" spans="2:12" x14ac:dyDescent="0.25">
      <c r="B30" s="48"/>
      <c r="C30" s="48"/>
      <c r="D30" s="48"/>
      <c r="F30" s="48"/>
      <c r="G30" s="48"/>
      <c r="H30" s="48"/>
      <c r="J30" s="48"/>
      <c r="K30" s="48"/>
      <c r="L30" s="48"/>
    </row>
    <row r="32" spans="2:12" x14ac:dyDescent="0.25">
      <c r="B32" s="48"/>
      <c r="C32" s="48"/>
      <c r="D32" s="48"/>
      <c r="F32" s="48"/>
      <c r="G32" s="48"/>
      <c r="H32" s="48"/>
      <c r="J32" s="48"/>
      <c r="K32" s="48"/>
      <c r="L32" s="48"/>
    </row>
  </sheetData>
  <mergeCells count="8">
    <mergeCell ref="V2:X2"/>
    <mergeCell ref="J18:L18"/>
    <mergeCell ref="N2:P2"/>
    <mergeCell ref="J2:L2"/>
    <mergeCell ref="B2:D2"/>
    <mergeCell ref="B18:D18"/>
    <mergeCell ref="F2:H2"/>
    <mergeCell ref="F18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Форма</vt:lpstr>
      <vt:lpstr>ВИК</vt:lpstr>
      <vt:lpstr>УЗТ (коркарта)</vt:lpstr>
      <vt:lpstr>Лист2</vt:lpstr>
      <vt:lpstr>УЗК</vt:lpstr>
      <vt:lpstr>ПВК</vt:lpstr>
      <vt:lpstr>НВ</vt:lpstr>
      <vt:lpstr>ММПМ</vt:lpstr>
      <vt:lpstr>Приборы ЛНК</vt:lpstr>
      <vt:lpstr>Специалисты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2024-04-03T10:14:53Z</dcterms:modified>
</cp:coreProperties>
</file>