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B488781D-7E0C-4B4A-B995-72F23950DBD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9" i="1" l="1"/>
  <c r="Q79" i="1"/>
  <c r="D79" i="1"/>
  <c r="E79" i="1"/>
  <c r="F79" i="1"/>
  <c r="G79" i="1"/>
  <c r="H79" i="1"/>
  <c r="I79" i="1"/>
  <c r="J79" i="1"/>
  <c r="K79" i="1"/>
  <c r="L79" i="1"/>
  <c r="M79" i="1"/>
  <c r="P79" i="1"/>
  <c r="R79" i="1"/>
  <c r="N50" i="1"/>
  <c r="N51" i="1"/>
  <c r="N52" i="1"/>
  <c r="C79" i="1"/>
  <c r="R77" i="1"/>
  <c r="S77" i="1" s="1"/>
  <c r="N48" i="1"/>
  <c r="N49" i="1"/>
  <c r="N54" i="1"/>
  <c r="R78" i="1"/>
  <c r="S78" i="1" s="1"/>
  <c r="M78" i="1"/>
  <c r="P78" i="1"/>
  <c r="Q78" i="1" s="1"/>
  <c r="P77" i="1"/>
  <c r="Q77" i="1"/>
  <c r="R76" i="1"/>
  <c r="S76" i="1" s="1"/>
  <c r="P76" i="1"/>
  <c r="Q76" i="1" s="1"/>
  <c r="R75" i="1"/>
  <c r="S75" i="1" s="1"/>
  <c r="P75" i="1"/>
  <c r="Q75" i="1" s="1"/>
  <c r="R74" i="1"/>
  <c r="S74" i="1" s="1"/>
  <c r="P74" i="1"/>
  <c r="Q74" i="1" s="1"/>
  <c r="R73" i="1"/>
  <c r="S73" i="1" s="1"/>
  <c r="P73" i="1"/>
  <c r="Q73" i="1" s="1"/>
  <c r="R72" i="1"/>
  <c r="S72" i="1" s="1"/>
  <c r="P72" i="1"/>
  <c r="Q72" i="1" s="1"/>
  <c r="R71" i="1"/>
  <c r="S71" i="1" s="1"/>
  <c r="P71" i="1"/>
  <c r="Q71" i="1" s="1"/>
  <c r="R70" i="1"/>
  <c r="S70" i="1" s="1"/>
  <c r="P70" i="1"/>
  <c r="Q70" i="1" s="1"/>
  <c r="R69" i="1"/>
  <c r="S69" i="1" s="1"/>
  <c r="P69" i="1"/>
  <c r="Q69" i="1" s="1"/>
  <c r="R68" i="1"/>
  <c r="S68" i="1" s="1"/>
  <c r="P68" i="1"/>
  <c r="Q68" i="1" s="1"/>
  <c r="R67" i="1"/>
  <c r="S67" i="1" s="1"/>
  <c r="P67" i="1"/>
  <c r="Q67" i="1" s="1"/>
  <c r="R66" i="1"/>
  <c r="S66" i="1" s="1"/>
  <c r="P66" i="1"/>
  <c r="Q66" i="1" s="1"/>
  <c r="R65" i="1"/>
  <c r="S65" i="1" s="1"/>
  <c r="P65" i="1"/>
  <c r="Q65" i="1" s="1"/>
  <c r="R64" i="1"/>
  <c r="S64" i="1" s="1"/>
  <c r="P64" i="1"/>
  <c r="Q64" i="1" s="1"/>
  <c r="R63" i="1"/>
  <c r="S63" i="1" s="1"/>
  <c r="P63" i="1"/>
  <c r="Q63" i="1" s="1"/>
  <c r="R62" i="1"/>
  <c r="S62" i="1" s="1"/>
  <c r="P62" i="1"/>
  <c r="Q62" i="1" s="1"/>
  <c r="R61" i="1"/>
  <c r="S61" i="1" s="1"/>
  <c r="P61" i="1"/>
  <c r="Q61" i="1" s="1"/>
  <c r="R60" i="1"/>
  <c r="S60" i="1" s="1"/>
  <c r="P60" i="1"/>
  <c r="Q60" i="1" s="1"/>
  <c r="R59" i="1"/>
  <c r="S59" i="1" s="1"/>
  <c r="P59" i="1"/>
  <c r="Q59" i="1" s="1"/>
  <c r="R58" i="1"/>
  <c r="S58" i="1" s="1"/>
  <c r="P58" i="1"/>
  <c r="Q58" i="1" s="1"/>
  <c r="R57" i="1"/>
  <c r="S57" i="1" s="1"/>
  <c r="P57" i="1"/>
  <c r="Q57" i="1" s="1"/>
  <c r="R56" i="1"/>
  <c r="S56" i="1" s="1"/>
  <c r="P56" i="1"/>
  <c r="Q56" i="1" s="1"/>
  <c r="R55" i="1"/>
  <c r="S55" i="1" s="1"/>
  <c r="P55" i="1"/>
  <c r="Q55" i="1" s="1"/>
  <c r="D78" i="1"/>
  <c r="E78" i="1"/>
  <c r="F78" i="1"/>
  <c r="G78" i="1"/>
  <c r="H78" i="1"/>
  <c r="I78" i="1"/>
  <c r="J78" i="1"/>
  <c r="K78" i="1"/>
  <c r="L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N56" i="1" s="1"/>
  <c r="M55" i="1"/>
  <c r="L55" i="1"/>
  <c r="K55" i="1"/>
  <c r="J55" i="1"/>
  <c r="I55" i="1"/>
  <c r="H55" i="1"/>
  <c r="G55" i="1"/>
  <c r="F55" i="1"/>
  <c r="E55" i="1"/>
  <c r="D55" i="1"/>
  <c r="C55" i="1"/>
  <c r="N55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3" i="1"/>
  <c r="N79" i="1" l="1"/>
  <c r="N57" i="1"/>
  <c r="N78" i="1"/>
  <c r="N68" i="1"/>
  <c r="N77" i="1"/>
  <c r="N73" i="1"/>
  <c r="N70" i="1"/>
  <c r="N61" i="1"/>
  <c r="N75" i="1"/>
  <c r="N59" i="1"/>
  <c r="N72" i="1"/>
  <c r="N64" i="1"/>
  <c r="N66" i="1"/>
  <c r="N63" i="1"/>
  <c r="N65" i="1"/>
  <c r="N67" i="1"/>
  <c r="N76" i="1"/>
  <c r="N69" i="1"/>
  <c r="N74" i="1"/>
  <c r="N60" i="1"/>
  <c r="N71" i="1"/>
  <c r="N62" i="1"/>
  <c r="N58" i="1"/>
</calcChain>
</file>

<file path=xl/sharedStrings.xml><?xml version="1.0" encoding="utf-8"?>
<sst xmlns="http://schemas.openxmlformats.org/spreadsheetml/2006/main" count="139" uniqueCount="121">
  <si>
    <t>name</t>
  </si>
  <si>
    <t>pretty_name</t>
  </si>
  <si>
    <t>ergonomics</t>
  </si>
  <si>
    <t>weight</t>
  </si>
  <si>
    <t>horizontal_recoil</t>
  </si>
  <si>
    <t>vertical_recoil</t>
  </si>
  <si>
    <t>bullet_deviation</t>
  </si>
  <si>
    <t>price</t>
  </si>
  <si>
    <t>hera_arms_cqr_gen2_stock</t>
  </si>
  <si>
    <t>Hera Arms CQR Gen2 Stock</t>
  </si>
  <si>
    <t>hera_arms_cqr_gen2_buttpad</t>
  </si>
  <si>
    <t>Hera Arms CQR Gen2 Buttpad</t>
  </si>
  <si>
    <t>colt_m4a1_receiver_endplate</t>
  </si>
  <si>
    <t>Colt M4A1 Receiver Endplate</t>
  </si>
  <si>
    <t>troy_m7a1</t>
  </si>
  <si>
    <t>Troy M7A1</t>
  </si>
  <si>
    <t>ti_stock</t>
  </si>
  <si>
    <t>Troy M7A1 Extendable Buttpad</t>
  </si>
  <si>
    <t>leapers_utg_model_15_fixed_a2_ar15_stock</t>
  </si>
  <si>
    <t>UTG A2 fixed stock</t>
  </si>
  <si>
    <t>mdt_lss_stock_adapter</t>
  </si>
  <si>
    <t>MDT LSS Fixed</t>
  </si>
  <si>
    <t>mdt_v5_skeleton_rifle_stock</t>
  </si>
  <si>
    <t>MDT Skeleton V5</t>
  </si>
  <si>
    <t>mdt_v5_skeleton_rifle_stock_short</t>
  </si>
  <si>
    <t>MDT Skeleton V5 Short</t>
  </si>
  <si>
    <t>magpul_ubr_gen2_buffer</t>
  </si>
  <si>
    <t>Magpul UBR GEN2</t>
  </si>
  <si>
    <t>ubr_gen2_stock</t>
  </si>
  <si>
    <t>colt_a2_buffer</t>
  </si>
  <si>
    <t>Colt A2</t>
  </si>
  <si>
    <t>magpul_prs_gen2_stock</t>
  </si>
  <si>
    <t>Magpul PRS Gen2</t>
  </si>
  <si>
    <t>hera_hrs_light_stock</t>
  </si>
  <si>
    <t>Hera HRS Light Fixed</t>
  </si>
  <si>
    <t>colt_m4a1_castlenut</t>
  </si>
  <si>
    <t>Colt M4A1 Castle Nut</t>
  </si>
  <si>
    <t>doublestar_ace_m4_socom_gen4_stock</t>
  </si>
  <si>
    <t>Doublestar ACE M4 SOCOM Gen4</t>
  </si>
  <si>
    <t>doublestar_ace_0.5_recoil_pad</t>
  </si>
  <si>
    <t>sb_tactical_vector_brace</t>
  </si>
  <si>
    <t>SB Tactical Vector Brace</t>
  </si>
  <si>
    <t>si_ar_are_t7_buffer_tube</t>
  </si>
  <si>
    <t>Strike Industries Advanced Receiver Extension T7</t>
  </si>
  <si>
    <t>colt_buffer_tube</t>
  </si>
  <si>
    <t>Colt</t>
  </si>
  <si>
    <t>fortis_la_stock</t>
  </si>
  <si>
    <t>Fortis LA</t>
  </si>
  <si>
    <t>hk_slim_stock</t>
  </si>
  <si>
    <t>HK Slim Line</t>
  </si>
  <si>
    <t>si_viper_mod1_stock</t>
  </si>
  <si>
    <t>Strike Industries Viper MOD1 Stock</t>
  </si>
  <si>
    <t>viper_rubber_pad</t>
  </si>
  <si>
    <t>magpul_moe_carbine_stock</t>
  </si>
  <si>
    <t>MOE Carbine</t>
  </si>
  <si>
    <t>magpul_moe_butt_pad</t>
  </si>
  <si>
    <t>ar_tr2_stock</t>
  </si>
  <si>
    <t>AR TR2</t>
  </si>
  <si>
    <t>ar_tr2_pad</t>
  </si>
  <si>
    <t>vltor_emod_stock</t>
  </si>
  <si>
    <t>VLtor Emod</t>
  </si>
  <si>
    <t>emod_pad</t>
  </si>
  <si>
    <t>magpul_prs_gen3_stock</t>
  </si>
  <si>
    <t>Magpul PRS Gen3 Stock</t>
  </si>
  <si>
    <t>prs_adjustable_piece</t>
  </si>
  <si>
    <t>prs_gen3_buttpad</t>
  </si>
  <si>
    <t>Magpul PRS Gen3 Buttpad</t>
  </si>
  <si>
    <t>hera_arms_ccs_stock</t>
  </si>
  <si>
    <t>Hera Arms CSS</t>
  </si>
  <si>
    <t>ak12_gen1_std_stock</t>
  </si>
  <si>
    <t>Kalashnikov Concern AK-12 Gen 1</t>
  </si>
  <si>
    <t>colt_m4ss_stock</t>
  </si>
  <si>
    <t>Colt M4SS</t>
  </si>
  <si>
    <t>lmt_pad</t>
  </si>
  <si>
    <t>lmt_sopmod</t>
  </si>
  <si>
    <t>LMT Sopmod</t>
  </si>
  <si>
    <t>brwnls_xm177_car</t>
  </si>
  <si>
    <t>Brownells XM177 CAR</t>
  </si>
  <si>
    <t>cf_rubber_buttpad</t>
  </si>
  <si>
    <t>magpul_str_carbine_stock</t>
  </si>
  <si>
    <t>Magpul STR Carbine</t>
  </si>
  <si>
    <t>magpul_str_butt_pad</t>
  </si>
  <si>
    <t>CURRENT</t>
  </si>
  <si>
    <t>magazine_capacity</t>
  </si>
  <si>
    <t>bullet_damage</t>
  </si>
  <si>
    <t>bullet_velocity</t>
  </si>
  <si>
    <t>buck_bullet_deviation</t>
  </si>
  <si>
    <t>fire_rate</t>
  </si>
  <si>
    <t>strength score</t>
  </si>
  <si>
    <t>irl weight</t>
  </si>
  <si>
    <t>weight formula</t>
  </si>
  <si>
    <t>irl price</t>
  </si>
  <si>
    <t>price formula</t>
  </si>
  <si>
    <t>UTG A2 Fixed</t>
  </si>
  <si>
    <t>mdt_buttpad</t>
  </si>
  <si>
    <t>MDT V5</t>
  </si>
  <si>
    <t>Magpul UBR Gen2 Receiver Extension</t>
  </si>
  <si>
    <t>Magpul UBR Gen2</t>
  </si>
  <si>
    <t>Doublestar ACE M4 SOCOM</t>
  </si>
  <si>
    <t>Doublestar ACE M4 SOCOM Buttpad</t>
  </si>
  <si>
    <t>Viper Rubber Buttpad</t>
  </si>
  <si>
    <t>Magpul MOE Carbine</t>
  </si>
  <si>
    <t>AR TR2 Buttpad</t>
  </si>
  <si>
    <t>VLTOR EMOD</t>
  </si>
  <si>
    <t>EMOD Buttpad</t>
  </si>
  <si>
    <t>Magpul PRS Gen3 Adjustment Piece</t>
  </si>
  <si>
    <t>Hera Arms CCS</t>
  </si>
  <si>
    <t>CF Rubber Buttpad</t>
  </si>
  <si>
    <t>CURRENT (SUMMED)</t>
  </si>
  <si>
    <t>Hera Arms CQR Gen2</t>
  </si>
  <si>
    <t>magpul_moe_sl_k_carbine_stock</t>
  </si>
  <si>
    <t>Magpul MOE SL-K Carbine</t>
  </si>
  <si>
    <t>magpul_moe_sl_k_carbine_stock_buttpad</t>
  </si>
  <si>
    <t>Magpul MOE SL-K Carbine Buttpad</t>
  </si>
  <si>
    <t>Magpul STR Carbine Buttpad</t>
  </si>
  <si>
    <t>Magpul MOE Carbine Buttpad</t>
  </si>
  <si>
    <t>LMT Sopmod Buttpad</t>
  </si>
  <si>
    <t>daniel_defense_collapsible_milspec_buttstock</t>
  </si>
  <si>
    <t>Daniel Defense Collapsible Milspec Stock</t>
  </si>
  <si>
    <t>daniel_defense_concave_buttpad</t>
  </si>
  <si>
    <t>Daniel Defense Concave Buttpad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</si>
</sst>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tabSelected="1" topLeftCell="A16" zoomScaleNormal="100" workbookViewId="0">
      <selection activeCell="Q35" sqref="Q35"/>
    </sheetView>
  </sheetViews>
  <sheetFormatPr defaultRowHeight="15" x14ac:dyDescent="0.25"/>
  <cols>
    <col min="1" max="1" width="14" style="1" customWidth="1"/>
    <col min="2" max="2" width="34.28515625" style="1" customWidth="1"/>
    <col min="3" max="16384" width="9.140625" style="1"/>
  </cols>
  <sheetData>
    <row r="1" spans="1:19" x14ac:dyDescent="0.25">
      <c r="B1" s="1" t="s">
        <v>82</v>
      </c>
    </row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83</v>
      </c>
      <c r="H2" s="1" t="s">
        <v>6</v>
      </c>
      <c r="I2" s="1" t="s">
        <v>84</v>
      </c>
      <c r="J2" s="1" t="s">
        <v>85</v>
      </c>
      <c r="K2" s="1" t="s">
        <v>86</v>
      </c>
      <c r="L2" s="1" t="s">
        <v>87</v>
      </c>
      <c r="M2" s="1" t="s">
        <v>7</v>
      </c>
      <c r="N2" s="1" t="s">
        <v>88</v>
      </c>
      <c r="P2" s="1" t="s">
        <v>89</v>
      </c>
      <c r="Q2" s="1" t="s">
        <v>90</v>
      </c>
      <c r="R2" s="1" t="s">
        <v>91</v>
      </c>
      <c r="S2" s="1" t="s">
        <v>92</v>
      </c>
    </row>
    <row r="3" spans="1:19" x14ac:dyDescent="0.25">
      <c r="A3" s="1" t="s">
        <v>8</v>
      </c>
      <c r="B3" s="1" t="s">
        <v>9</v>
      </c>
      <c r="C3" s="1">
        <v>10</v>
      </c>
      <c r="D3" s="1">
        <v>0.32</v>
      </c>
      <c r="E3" s="1">
        <v>-9</v>
      </c>
      <c r="F3" s="1">
        <v>-13</v>
      </c>
      <c r="M3" s="1">
        <v>1500</v>
      </c>
      <c r="N3" s="1">
        <f>C3-(D3*20)-(E3*0.8)-(F3*0.6)-(H3*5)</f>
        <v>18.600000000000001</v>
      </c>
      <c r="P3" s="1">
        <v>19</v>
      </c>
      <c r="R3" s="1">
        <v>129</v>
      </c>
    </row>
    <row r="4" spans="1:19" x14ac:dyDescent="0.25">
      <c r="A4" s="1" t="s">
        <v>10</v>
      </c>
      <c r="B4" s="1" t="s">
        <v>11</v>
      </c>
      <c r="C4" s="1">
        <v>1</v>
      </c>
      <c r="D4" s="1">
        <v>0.05</v>
      </c>
      <c r="E4" s="1">
        <v>-1</v>
      </c>
      <c r="F4" s="1">
        <v>-1</v>
      </c>
      <c r="M4" s="1">
        <v>0</v>
      </c>
      <c r="N4" s="1">
        <f t="shared" ref="N4:N70" si="0">C4-(D4*20)-(E4*0.8)-(F4*0.6)-(H4*5)</f>
        <v>1.4</v>
      </c>
    </row>
    <row r="5" spans="1:19" x14ac:dyDescent="0.25">
      <c r="A5" s="1" t="s">
        <v>12</v>
      </c>
      <c r="B5" s="1" t="s">
        <v>13</v>
      </c>
      <c r="C5" s="1">
        <v>0</v>
      </c>
      <c r="D5" s="1">
        <v>0.01</v>
      </c>
      <c r="M5" s="1">
        <v>0</v>
      </c>
      <c r="N5" s="1">
        <f t="shared" si="0"/>
        <v>-0.2</v>
      </c>
    </row>
    <row r="6" spans="1:19" x14ac:dyDescent="0.25">
      <c r="N6" s="1">
        <f t="shared" si="0"/>
        <v>0</v>
      </c>
    </row>
    <row r="7" spans="1:19" x14ac:dyDescent="0.25">
      <c r="A7" s="1" t="s">
        <v>14</v>
      </c>
      <c r="B7" s="1" t="s">
        <v>15</v>
      </c>
      <c r="C7" s="1">
        <v>-2</v>
      </c>
      <c r="D7" s="1">
        <v>0.12</v>
      </c>
      <c r="E7" s="1">
        <v>0</v>
      </c>
      <c r="F7" s="1">
        <v>0</v>
      </c>
      <c r="M7" s="1">
        <v>1000</v>
      </c>
      <c r="N7" s="1">
        <f t="shared" si="0"/>
        <v>-4.4000000000000004</v>
      </c>
      <c r="P7" s="1">
        <v>14</v>
      </c>
      <c r="R7" s="1">
        <v>479.99</v>
      </c>
    </row>
    <row r="8" spans="1:19" x14ac:dyDescent="0.25">
      <c r="A8" s="1" t="s">
        <v>16</v>
      </c>
      <c r="B8" s="1" t="s">
        <v>17</v>
      </c>
      <c r="C8" s="1">
        <v>21</v>
      </c>
      <c r="D8" s="1">
        <v>0.15</v>
      </c>
      <c r="E8" s="1">
        <v>-8</v>
      </c>
      <c r="F8" s="1">
        <v>-10</v>
      </c>
      <c r="M8" s="1">
        <v>800</v>
      </c>
      <c r="N8" s="1">
        <f t="shared" si="0"/>
        <v>30.4</v>
      </c>
    </row>
    <row r="9" spans="1:19" x14ac:dyDescent="0.25">
      <c r="A9" s="1" t="s">
        <v>18</v>
      </c>
      <c r="B9" s="1" t="s">
        <v>93</v>
      </c>
      <c r="C9" s="1">
        <v>10</v>
      </c>
      <c r="D9" s="1">
        <v>0.4</v>
      </c>
      <c r="E9" s="1">
        <v>-16</v>
      </c>
      <c r="F9" s="1">
        <v>-21</v>
      </c>
      <c r="M9" s="1">
        <v>700</v>
      </c>
      <c r="N9" s="1">
        <f t="shared" si="0"/>
        <v>27.4</v>
      </c>
      <c r="P9" s="1">
        <v>25</v>
      </c>
      <c r="R9" s="1">
        <v>79.97</v>
      </c>
    </row>
    <row r="10" spans="1:19" x14ac:dyDescent="0.25">
      <c r="A10" s="1" t="s">
        <v>20</v>
      </c>
      <c r="B10" s="1" t="s">
        <v>21</v>
      </c>
      <c r="C10" s="1">
        <v>-1</v>
      </c>
      <c r="D10" s="1">
        <v>0.04</v>
      </c>
      <c r="M10" s="1">
        <v>100</v>
      </c>
      <c r="N10" s="1">
        <f t="shared" si="0"/>
        <v>-1.8</v>
      </c>
    </row>
    <row r="11" spans="1:19" x14ac:dyDescent="0.25">
      <c r="A11" s="1" t="s">
        <v>22</v>
      </c>
      <c r="B11" s="1" t="s">
        <v>23</v>
      </c>
      <c r="C11" s="1">
        <v>22</v>
      </c>
      <c r="D11" s="1">
        <v>0.3</v>
      </c>
      <c r="E11" s="1">
        <v>0</v>
      </c>
      <c r="F11" s="1">
        <v>0</v>
      </c>
      <c r="M11" s="1">
        <v>1200</v>
      </c>
      <c r="N11" s="1">
        <f t="shared" si="0"/>
        <v>16</v>
      </c>
      <c r="P11" s="1">
        <v>32</v>
      </c>
      <c r="R11" s="1">
        <v>399.95</v>
      </c>
    </row>
    <row r="12" spans="1:19" x14ac:dyDescent="0.25">
      <c r="A12" s="1" t="s">
        <v>24</v>
      </c>
      <c r="B12" s="1" t="s">
        <v>25</v>
      </c>
      <c r="C12" s="1">
        <v>22</v>
      </c>
      <c r="D12" s="1">
        <v>0.28000000000000003</v>
      </c>
      <c r="E12" s="1">
        <v>0</v>
      </c>
      <c r="F12" s="1">
        <v>0</v>
      </c>
      <c r="M12" s="1">
        <v>1200</v>
      </c>
      <c r="N12" s="1">
        <f t="shared" si="0"/>
        <v>16.399999999999999</v>
      </c>
      <c r="P12" s="1">
        <v>32</v>
      </c>
      <c r="R12" s="1">
        <v>389.95</v>
      </c>
    </row>
    <row r="13" spans="1:19" x14ac:dyDescent="0.25">
      <c r="A13" s="1" t="s">
        <v>94</v>
      </c>
      <c r="B13" s="1" t="s">
        <v>95</v>
      </c>
      <c r="C13" s="1">
        <v>2</v>
      </c>
      <c r="D13" s="1">
        <v>0.05</v>
      </c>
      <c r="E13" s="1">
        <v>-1</v>
      </c>
      <c r="F13" s="1">
        <v>-1</v>
      </c>
      <c r="M13" s="1">
        <v>0</v>
      </c>
      <c r="N13" s="1">
        <f t="shared" si="0"/>
        <v>2.4</v>
      </c>
    </row>
    <row r="14" spans="1:19" x14ac:dyDescent="0.25">
      <c r="A14" s="1" t="s">
        <v>26</v>
      </c>
      <c r="B14" s="1" t="s">
        <v>96</v>
      </c>
      <c r="C14" s="1">
        <v>-1</v>
      </c>
      <c r="D14" s="1">
        <v>0.14000000000000001</v>
      </c>
      <c r="E14" s="1">
        <v>-1</v>
      </c>
      <c r="F14" s="1">
        <v>-2</v>
      </c>
      <c r="H14" s="1">
        <v>-0.2</v>
      </c>
      <c r="M14" s="1">
        <v>400</v>
      </c>
      <c r="N14" s="1">
        <f t="shared" si="0"/>
        <v>-0.8</v>
      </c>
    </row>
    <row r="15" spans="1:19" x14ac:dyDescent="0.25">
      <c r="A15" s="1" t="s">
        <v>28</v>
      </c>
      <c r="B15" s="1" t="s">
        <v>97</v>
      </c>
      <c r="C15" s="1">
        <v>14</v>
      </c>
      <c r="D15" s="1">
        <v>0.28999999999999998</v>
      </c>
      <c r="E15" s="1">
        <v>-17</v>
      </c>
      <c r="F15" s="1">
        <v>-8</v>
      </c>
      <c r="M15" s="1">
        <v>700</v>
      </c>
      <c r="N15" s="1">
        <f t="shared" si="0"/>
        <v>26.6</v>
      </c>
      <c r="P15" s="1">
        <v>21.3</v>
      </c>
      <c r="R15" s="1">
        <v>199.95</v>
      </c>
    </row>
    <row r="16" spans="1:19" x14ac:dyDescent="0.25">
      <c r="A16" s="1" t="s">
        <v>29</v>
      </c>
      <c r="B16" s="1" t="s">
        <v>30</v>
      </c>
      <c r="C16" s="1">
        <v>-3</v>
      </c>
      <c r="D16" s="1">
        <v>0.15</v>
      </c>
      <c r="E16" s="1">
        <v>-2</v>
      </c>
      <c r="F16" s="1">
        <v>-3</v>
      </c>
      <c r="H16" s="1">
        <v>-0.4</v>
      </c>
      <c r="M16" s="1">
        <v>300</v>
      </c>
      <c r="N16" s="1">
        <f t="shared" si="0"/>
        <v>-0.60000000000000053</v>
      </c>
      <c r="R16" s="1">
        <v>95</v>
      </c>
    </row>
    <row r="17" spans="1:18" x14ac:dyDescent="0.25">
      <c r="A17" s="1" t="s">
        <v>31</v>
      </c>
      <c r="B17" s="1" t="s">
        <v>32</v>
      </c>
      <c r="C17" s="1">
        <v>23</v>
      </c>
      <c r="D17" s="1">
        <v>0.38</v>
      </c>
      <c r="E17" s="1">
        <v>-3</v>
      </c>
      <c r="F17" s="1">
        <v>-8</v>
      </c>
      <c r="M17" s="1">
        <v>1200</v>
      </c>
      <c r="N17" s="1">
        <f t="shared" si="0"/>
        <v>22.6</v>
      </c>
      <c r="P17" s="1">
        <v>31.4</v>
      </c>
      <c r="R17" s="1">
        <v>208.25</v>
      </c>
    </row>
    <row r="18" spans="1:18" x14ac:dyDescent="0.25">
      <c r="A18" s="1" t="s">
        <v>33</v>
      </c>
      <c r="B18" s="1" t="s">
        <v>34</v>
      </c>
      <c r="C18" s="1">
        <v>15</v>
      </c>
      <c r="D18" s="1">
        <v>0.16</v>
      </c>
      <c r="E18" s="1">
        <v>-9</v>
      </c>
      <c r="F18" s="1">
        <v>-11</v>
      </c>
      <c r="M18" s="1">
        <v>1000</v>
      </c>
      <c r="N18" s="1">
        <f t="shared" si="0"/>
        <v>25.6</v>
      </c>
      <c r="P18" s="1">
        <v>15.2</v>
      </c>
      <c r="R18" s="1">
        <v>59.9</v>
      </c>
    </row>
    <row r="19" spans="1:18" x14ac:dyDescent="0.25">
      <c r="A19" s="1" t="s">
        <v>35</v>
      </c>
      <c r="B19" s="1" t="s">
        <v>36</v>
      </c>
      <c r="C19" s="1">
        <v>0</v>
      </c>
      <c r="D19" s="1">
        <v>0.02</v>
      </c>
      <c r="M19" s="1">
        <v>0</v>
      </c>
      <c r="N19" s="1">
        <f t="shared" si="0"/>
        <v>-0.4</v>
      </c>
      <c r="P19" s="1">
        <v>2</v>
      </c>
    </row>
    <row r="20" spans="1:18" x14ac:dyDescent="0.25">
      <c r="N20" s="1">
        <f t="shared" si="0"/>
        <v>0</v>
      </c>
    </row>
    <row r="21" spans="1:18" x14ac:dyDescent="0.25">
      <c r="A21" s="1" t="s">
        <v>37</v>
      </c>
      <c r="B21" s="1" t="s">
        <v>98</v>
      </c>
      <c r="C21" s="1">
        <v>14</v>
      </c>
      <c r="D21" s="1">
        <v>0.32</v>
      </c>
      <c r="E21" s="1">
        <v>-13</v>
      </c>
      <c r="F21" s="1">
        <v>-13</v>
      </c>
      <c r="M21" s="1">
        <v>1000</v>
      </c>
      <c r="N21" s="1">
        <f t="shared" si="0"/>
        <v>25.8</v>
      </c>
      <c r="P21" s="1">
        <v>19</v>
      </c>
      <c r="R21" s="1">
        <v>244.99</v>
      </c>
    </row>
    <row r="22" spans="1:18" x14ac:dyDescent="0.25">
      <c r="A22" s="1" t="s">
        <v>39</v>
      </c>
      <c r="B22" s="1" t="s">
        <v>99</v>
      </c>
      <c r="C22" s="1">
        <v>2</v>
      </c>
      <c r="D22" s="1">
        <v>0.03</v>
      </c>
      <c r="E22" s="1">
        <v>-1</v>
      </c>
      <c r="F22" s="1">
        <v>-1</v>
      </c>
      <c r="M22" s="1">
        <v>0</v>
      </c>
      <c r="N22" s="1">
        <f t="shared" si="0"/>
        <v>2.8000000000000003</v>
      </c>
    </row>
    <row r="23" spans="1:18" x14ac:dyDescent="0.25">
      <c r="A23" s="1" t="s">
        <v>40</v>
      </c>
      <c r="B23" s="1" t="s">
        <v>41</v>
      </c>
      <c r="C23" s="1">
        <v>19</v>
      </c>
      <c r="D23" s="1">
        <v>0.28000000000000003</v>
      </c>
      <c r="E23" s="1">
        <v>-4</v>
      </c>
      <c r="F23" s="1">
        <v>-5</v>
      </c>
      <c r="M23" s="1">
        <v>500</v>
      </c>
      <c r="N23" s="1">
        <f t="shared" si="0"/>
        <v>19.599999999999998</v>
      </c>
      <c r="P23" s="1">
        <v>14.4</v>
      </c>
    </row>
    <row r="24" spans="1:18" x14ac:dyDescent="0.25">
      <c r="A24" s="1" t="s">
        <v>42</v>
      </c>
      <c r="B24" s="1" t="s">
        <v>43</v>
      </c>
      <c r="C24" s="1">
        <v>-1</v>
      </c>
      <c r="D24" s="1">
        <v>0.12</v>
      </c>
      <c r="E24" s="1">
        <v>-2</v>
      </c>
      <c r="F24" s="1">
        <v>-2</v>
      </c>
      <c r="H24" s="1">
        <v>0</v>
      </c>
      <c r="M24" s="1">
        <v>600</v>
      </c>
      <c r="N24" s="1">
        <f t="shared" si="0"/>
        <v>-0.59999999999999987</v>
      </c>
      <c r="P24" s="1">
        <v>3.8</v>
      </c>
      <c r="R24" s="1">
        <v>52.95</v>
      </c>
    </row>
    <row r="25" spans="1:18" x14ac:dyDescent="0.25">
      <c r="A25" s="1" t="s">
        <v>44</v>
      </c>
      <c r="B25" s="1" t="s">
        <v>45</v>
      </c>
      <c r="C25" s="1">
        <v>-2</v>
      </c>
      <c r="D25" s="1">
        <v>0.15</v>
      </c>
      <c r="E25" s="1">
        <v>-2</v>
      </c>
      <c r="F25" s="1">
        <v>-3</v>
      </c>
      <c r="H25" s="1">
        <v>-0.1</v>
      </c>
      <c r="M25" s="1">
        <v>0</v>
      </c>
      <c r="N25" s="1">
        <f t="shared" si="0"/>
        <v>-1.1000000000000001</v>
      </c>
      <c r="P25" s="1">
        <v>6</v>
      </c>
    </row>
    <row r="26" spans="1:18" x14ac:dyDescent="0.25">
      <c r="N26" s="1">
        <f t="shared" si="0"/>
        <v>0</v>
      </c>
    </row>
    <row r="27" spans="1:18" x14ac:dyDescent="0.25">
      <c r="A27" s="1" t="s">
        <v>46</v>
      </c>
      <c r="B27" s="1" t="s">
        <v>47</v>
      </c>
      <c r="C27" s="1">
        <v>17</v>
      </c>
      <c r="D27" s="1">
        <v>0.2</v>
      </c>
      <c r="E27" s="1">
        <v>-16</v>
      </c>
      <c r="F27" s="1">
        <v>-7</v>
      </c>
      <c r="M27" s="1">
        <v>900</v>
      </c>
      <c r="N27" s="1">
        <f t="shared" si="0"/>
        <v>30</v>
      </c>
      <c r="P27" s="1">
        <v>15.8</v>
      </c>
      <c r="R27" s="1">
        <v>349.95</v>
      </c>
    </row>
    <row r="28" spans="1:18" x14ac:dyDescent="0.25">
      <c r="A28" s="1" t="s">
        <v>48</v>
      </c>
      <c r="B28" s="1" t="s">
        <v>49</v>
      </c>
      <c r="C28" s="1">
        <v>16</v>
      </c>
      <c r="D28" s="1">
        <v>0.25</v>
      </c>
      <c r="E28" s="1">
        <v>-6</v>
      </c>
      <c r="F28" s="1">
        <v>-24</v>
      </c>
      <c r="M28" s="1">
        <v>1000</v>
      </c>
      <c r="N28" s="1">
        <f t="shared" si="0"/>
        <v>30.2</v>
      </c>
      <c r="P28" s="1">
        <v>13</v>
      </c>
      <c r="R28" s="1">
        <v>249.95</v>
      </c>
    </row>
    <row r="29" spans="1:18" x14ac:dyDescent="0.25">
      <c r="A29" s="1" t="s">
        <v>50</v>
      </c>
      <c r="B29" s="1" t="s">
        <v>51</v>
      </c>
      <c r="C29" s="1">
        <v>18</v>
      </c>
      <c r="D29" s="1">
        <v>0.14000000000000001</v>
      </c>
      <c r="E29" s="1">
        <v>-8</v>
      </c>
      <c r="F29" s="1">
        <v>-10</v>
      </c>
      <c r="M29" s="1">
        <v>500</v>
      </c>
      <c r="N29" s="1">
        <f t="shared" si="0"/>
        <v>27.6</v>
      </c>
      <c r="P29" s="1">
        <v>6.6</v>
      </c>
      <c r="R29" s="1">
        <v>45.95</v>
      </c>
    </row>
    <row r="30" spans="1:18" x14ac:dyDescent="0.25">
      <c r="A30" s="1" t="s">
        <v>52</v>
      </c>
      <c r="B30" s="1" t="s">
        <v>100</v>
      </c>
      <c r="C30" s="1">
        <v>1</v>
      </c>
      <c r="D30" s="1">
        <v>0.02</v>
      </c>
      <c r="E30" s="1">
        <v>-1</v>
      </c>
      <c r="F30" s="1">
        <v>-1</v>
      </c>
      <c r="M30" s="1">
        <v>0</v>
      </c>
      <c r="N30" s="1">
        <f t="shared" si="0"/>
        <v>2</v>
      </c>
    </row>
    <row r="31" spans="1:18" x14ac:dyDescent="0.25">
      <c r="A31" s="1" t="s">
        <v>53</v>
      </c>
      <c r="B31" s="1" t="s">
        <v>101</v>
      </c>
      <c r="C31" s="1">
        <v>17</v>
      </c>
      <c r="D31" s="1">
        <v>0.19</v>
      </c>
      <c r="E31" s="1">
        <v>-12</v>
      </c>
      <c r="F31" s="1">
        <v>-11</v>
      </c>
      <c r="M31" s="1">
        <v>800</v>
      </c>
      <c r="N31" s="1">
        <f t="shared" si="0"/>
        <v>29.4</v>
      </c>
      <c r="P31" s="1">
        <v>8.4</v>
      </c>
      <c r="R31" s="1">
        <v>44.95</v>
      </c>
    </row>
    <row r="32" spans="1:18" x14ac:dyDescent="0.25">
      <c r="A32" s="1" t="s">
        <v>55</v>
      </c>
      <c r="B32" s="1" t="s">
        <v>115</v>
      </c>
      <c r="C32" s="1">
        <v>1</v>
      </c>
      <c r="D32" s="1">
        <v>0.02</v>
      </c>
      <c r="E32" s="1">
        <v>-1</v>
      </c>
      <c r="F32" s="1">
        <v>-1</v>
      </c>
      <c r="M32" s="1">
        <v>0</v>
      </c>
      <c r="N32" s="1">
        <f t="shared" si="0"/>
        <v>2</v>
      </c>
    </row>
    <row r="33" spans="1:18" x14ac:dyDescent="0.25">
      <c r="A33" s="1" t="s">
        <v>56</v>
      </c>
      <c r="B33" s="1" t="s">
        <v>57</v>
      </c>
      <c r="C33" s="1">
        <v>16</v>
      </c>
      <c r="D33" s="1">
        <v>0.22</v>
      </c>
      <c r="E33" s="1">
        <v>-10</v>
      </c>
      <c r="F33" s="1">
        <v>-15</v>
      </c>
      <c r="M33" s="1">
        <v>800</v>
      </c>
      <c r="N33" s="1">
        <f t="shared" si="0"/>
        <v>28.6</v>
      </c>
      <c r="P33" s="1">
        <v>15.5</v>
      </c>
      <c r="R33" s="1">
        <v>250</v>
      </c>
    </row>
    <row r="34" spans="1:18" x14ac:dyDescent="0.25">
      <c r="A34" s="1" t="s">
        <v>58</v>
      </c>
      <c r="B34" s="1" t="s">
        <v>102</v>
      </c>
      <c r="C34" s="1">
        <v>1</v>
      </c>
      <c r="D34" s="1">
        <v>0.03</v>
      </c>
      <c r="E34" s="1">
        <v>-1</v>
      </c>
      <c r="F34" s="1">
        <v>-1</v>
      </c>
      <c r="M34" s="1">
        <v>0</v>
      </c>
      <c r="N34" s="1">
        <f t="shared" si="0"/>
        <v>1.8000000000000003</v>
      </c>
    </row>
    <row r="35" spans="1:18" x14ac:dyDescent="0.25">
      <c r="A35" s="1" t="s">
        <v>59</v>
      </c>
      <c r="B35" s="1" t="s">
        <v>103</v>
      </c>
      <c r="C35" s="1">
        <v>14</v>
      </c>
      <c r="D35" s="1">
        <v>0.26</v>
      </c>
      <c r="E35" s="1">
        <v>-14</v>
      </c>
      <c r="F35" s="1">
        <v>-14</v>
      </c>
      <c r="M35" s="1">
        <v>700</v>
      </c>
      <c r="N35" s="1">
        <f t="shared" si="0"/>
        <v>28.4</v>
      </c>
      <c r="P35" s="1">
        <v>14</v>
      </c>
      <c r="R35" s="1">
        <v>197.95</v>
      </c>
    </row>
    <row r="36" spans="1:18" x14ac:dyDescent="0.25">
      <c r="A36" s="1" t="s">
        <v>61</v>
      </c>
      <c r="B36" s="1" t="s">
        <v>104</v>
      </c>
      <c r="C36" s="1">
        <v>1</v>
      </c>
      <c r="D36" s="1">
        <v>2.5000000000000001E-2</v>
      </c>
      <c r="E36" s="1">
        <v>-1</v>
      </c>
      <c r="F36" s="1">
        <v>-1</v>
      </c>
      <c r="M36" s="1">
        <v>0</v>
      </c>
      <c r="N36" s="1">
        <f t="shared" si="0"/>
        <v>1.9</v>
      </c>
    </row>
    <row r="37" spans="1:18" x14ac:dyDescent="0.25">
      <c r="A37" s="1" t="s">
        <v>62</v>
      </c>
      <c r="B37" s="1" t="s">
        <v>63</v>
      </c>
      <c r="C37" s="1">
        <v>20</v>
      </c>
      <c r="D37" s="1">
        <v>0.35</v>
      </c>
      <c r="E37" s="1">
        <v>-6</v>
      </c>
      <c r="F37" s="1">
        <v>-5</v>
      </c>
      <c r="M37" s="1">
        <v>1500</v>
      </c>
      <c r="N37" s="1">
        <f t="shared" si="0"/>
        <v>20.8</v>
      </c>
      <c r="P37" s="1">
        <v>27.8</v>
      </c>
      <c r="R37" s="1">
        <v>259.95</v>
      </c>
    </row>
    <row r="38" spans="1:18" x14ac:dyDescent="0.25">
      <c r="A38" s="1" t="s">
        <v>64</v>
      </c>
      <c r="B38" s="1" t="s">
        <v>105</v>
      </c>
      <c r="C38" s="1">
        <v>0</v>
      </c>
      <c r="D38" s="1">
        <v>0.05</v>
      </c>
      <c r="M38" s="1">
        <v>0</v>
      </c>
      <c r="N38" s="1">
        <f t="shared" si="0"/>
        <v>-1</v>
      </c>
    </row>
    <row r="39" spans="1:18" x14ac:dyDescent="0.25">
      <c r="A39" s="1" t="s">
        <v>65</v>
      </c>
      <c r="B39" s="1" t="s">
        <v>66</v>
      </c>
      <c r="C39" s="1">
        <v>2</v>
      </c>
      <c r="D39" s="1">
        <v>0.04</v>
      </c>
      <c r="E39" s="1">
        <v>-1</v>
      </c>
      <c r="F39" s="1">
        <v>-1</v>
      </c>
      <c r="M39" s="1">
        <v>0</v>
      </c>
      <c r="N39" s="1">
        <f t="shared" si="0"/>
        <v>2.6</v>
      </c>
    </row>
    <row r="40" spans="1:18" x14ac:dyDescent="0.25">
      <c r="A40" s="1" t="s">
        <v>67</v>
      </c>
      <c r="B40" s="1" t="s">
        <v>106</v>
      </c>
      <c r="C40" s="1">
        <v>15</v>
      </c>
      <c r="D40" s="1">
        <v>0.21</v>
      </c>
      <c r="E40" s="1">
        <v>-12</v>
      </c>
      <c r="F40" s="1">
        <v>-16</v>
      </c>
      <c r="M40" s="1">
        <v>600</v>
      </c>
      <c r="N40" s="1">
        <f t="shared" si="0"/>
        <v>30</v>
      </c>
      <c r="P40" s="1">
        <v>9.5</v>
      </c>
      <c r="R40" s="1">
        <v>59.9</v>
      </c>
    </row>
    <row r="41" spans="1:18" x14ac:dyDescent="0.25">
      <c r="A41" s="1" t="s">
        <v>69</v>
      </c>
      <c r="B41" s="1" t="s">
        <v>70</v>
      </c>
      <c r="C41" s="1">
        <v>16</v>
      </c>
      <c r="D41" s="1">
        <v>0.22</v>
      </c>
      <c r="E41" s="1">
        <v>-15</v>
      </c>
      <c r="F41" s="1">
        <v>-10</v>
      </c>
      <c r="M41" s="1">
        <v>750</v>
      </c>
      <c r="N41" s="1">
        <f t="shared" si="0"/>
        <v>29.6</v>
      </c>
      <c r="P41" s="1">
        <v>10</v>
      </c>
    </row>
    <row r="42" spans="1:18" x14ac:dyDescent="0.25">
      <c r="A42" s="1" t="s">
        <v>71</v>
      </c>
      <c r="B42" s="1" t="s">
        <v>72</v>
      </c>
      <c r="C42" s="1">
        <v>16</v>
      </c>
      <c r="D42" s="1">
        <v>0.2</v>
      </c>
      <c r="E42" s="1">
        <v>-12</v>
      </c>
      <c r="F42" s="1">
        <v>-10</v>
      </c>
      <c r="M42" s="1">
        <v>0</v>
      </c>
      <c r="N42" s="1">
        <f t="shared" si="0"/>
        <v>27.6</v>
      </c>
      <c r="P42" s="1">
        <v>8</v>
      </c>
    </row>
    <row r="43" spans="1:18" x14ac:dyDescent="0.25">
      <c r="A43" s="1" t="s">
        <v>73</v>
      </c>
      <c r="B43" s="1" t="s">
        <v>116</v>
      </c>
      <c r="C43" s="1">
        <v>1</v>
      </c>
      <c r="D43" s="1">
        <v>0.02</v>
      </c>
      <c r="E43" s="1">
        <v>-1</v>
      </c>
      <c r="F43" s="1">
        <v>-1</v>
      </c>
      <c r="M43" s="1">
        <v>0</v>
      </c>
      <c r="N43" s="1">
        <f t="shared" si="0"/>
        <v>2</v>
      </c>
    </row>
    <row r="44" spans="1:18" x14ac:dyDescent="0.25">
      <c r="A44" s="1" t="s">
        <v>74</v>
      </c>
      <c r="B44" s="1" t="s">
        <v>75</v>
      </c>
      <c r="C44" s="1">
        <v>18</v>
      </c>
      <c r="D44" s="1">
        <v>0.24</v>
      </c>
      <c r="E44" s="1">
        <v>-6</v>
      </c>
      <c r="F44" s="1">
        <v>-18</v>
      </c>
      <c r="M44" s="1">
        <v>700</v>
      </c>
      <c r="N44" s="1">
        <f t="shared" si="0"/>
        <v>28.799999999999997</v>
      </c>
      <c r="P44" s="1">
        <v>12.4</v>
      </c>
      <c r="R44" s="1">
        <v>209</v>
      </c>
    </row>
    <row r="45" spans="1:18" x14ac:dyDescent="0.25">
      <c r="A45" s="1" t="s">
        <v>76</v>
      </c>
      <c r="B45" s="1" t="s">
        <v>77</v>
      </c>
      <c r="C45" s="1">
        <v>15</v>
      </c>
      <c r="D45" s="1">
        <v>0.14000000000000001</v>
      </c>
      <c r="E45" s="1">
        <v>-9</v>
      </c>
      <c r="F45" s="1">
        <v>-14</v>
      </c>
      <c r="M45" s="1">
        <v>500</v>
      </c>
      <c r="N45" s="1">
        <f t="shared" si="0"/>
        <v>27.799999999999997</v>
      </c>
      <c r="P45" s="1">
        <v>4.5999999999999996</v>
      </c>
      <c r="R45" s="1">
        <v>50</v>
      </c>
    </row>
    <row r="46" spans="1:18" x14ac:dyDescent="0.25">
      <c r="A46" s="1" t="s">
        <v>78</v>
      </c>
      <c r="B46" s="1" t="s">
        <v>107</v>
      </c>
      <c r="C46" s="1">
        <v>2</v>
      </c>
      <c r="D46" s="1">
        <v>0.04</v>
      </c>
      <c r="E46" s="1">
        <v>-1</v>
      </c>
      <c r="F46" s="1">
        <v>-1</v>
      </c>
      <c r="M46" s="1">
        <v>0</v>
      </c>
      <c r="N46" s="1">
        <f t="shared" si="0"/>
        <v>2.6</v>
      </c>
      <c r="P46" s="1">
        <v>1</v>
      </c>
    </row>
    <row r="47" spans="1:18" x14ac:dyDescent="0.25">
      <c r="A47" s="1" t="s">
        <v>79</v>
      </c>
      <c r="B47" s="1" t="s">
        <v>80</v>
      </c>
      <c r="C47" s="1">
        <v>17</v>
      </c>
      <c r="D47" s="1">
        <v>0.23</v>
      </c>
      <c r="E47" s="1">
        <v>-12</v>
      </c>
      <c r="F47" s="1">
        <v>-12</v>
      </c>
      <c r="M47" s="1">
        <v>900</v>
      </c>
      <c r="N47" s="1">
        <f t="shared" si="0"/>
        <v>29.2</v>
      </c>
      <c r="P47" s="1">
        <v>12.6</v>
      </c>
      <c r="R47" s="1">
        <v>84.95</v>
      </c>
    </row>
    <row r="48" spans="1:18" x14ac:dyDescent="0.25">
      <c r="A48" s="1" t="s">
        <v>81</v>
      </c>
      <c r="B48" s="1" t="s">
        <v>114</v>
      </c>
      <c r="C48" s="1">
        <v>1</v>
      </c>
      <c r="D48" s="1">
        <v>0.02</v>
      </c>
      <c r="E48" s="1">
        <v>-1</v>
      </c>
      <c r="F48" s="1">
        <v>-1</v>
      </c>
      <c r="M48" s="1">
        <v>0</v>
      </c>
      <c r="N48" s="1">
        <f t="shared" si="0"/>
        <v>2</v>
      </c>
    </row>
    <row r="49" spans="1:19" x14ac:dyDescent="0.25">
      <c r="A49" s="1" t="s">
        <v>110</v>
      </c>
      <c r="B49" s="1" t="s">
        <v>111</v>
      </c>
      <c r="C49" s="1">
        <v>18</v>
      </c>
      <c r="D49" s="1">
        <v>0.17</v>
      </c>
      <c r="E49" s="1">
        <v>-10</v>
      </c>
      <c r="F49" s="1">
        <v>-11</v>
      </c>
      <c r="M49" s="1">
        <v>800</v>
      </c>
      <c r="N49" s="1">
        <f t="shared" si="0"/>
        <v>29.200000000000003</v>
      </c>
      <c r="P49" s="1">
        <v>7.8</v>
      </c>
      <c r="R49" s="1">
        <v>44.95</v>
      </c>
    </row>
    <row r="50" spans="1:19" x14ac:dyDescent="0.25">
      <c r="A50" s="1" t="s">
        <v>112</v>
      </c>
      <c r="B50" s="1" t="s">
        <v>113</v>
      </c>
      <c r="C50" s="1">
        <v>1</v>
      </c>
      <c r="D50" s="1">
        <v>0.02</v>
      </c>
      <c r="E50" s="1">
        <v>-1</v>
      </c>
      <c r="F50" s="1">
        <v>-1</v>
      </c>
      <c r="M50" s="1">
        <v>0</v>
      </c>
      <c r="N50" s="1">
        <f t="shared" si="0"/>
        <v>2</v>
      </c>
    </row>
    <row r="51" spans="1:19" x14ac:dyDescent="0.25">
      <c r="A51" s="1" t="s">
        <v>117</v>
      </c>
      <c r="B51" s="1" t="s">
        <v>118</v>
      </c>
      <c r="C51" s="1">
        <v>16</v>
      </c>
      <c r="D51" s="1">
        <v>0.18</v>
      </c>
      <c r="E51" s="1">
        <v>-13</v>
      </c>
      <c r="F51" s="1">
        <v>-11</v>
      </c>
      <c r="M51" s="1">
        <v>900</v>
      </c>
      <c r="N51" s="1">
        <f t="shared" si="0"/>
        <v>29.4</v>
      </c>
      <c r="P51" s="1">
        <v>8</v>
      </c>
      <c r="R51" s="1">
        <v>82</v>
      </c>
    </row>
    <row r="52" spans="1:19" x14ac:dyDescent="0.25">
      <c r="A52" s="1" t="s">
        <v>119</v>
      </c>
      <c r="B52" s="1" t="s">
        <v>120</v>
      </c>
      <c r="C52" s="1">
        <v>1</v>
      </c>
      <c r="D52" s="1">
        <v>0.02</v>
      </c>
      <c r="E52" s="1">
        <v>-1</v>
      </c>
      <c r="F52" s="1">
        <v>-1</v>
      </c>
      <c r="M52" s="1">
        <v>0</v>
      </c>
      <c r="N52" s="1">
        <f t="shared" si="0"/>
        <v>2</v>
      </c>
    </row>
    <row r="54" spans="1:19" x14ac:dyDescent="0.25">
      <c r="B54" s="1" t="s">
        <v>108</v>
      </c>
      <c r="N54" s="1">
        <f t="shared" si="0"/>
        <v>0</v>
      </c>
    </row>
    <row r="55" spans="1:19" x14ac:dyDescent="0.25">
      <c r="B55" s="1" t="s">
        <v>109</v>
      </c>
      <c r="C55" s="1">
        <f t="shared" ref="C55:M55" si="1">C4+C3</f>
        <v>11</v>
      </c>
      <c r="D55" s="1">
        <f t="shared" si="1"/>
        <v>0.37</v>
      </c>
      <c r="E55" s="1">
        <f t="shared" si="1"/>
        <v>-10</v>
      </c>
      <c r="F55" s="1">
        <f t="shared" si="1"/>
        <v>-14</v>
      </c>
      <c r="G55" s="1">
        <f t="shared" si="1"/>
        <v>0</v>
      </c>
      <c r="H55" s="1">
        <f t="shared" si="1"/>
        <v>0</v>
      </c>
      <c r="I55" s="1">
        <f t="shared" si="1"/>
        <v>0</v>
      </c>
      <c r="J55" s="1">
        <f t="shared" si="1"/>
        <v>0</v>
      </c>
      <c r="K55" s="1">
        <f t="shared" si="1"/>
        <v>0</v>
      </c>
      <c r="L55" s="1">
        <f t="shared" si="1"/>
        <v>0</v>
      </c>
      <c r="M55" s="1">
        <f t="shared" si="1"/>
        <v>1500</v>
      </c>
      <c r="N55" s="1">
        <f t="shared" si="0"/>
        <v>20</v>
      </c>
      <c r="P55" s="1">
        <f>P4+P3</f>
        <v>19</v>
      </c>
      <c r="Q55" s="1">
        <f>P55*0.025+0.05</f>
        <v>0.52500000000000002</v>
      </c>
      <c r="R55" s="1">
        <f>R4+R3</f>
        <v>129</v>
      </c>
      <c r="S55" s="1">
        <f t="shared" ref="S55:S79" si="2">R55*3+500</f>
        <v>887</v>
      </c>
    </row>
    <row r="56" spans="1:19" x14ac:dyDescent="0.25">
      <c r="B56" s="1" t="s">
        <v>15</v>
      </c>
      <c r="C56" s="1">
        <f t="shared" ref="C56:M56" si="3">C8+C7+C5</f>
        <v>19</v>
      </c>
      <c r="D56" s="1">
        <f t="shared" si="3"/>
        <v>0.28000000000000003</v>
      </c>
      <c r="E56" s="1">
        <f t="shared" si="3"/>
        <v>-8</v>
      </c>
      <c r="F56" s="1">
        <f t="shared" si="3"/>
        <v>-10</v>
      </c>
      <c r="G56" s="1">
        <f t="shared" si="3"/>
        <v>0</v>
      </c>
      <c r="H56" s="1">
        <f t="shared" si="3"/>
        <v>0</v>
      </c>
      <c r="I56" s="1">
        <f t="shared" si="3"/>
        <v>0</v>
      </c>
      <c r="J56" s="1">
        <f t="shared" si="3"/>
        <v>0</v>
      </c>
      <c r="K56" s="1">
        <f t="shared" si="3"/>
        <v>0</v>
      </c>
      <c r="L56" s="1">
        <f t="shared" si="3"/>
        <v>0</v>
      </c>
      <c r="M56" s="1">
        <f t="shared" si="3"/>
        <v>1800</v>
      </c>
      <c r="N56" s="1">
        <f t="shared" si="0"/>
        <v>25.799999999999997</v>
      </c>
      <c r="P56" s="1">
        <f>P8+P7+P5</f>
        <v>14</v>
      </c>
      <c r="Q56" s="1">
        <f t="shared" ref="Q56:Q79" si="4">P56*0.015+0.14</f>
        <v>0.35</v>
      </c>
      <c r="R56" s="1">
        <f>R8+R7+R5</f>
        <v>479.99</v>
      </c>
      <c r="S56" s="1">
        <f t="shared" si="2"/>
        <v>1939.97</v>
      </c>
    </row>
    <row r="57" spans="1:19" x14ac:dyDescent="0.25">
      <c r="B57" s="1" t="s">
        <v>19</v>
      </c>
      <c r="C57" s="1">
        <f t="shared" ref="C57:M57" si="5">C9+C5</f>
        <v>10</v>
      </c>
      <c r="D57" s="1">
        <f t="shared" si="5"/>
        <v>0.41000000000000003</v>
      </c>
      <c r="E57" s="1">
        <f t="shared" si="5"/>
        <v>-16</v>
      </c>
      <c r="F57" s="1">
        <f t="shared" si="5"/>
        <v>-21</v>
      </c>
      <c r="G57" s="1">
        <f t="shared" si="5"/>
        <v>0</v>
      </c>
      <c r="H57" s="1">
        <f t="shared" si="5"/>
        <v>0</v>
      </c>
      <c r="I57" s="1">
        <f t="shared" si="5"/>
        <v>0</v>
      </c>
      <c r="J57" s="1">
        <f t="shared" si="5"/>
        <v>0</v>
      </c>
      <c r="K57" s="1">
        <f t="shared" si="5"/>
        <v>0</v>
      </c>
      <c r="L57" s="1">
        <f t="shared" si="5"/>
        <v>0</v>
      </c>
      <c r="M57" s="1">
        <f t="shared" si="5"/>
        <v>700</v>
      </c>
      <c r="N57" s="1">
        <f t="shared" si="0"/>
        <v>27.2</v>
      </c>
      <c r="P57" s="1">
        <f>P9+P5</f>
        <v>25</v>
      </c>
      <c r="Q57" s="1">
        <f t="shared" si="4"/>
        <v>0.51500000000000001</v>
      </c>
      <c r="R57" s="1">
        <f>R9+R5</f>
        <v>79.97</v>
      </c>
      <c r="S57" s="1">
        <f t="shared" si="2"/>
        <v>739.91</v>
      </c>
    </row>
    <row r="58" spans="1:19" x14ac:dyDescent="0.25">
      <c r="B58" s="1" t="s">
        <v>23</v>
      </c>
      <c r="C58" s="1">
        <f t="shared" ref="C58:M58" si="6">C11+C10+C5</f>
        <v>21</v>
      </c>
      <c r="D58" s="1">
        <f t="shared" si="6"/>
        <v>0.35</v>
      </c>
      <c r="E58" s="1">
        <f t="shared" si="6"/>
        <v>0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  <c r="L58" s="1">
        <f t="shared" si="6"/>
        <v>0</v>
      </c>
      <c r="M58" s="1">
        <f t="shared" si="6"/>
        <v>1300</v>
      </c>
      <c r="N58" s="1">
        <f t="shared" si="0"/>
        <v>14</v>
      </c>
      <c r="P58" s="1">
        <f>P11+P10+P5</f>
        <v>32</v>
      </c>
      <c r="Q58" s="1">
        <f t="shared" si="4"/>
        <v>0.62</v>
      </c>
      <c r="R58" s="1">
        <f>R11+R10+R5</f>
        <v>399.95</v>
      </c>
      <c r="S58" s="1">
        <f t="shared" si="2"/>
        <v>1699.85</v>
      </c>
    </row>
    <row r="59" spans="1:19" x14ac:dyDescent="0.25">
      <c r="B59" s="1" t="s">
        <v>25</v>
      </c>
      <c r="C59" s="1">
        <f t="shared" ref="C59:M59" si="7">C12+C10+C5</f>
        <v>21</v>
      </c>
      <c r="D59" s="1">
        <f t="shared" si="7"/>
        <v>0.33</v>
      </c>
      <c r="E59" s="1">
        <f t="shared" si="7"/>
        <v>0</v>
      </c>
      <c r="F59" s="1">
        <f t="shared" si="7"/>
        <v>0</v>
      </c>
      <c r="G59" s="1">
        <f t="shared" si="7"/>
        <v>0</v>
      </c>
      <c r="H59" s="1">
        <f t="shared" si="7"/>
        <v>0</v>
      </c>
      <c r="I59" s="1">
        <f t="shared" si="7"/>
        <v>0</v>
      </c>
      <c r="J59" s="1">
        <f t="shared" si="7"/>
        <v>0</v>
      </c>
      <c r="K59" s="1">
        <f t="shared" si="7"/>
        <v>0</v>
      </c>
      <c r="L59" s="1">
        <f t="shared" si="7"/>
        <v>0</v>
      </c>
      <c r="M59" s="1">
        <f t="shared" si="7"/>
        <v>1300</v>
      </c>
      <c r="N59" s="1">
        <f t="shared" si="0"/>
        <v>14.399999999999999</v>
      </c>
      <c r="P59" s="1">
        <f>P12+P10+P5</f>
        <v>32</v>
      </c>
      <c r="Q59" s="1">
        <f t="shared" si="4"/>
        <v>0.62</v>
      </c>
      <c r="R59" s="1">
        <f>R12+R10+R5</f>
        <v>389.95</v>
      </c>
      <c r="S59" s="1">
        <f t="shared" si="2"/>
        <v>1669.85</v>
      </c>
    </row>
    <row r="60" spans="1:19" x14ac:dyDescent="0.25">
      <c r="B60" s="1" t="s">
        <v>27</v>
      </c>
      <c r="C60" s="1">
        <f t="shared" ref="C60:M60" si="8">C15+C14+C5</f>
        <v>13</v>
      </c>
      <c r="D60" s="1">
        <f t="shared" si="8"/>
        <v>0.44</v>
      </c>
      <c r="E60" s="1">
        <f t="shared" si="8"/>
        <v>-18</v>
      </c>
      <c r="F60" s="1">
        <f t="shared" si="8"/>
        <v>-10</v>
      </c>
      <c r="G60" s="1">
        <f t="shared" si="8"/>
        <v>0</v>
      </c>
      <c r="H60" s="1">
        <f t="shared" si="8"/>
        <v>-0.2</v>
      </c>
      <c r="I60" s="1">
        <f t="shared" si="8"/>
        <v>0</v>
      </c>
      <c r="J60" s="1">
        <f t="shared" si="8"/>
        <v>0</v>
      </c>
      <c r="K60" s="1">
        <f t="shared" si="8"/>
        <v>0</v>
      </c>
      <c r="L60" s="1">
        <f t="shared" si="8"/>
        <v>0</v>
      </c>
      <c r="M60" s="1">
        <f t="shared" si="8"/>
        <v>1100</v>
      </c>
      <c r="N60" s="1">
        <f t="shared" si="0"/>
        <v>25.6</v>
      </c>
      <c r="P60" s="1">
        <f>P15+P14+P5</f>
        <v>21.3</v>
      </c>
      <c r="Q60" s="1">
        <f t="shared" si="4"/>
        <v>0.45950000000000002</v>
      </c>
      <c r="R60" s="1">
        <f>R15+R14+R5</f>
        <v>199.95</v>
      </c>
      <c r="S60" s="1">
        <f t="shared" si="2"/>
        <v>1099.8499999999999</v>
      </c>
    </row>
    <row r="61" spans="1:19" x14ac:dyDescent="0.25">
      <c r="B61" s="1" t="s">
        <v>32</v>
      </c>
      <c r="C61" s="1">
        <f t="shared" ref="C61:M61" si="9">C17+C16+C5</f>
        <v>20</v>
      </c>
      <c r="D61" s="1">
        <f t="shared" si="9"/>
        <v>0.54</v>
      </c>
      <c r="E61" s="1">
        <f t="shared" si="9"/>
        <v>-5</v>
      </c>
      <c r="F61" s="1">
        <f t="shared" si="9"/>
        <v>-11</v>
      </c>
      <c r="G61" s="1">
        <f t="shared" si="9"/>
        <v>0</v>
      </c>
      <c r="H61" s="1">
        <f t="shared" si="9"/>
        <v>-0.4</v>
      </c>
      <c r="I61" s="1">
        <f t="shared" si="9"/>
        <v>0</v>
      </c>
      <c r="J61" s="1">
        <f t="shared" si="9"/>
        <v>0</v>
      </c>
      <c r="K61" s="1">
        <f t="shared" si="9"/>
        <v>0</v>
      </c>
      <c r="L61" s="1">
        <f t="shared" si="9"/>
        <v>0</v>
      </c>
      <c r="M61" s="1">
        <f t="shared" si="9"/>
        <v>1500</v>
      </c>
      <c r="N61" s="1">
        <f t="shared" si="0"/>
        <v>21.799999999999997</v>
      </c>
      <c r="P61" s="1">
        <f>P17+P16+P5</f>
        <v>31.4</v>
      </c>
      <c r="Q61" s="1">
        <f t="shared" si="4"/>
        <v>0.61099999999999999</v>
      </c>
      <c r="R61" s="1">
        <f>R17+R16+R5</f>
        <v>303.25</v>
      </c>
      <c r="S61" s="1">
        <f t="shared" si="2"/>
        <v>1409.75</v>
      </c>
    </row>
    <row r="62" spans="1:19" x14ac:dyDescent="0.25">
      <c r="B62" s="1" t="s">
        <v>34</v>
      </c>
      <c r="C62" s="1">
        <f t="shared" ref="C62:M62" si="10">C18+C16+C5</f>
        <v>12</v>
      </c>
      <c r="D62" s="1">
        <f t="shared" si="10"/>
        <v>0.32</v>
      </c>
      <c r="E62" s="1">
        <f t="shared" si="10"/>
        <v>-11</v>
      </c>
      <c r="F62" s="1">
        <f t="shared" si="10"/>
        <v>-14</v>
      </c>
      <c r="G62" s="1">
        <f t="shared" si="10"/>
        <v>0</v>
      </c>
      <c r="H62" s="1">
        <f t="shared" si="10"/>
        <v>-0.4</v>
      </c>
      <c r="I62" s="1">
        <f t="shared" si="10"/>
        <v>0</v>
      </c>
      <c r="J62" s="1">
        <f t="shared" si="10"/>
        <v>0</v>
      </c>
      <c r="K62" s="1">
        <f t="shared" si="10"/>
        <v>0</v>
      </c>
      <c r="L62" s="1">
        <f t="shared" si="10"/>
        <v>0</v>
      </c>
      <c r="M62" s="1">
        <f t="shared" si="10"/>
        <v>1300</v>
      </c>
      <c r="N62" s="1">
        <f t="shared" si="0"/>
        <v>24.8</v>
      </c>
      <c r="P62" s="1">
        <f>P18+P16+P5</f>
        <v>15.2</v>
      </c>
      <c r="Q62" s="1">
        <f t="shared" si="4"/>
        <v>0.36799999999999999</v>
      </c>
      <c r="R62" s="1">
        <f>R18+R16+R5</f>
        <v>154.9</v>
      </c>
      <c r="S62" s="1">
        <f t="shared" si="2"/>
        <v>964.7</v>
      </c>
    </row>
    <row r="63" spans="1:19" x14ac:dyDescent="0.25">
      <c r="B63" s="1" t="s">
        <v>38</v>
      </c>
      <c r="C63" s="1">
        <f t="shared" ref="C63:M63" si="11">C22+C21+C19+C5</f>
        <v>16</v>
      </c>
      <c r="D63" s="1">
        <f t="shared" si="11"/>
        <v>0.38</v>
      </c>
      <c r="E63" s="1">
        <f t="shared" si="11"/>
        <v>-14</v>
      </c>
      <c r="F63" s="1">
        <f t="shared" si="11"/>
        <v>-14</v>
      </c>
      <c r="G63" s="1">
        <f t="shared" si="11"/>
        <v>0</v>
      </c>
      <c r="H63" s="1">
        <f t="shared" si="11"/>
        <v>0</v>
      </c>
      <c r="I63" s="1">
        <f t="shared" si="11"/>
        <v>0</v>
      </c>
      <c r="J63" s="1">
        <f t="shared" si="11"/>
        <v>0</v>
      </c>
      <c r="K63" s="1">
        <f t="shared" si="11"/>
        <v>0</v>
      </c>
      <c r="L63" s="1">
        <f t="shared" si="11"/>
        <v>0</v>
      </c>
      <c r="M63" s="1">
        <f t="shared" si="11"/>
        <v>1000</v>
      </c>
      <c r="N63" s="1">
        <f t="shared" si="0"/>
        <v>28</v>
      </c>
      <c r="P63" s="1">
        <f>P22+P21+P19+P5</f>
        <v>21</v>
      </c>
      <c r="Q63" s="1">
        <f t="shared" si="4"/>
        <v>0.45500000000000002</v>
      </c>
      <c r="R63" s="1">
        <f>R22+R21+R19+R5</f>
        <v>244.99</v>
      </c>
      <c r="S63" s="1">
        <f t="shared" si="2"/>
        <v>1234.97</v>
      </c>
    </row>
    <row r="64" spans="1:19" x14ac:dyDescent="0.25">
      <c r="B64" s="1" t="s">
        <v>41</v>
      </c>
      <c r="C64" s="1">
        <f t="shared" ref="C64:M64" si="12">C23+C19+C5</f>
        <v>19</v>
      </c>
      <c r="D64" s="1">
        <f t="shared" si="12"/>
        <v>0.31000000000000005</v>
      </c>
      <c r="E64" s="1">
        <f t="shared" si="12"/>
        <v>-4</v>
      </c>
      <c r="F64" s="1">
        <f t="shared" si="12"/>
        <v>-5</v>
      </c>
      <c r="G64" s="1">
        <f t="shared" si="12"/>
        <v>0</v>
      </c>
      <c r="H64" s="1">
        <f t="shared" si="12"/>
        <v>0</v>
      </c>
      <c r="I64" s="1">
        <f t="shared" si="12"/>
        <v>0</v>
      </c>
      <c r="J64" s="1">
        <f t="shared" si="12"/>
        <v>0</v>
      </c>
      <c r="K64" s="1">
        <f t="shared" si="12"/>
        <v>0</v>
      </c>
      <c r="L64" s="1">
        <f t="shared" si="12"/>
        <v>0</v>
      </c>
      <c r="M64" s="1">
        <f t="shared" si="12"/>
        <v>500</v>
      </c>
      <c r="N64" s="1">
        <f t="shared" si="0"/>
        <v>19</v>
      </c>
      <c r="P64" s="1">
        <f>P23+P19+P5</f>
        <v>16.399999999999999</v>
      </c>
      <c r="Q64" s="1">
        <f t="shared" si="4"/>
        <v>0.38600000000000001</v>
      </c>
      <c r="R64" s="1">
        <f>R23+R19+R5</f>
        <v>0</v>
      </c>
      <c r="S64" s="1">
        <f t="shared" si="2"/>
        <v>500</v>
      </c>
    </row>
    <row r="65" spans="2:19" x14ac:dyDescent="0.25">
      <c r="B65" s="1" t="s">
        <v>47</v>
      </c>
      <c r="C65" s="1">
        <f t="shared" ref="C65:M65" si="13">C27+C24+C19+C5</f>
        <v>16</v>
      </c>
      <c r="D65" s="1">
        <f t="shared" si="13"/>
        <v>0.35000000000000003</v>
      </c>
      <c r="E65" s="1">
        <f t="shared" si="13"/>
        <v>-18</v>
      </c>
      <c r="F65" s="1">
        <f t="shared" si="13"/>
        <v>-9</v>
      </c>
      <c r="G65" s="1">
        <f t="shared" si="13"/>
        <v>0</v>
      </c>
      <c r="H65" s="1">
        <f t="shared" si="13"/>
        <v>0</v>
      </c>
      <c r="I65" s="1">
        <f t="shared" si="13"/>
        <v>0</v>
      </c>
      <c r="J65" s="1">
        <f t="shared" si="13"/>
        <v>0</v>
      </c>
      <c r="K65" s="1">
        <f t="shared" si="13"/>
        <v>0</v>
      </c>
      <c r="L65" s="1">
        <f t="shared" si="13"/>
        <v>0</v>
      </c>
      <c r="M65" s="1">
        <f t="shared" si="13"/>
        <v>1500</v>
      </c>
      <c r="N65" s="1">
        <f t="shared" si="0"/>
        <v>28.799999999999997</v>
      </c>
      <c r="P65" s="1">
        <f>P27+P24+P19+P5</f>
        <v>21.6</v>
      </c>
      <c r="Q65" s="1">
        <f t="shared" si="4"/>
        <v>0.46400000000000002</v>
      </c>
      <c r="R65" s="1">
        <f>R27+R24+R19+R5</f>
        <v>402.9</v>
      </c>
      <c r="S65" s="1">
        <f t="shared" si="2"/>
        <v>1708.6999999999998</v>
      </c>
    </row>
    <row r="66" spans="2:19" x14ac:dyDescent="0.25">
      <c r="B66" s="1" t="s">
        <v>49</v>
      </c>
      <c r="C66" s="1">
        <f t="shared" ref="C66:M66" si="14">C28+C24+C19+C5</f>
        <v>15</v>
      </c>
      <c r="D66" s="1">
        <f t="shared" si="14"/>
        <v>0.4</v>
      </c>
      <c r="E66" s="1">
        <f t="shared" si="14"/>
        <v>-8</v>
      </c>
      <c r="F66" s="1">
        <f t="shared" si="14"/>
        <v>-26</v>
      </c>
      <c r="G66" s="1">
        <f t="shared" si="14"/>
        <v>0</v>
      </c>
      <c r="H66" s="1">
        <f t="shared" si="14"/>
        <v>0</v>
      </c>
      <c r="I66" s="1">
        <f t="shared" si="14"/>
        <v>0</v>
      </c>
      <c r="J66" s="1">
        <f t="shared" si="14"/>
        <v>0</v>
      </c>
      <c r="K66" s="1">
        <f t="shared" si="14"/>
        <v>0</v>
      </c>
      <c r="L66" s="1">
        <f t="shared" si="14"/>
        <v>0</v>
      </c>
      <c r="M66" s="1">
        <f t="shared" si="14"/>
        <v>1600</v>
      </c>
      <c r="N66" s="1">
        <f t="shared" si="0"/>
        <v>29</v>
      </c>
      <c r="P66" s="1">
        <f>P28+P24+P19+P5</f>
        <v>18.8</v>
      </c>
      <c r="Q66" s="1">
        <f t="shared" si="4"/>
        <v>0.42199999999999999</v>
      </c>
      <c r="R66" s="1">
        <f>R28+R24+R19+R5</f>
        <v>302.89999999999998</v>
      </c>
      <c r="S66" s="1">
        <f t="shared" si="2"/>
        <v>1408.6999999999998</v>
      </c>
    </row>
    <row r="67" spans="2:19" x14ac:dyDescent="0.25">
      <c r="B67" s="1" t="s">
        <v>51</v>
      </c>
      <c r="C67" s="1">
        <f t="shared" ref="C67:M67" si="15">C29+C30+C24+C19+C5</f>
        <v>18</v>
      </c>
      <c r="D67" s="1">
        <f t="shared" si="15"/>
        <v>0.31000000000000005</v>
      </c>
      <c r="E67" s="1">
        <f t="shared" si="15"/>
        <v>-11</v>
      </c>
      <c r="F67" s="1">
        <f t="shared" si="15"/>
        <v>-13</v>
      </c>
      <c r="G67" s="1">
        <f t="shared" si="15"/>
        <v>0</v>
      </c>
      <c r="H67" s="1">
        <f t="shared" si="15"/>
        <v>0</v>
      </c>
      <c r="I67" s="1">
        <f t="shared" si="15"/>
        <v>0</v>
      </c>
      <c r="J67" s="1">
        <f t="shared" si="15"/>
        <v>0</v>
      </c>
      <c r="K67" s="1">
        <f t="shared" si="15"/>
        <v>0</v>
      </c>
      <c r="L67" s="1">
        <f t="shared" si="15"/>
        <v>0</v>
      </c>
      <c r="M67" s="1">
        <f t="shared" si="15"/>
        <v>1100</v>
      </c>
      <c r="N67" s="1">
        <f t="shared" si="0"/>
        <v>28.400000000000002</v>
      </c>
      <c r="P67" s="1">
        <f>P29+P30+P24+P19+P5</f>
        <v>12.399999999999999</v>
      </c>
      <c r="Q67" s="1">
        <f t="shared" si="4"/>
        <v>0.32599999999999996</v>
      </c>
      <c r="R67" s="1">
        <f>R29+R30+R24+R19+R5</f>
        <v>98.9</v>
      </c>
      <c r="S67" s="1">
        <f t="shared" si="2"/>
        <v>796.7</v>
      </c>
    </row>
    <row r="68" spans="2:19" x14ac:dyDescent="0.25">
      <c r="B68" s="1" t="s">
        <v>54</v>
      </c>
      <c r="C68" s="1">
        <f t="shared" ref="C68:M68" si="16">C32+C31+C24+C19+C5</f>
        <v>17</v>
      </c>
      <c r="D68" s="1">
        <f t="shared" si="16"/>
        <v>0.36</v>
      </c>
      <c r="E68" s="1">
        <f t="shared" si="16"/>
        <v>-15</v>
      </c>
      <c r="F68" s="1">
        <f t="shared" si="16"/>
        <v>-14</v>
      </c>
      <c r="G68" s="1">
        <f t="shared" si="16"/>
        <v>0</v>
      </c>
      <c r="H68" s="1">
        <f t="shared" si="16"/>
        <v>0</v>
      </c>
      <c r="I68" s="1">
        <f t="shared" si="16"/>
        <v>0</v>
      </c>
      <c r="J68" s="1">
        <f t="shared" si="16"/>
        <v>0</v>
      </c>
      <c r="K68" s="1">
        <f t="shared" si="16"/>
        <v>0</v>
      </c>
      <c r="L68" s="1">
        <f t="shared" si="16"/>
        <v>0</v>
      </c>
      <c r="M68" s="1">
        <f t="shared" si="16"/>
        <v>1400</v>
      </c>
      <c r="N68" s="1">
        <f t="shared" si="0"/>
        <v>30.200000000000003</v>
      </c>
      <c r="P68" s="1">
        <f>P32+P31+P24+P19+P5</f>
        <v>14.2</v>
      </c>
      <c r="Q68" s="1">
        <f t="shared" si="4"/>
        <v>0.35299999999999998</v>
      </c>
      <c r="R68" s="1">
        <f>R32+R31+R24+R19+R5</f>
        <v>97.9</v>
      </c>
      <c r="S68" s="1">
        <f t="shared" si="2"/>
        <v>793.7</v>
      </c>
    </row>
    <row r="69" spans="2:19" x14ac:dyDescent="0.25">
      <c r="B69" s="1" t="s">
        <v>57</v>
      </c>
      <c r="C69" s="1">
        <f t="shared" ref="C69:M69" si="17">C34+C33+C24+C19+C5</f>
        <v>16</v>
      </c>
      <c r="D69" s="1">
        <f t="shared" si="17"/>
        <v>0.4</v>
      </c>
      <c r="E69" s="1">
        <f t="shared" si="17"/>
        <v>-13</v>
      </c>
      <c r="F69" s="1">
        <f t="shared" si="17"/>
        <v>-18</v>
      </c>
      <c r="G69" s="1">
        <f t="shared" si="17"/>
        <v>0</v>
      </c>
      <c r="H69" s="1">
        <f t="shared" si="17"/>
        <v>0</v>
      </c>
      <c r="I69" s="1">
        <f t="shared" si="17"/>
        <v>0</v>
      </c>
      <c r="J69" s="1">
        <f t="shared" si="17"/>
        <v>0</v>
      </c>
      <c r="K69" s="1">
        <f t="shared" si="17"/>
        <v>0</v>
      </c>
      <c r="L69" s="1">
        <f t="shared" si="17"/>
        <v>0</v>
      </c>
      <c r="M69" s="1">
        <f t="shared" si="17"/>
        <v>1400</v>
      </c>
      <c r="N69" s="1">
        <f t="shared" si="0"/>
        <v>29.199999999999996</v>
      </c>
      <c r="P69" s="1">
        <f>P34+P33+P24+P19+P5</f>
        <v>21.3</v>
      </c>
      <c r="Q69" s="1">
        <f t="shared" si="4"/>
        <v>0.45950000000000002</v>
      </c>
      <c r="R69" s="1">
        <f>R34+R33+R24+R19+R5</f>
        <v>302.95</v>
      </c>
      <c r="S69" s="1">
        <f t="shared" si="2"/>
        <v>1408.85</v>
      </c>
    </row>
    <row r="70" spans="2:19" x14ac:dyDescent="0.25">
      <c r="B70" s="1" t="s">
        <v>60</v>
      </c>
      <c r="C70" s="1">
        <f t="shared" ref="C70:M70" si="18">C36+C35+C24+C19+C5</f>
        <v>14</v>
      </c>
      <c r="D70" s="1">
        <f t="shared" si="18"/>
        <v>0.43500000000000005</v>
      </c>
      <c r="E70" s="1">
        <f t="shared" si="18"/>
        <v>-17</v>
      </c>
      <c r="F70" s="1">
        <f t="shared" si="18"/>
        <v>-17</v>
      </c>
      <c r="G70" s="1">
        <f t="shared" si="18"/>
        <v>0</v>
      </c>
      <c r="H70" s="1">
        <f t="shared" si="18"/>
        <v>0</v>
      </c>
      <c r="I70" s="1">
        <f t="shared" si="18"/>
        <v>0</v>
      </c>
      <c r="J70" s="1">
        <f t="shared" si="18"/>
        <v>0</v>
      </c>
      <c r="K70" s="1">
        <f t="shared" si="18"/>
        <v>0</v>
      </c>
      <c r="L70" s="1">
        <f t="shared" si="18"/>
        <v>0</v>
      </c>
      <c r="M70" s="1">
        <f t="shared" si="18"/>
        <v>1300</v>
      </c>
      <c r="N70" s="1">
        <f t="shared" si="0"/>
        <v>29.099999999999998</v>
      </c>
      <c r="P70" s="1">
        <f>P36+P35+P24+P19+P5</f>
        <v>19.8</v>
      </c>
      <c r="Q70" s="1">
        <f t="shared" si="4"/>
        <v>0.437</v>
      </c>
      <c r="R70" s="1">
        <f>R36+R35+R24+R19+R5</f>
        <v>250.89999999999998</v>
      </c>
      <c r="S70" s="1">
        <f t="shared" si="2"/>
        <v>1252.6999999999998</v>
      </c>
    </row>
    <row r="71" spans="2:19" x14ac:dyDescent="0.25">
      <c r="B71" s="1" t="s">
        <v>63</v>
      </c>
      <c r="C71" s="1">
        <f t="shared" ref="C71:M71" si="19">C39+C38+C37+C24+C19+C5</f>
        <v>21</v>
      </c>
      <c r="D71" s="1">
        <f t="shared" si="19"/>
        <v>0.59</v>
      </c>
      <c r="E71" s="1">
        <f t="shared" si="19"/>
        <v>-9</v>
      </c>
      <c r="F71" s="1">
        <f t="shared" si="19"/>
        <v>-8</v>
      </c>
      <c r="G71" s="1">
        <f t="shared" si="19"/>
        <v>0</v>
      </c>
      <c r="H71" s="1">
        <f t="shared" si="19"/>
        <v>0</v>
      </c>
      <c r="I71" s="1">
        <f t="shared" si="19"/>
        <v>0</v>
      </c>
      <c r="J71" s="1">
        <f t="shared" si="19"/>
        <v>0</v>
      </c>
      <c r="K71" s="1">
        <f t="shared" si="19"/>
        <v>0</v>
      </c>
      <c r="L71" s="1">
        <f t="shared" si="19"/>
        <v>0</v>
      </c>
      <c r="M71" s="1">
        <f t="shared" si="19"/>
        <v>2100</v>
      </c>
      <c r="N71" s="1">
        <f t="shared" ref="N71:N77" si="20">C71-(D71*20)-(E71*0.8)-(F71*0.6)-(H71*5)</f>
        <v>21.200000000000003</v>
      </c>
      <c r="P71" s="1">
        <f>P39+P38+P37+P24+P19+P5</f>
        <v>33.6</v>
      </c>
      <c r="Q71" s="1">
        <f t="shared" si="4"/>
        <v>0.64400000000000002</v>
      </c>
      <c r="R71" s="1">
        <f>R39+R38+R37+R24+R19+R5</f>
        <v>312.89999999999998</v>
      </c>
      <c r="S71" s="1">
        <f t="shared" si="2"/>
        <v>1438.6999999999998</v>
      </c>
    </row>
    <row r="72" spans="2:19" x14ac:dyDescent="0.25">
      <c r="B72" s="1" t="s">
        <v>68</v>
      </c>
      <c r="C72" s="1">
        <f t="shared" ref="C72:M72" si="21">C40+C24+C19+C5</f>
        <v>14</v>
      </c>
      <c r="D72" s="1">
        <f t="shared" si="21"/>
        <v>0.36</v>
      </c>
      <c r="E72" s="1">
        <f t="shared" si="21"/>
        <v>-14</v>
      </c>
      <c r="F72" s="1">
        <f t="shared" si="21"/>
        <v>-18</v>
      </c>
      <c r="G72" s="1">
        <f t="shared" si="21"/>
        <v>0</v>
      </c>
      <c r="H72" s="1">
        <f t="shared" si="21"/>
        <v>0</v>
      </c>
      <c r="I72" s="1">
        <f t="shared" si="21"/>
        <v>0</v>
      </c>
      <c r="J72" s="1">
        <f t="shared" si="21"/>
        <v>0</v>
      </c>
      <c r="K72" s="1">
        <f t="shared" si="21"/>
        <v>0</v>
      </c>
      <c r="L72" s="1">
        <f t="shared" si="21"/>
        <v>0</v>
      </c>
      <c r="M72" s="1">
        <f t="shared" si="21"/>
        <v>1200</v>
      </c>
      <c r="N72" s="1">
        <f t="shared" si="20"/>
        <v>28.799999999999997</v>
      </c>
      <c r="P72" s="1">
        <f>P40+P24+P19+P5</f>
        <v>15.3</v>
      </c>
      <c r="Q72" s="1">
        <f t="shared" si="4"/>
        <v>0.36950000000000005</v>
      </c>
      <c r="R72" s="1">
        <f>R40+R24+R19+R5</f>
        <v>112.85</v>
      </c>
      <c r="S72" s="1">
        <f t="shared" si="2"/>
        <v>838.55</v>
      </c>
    </row>
    <row r="73" spans="2:19" x14ac:dyDescent="0.25">
      <c r="B73" s="1" t="s">
        <v>70</v>
      </c>
      <c r="C73" s="1">
        <f t="shared" ref="C73:M73" si="22">C41+C24+C19+C5</f>
        <v>15</v>
      </c>
      <c r="D73" s="1">
        <f t="shared" si="22"/>
        <v>0.37</v>
      </c>
      <c r="E73" s="1">
        <f t="shared" si="22"/>
        <v>-17</v>
      </c>
      <c r="F73" s="1">
        <f t="shared" si="22"/>
        <v>-12</v>
      </c>
      <c r="G73" s="1">
        <f t="shared" si="22"/>
        <v>0</v>
      </c>
      <c r="H73" s="1">
        <f t="shared" si="22"/>
        <v>0</v>
      </c>
      <c r="I73" s="1">
        <f t="shared" si="22"/>
        <v>0</v>
      </c>
      <c r="J73" s="1">
        <f t="shared" si="22"/>
        <v>0</v>
      </c>
      <c r="K73" s="1">
        <f t="shared" si="22"/>
        <v>0</v>
      </c>
      <c r="L73" s="1">
        <f t="shared" si="22"/>
        <v>0</v>
      </c>
      <c r="M73" s="1">
        <f t="shared" si="22"/>
        <v>1350</v>
      </c>
      <c r="N73" s="1">
        <f t="shared" si="20"/>
        <v>28.400000000000002</v>
      </c>
      <c r="P73" s="1">
        <f>P41+P24+P19+P5</f>
        <v>15.8</v>
      </c>
      <c r="Q73" s="1">
        <f t="shared" si="4"/>
        <v>0.377</v>
      </c>
      <c r="R73" s="1">
        <f>R41+R24+R19+R5</f>
        <v>52.95</v>
      </c>
      <c r="S73" s="1">
        <f t="shared" si="2"/>
        <v>658.85</v>
      </c>
    </row>
    <row r="74" spans="2:19" x14ac:dyDescent="0.25">
      <c r="B74" s="1" t="s">
        <v>72</v>
      </c>
      <c r="C74" s="1">
        <f t="shared" ref="C74:M74" si="23">C42+C24+C19+C5</f>
        <v>15</v>
      </c>
      <c r="D74" s="1">
        <f t="shared" si="23"/>
        <v>0.35000000000000003</v>
      </c>
      <c r="E74" s="1">
        <f t="shared" si="23"/>
        <v>-14</v>
      </c>
      <c r="F74" s="1">
        <f t="shared" si="23"/>
        <v>-12</v>
      </c>
      <c r="G74" s="1">
        <f t="shared" si="23"/>
        <v>0</v>
      </c>
      <c r="H74" s="1">
        <f t="shared" si="23"/>
        <v>0</v>
      </c>
      <c r="I74" s="1">
        <f t="shared" si="23"/>
        <v>0</v>
      </c>
      <c r="J74" s="1">
        <f t="shared" si="23"/>
        <v>0</v>
      </c>
      <c r="K74" s="1">
        <f t="shared" si="23"/>
        <v>0</v>
      </c>
      <c r="L74" s="1">
        <f t="shared" si="23"/>
        <v>0</v>
      </c>
      <c r="M74" s="1">
        <f t="shared" si="23"/>
        <v>600</v>
      </c>
      <c r="N74" s="1">
        <f t="shared" si="20"/>
        <v>26.4</v>
      </c>
      <c r="P74" s="1">
        <f>P42+P24+P19+P5</f>
        <v>13.8</v>
      </c>
      <c r="Q74" s="1">
        <f t="shared" si="4"/>
        <v>0.34699999999999998</v>
      </c>
      <c r="R74" s="1">
        <f>R42+R24+R19+R5</f>
        <v>52.95</v>
      </c>
      <c r="S74" s="1">
        <f t="shared" si="2"/>
        <v>658.85</v>
      </c>
    </row>
    <row r="75" spans="2:19" x14ac:dyDescent="0.25">
      <c r="B75" s="1" t="s">
        <v>75</v>
      </c>
      <c r="C75" s="1">
        <f t="shared" ref="C75:M75" si="24">C44+C43+C24+C19+C5</f>
        <v>18</v>
      </c>
      <c r="D75" s="1">
        <f t="shared" si="24"/>
        <v>0.41000000000000003</v>
      </c>
      <c r="E75" s="1">
        <f t="shared" si="24"/>
        <v>-9</v>
      </c>
      <c r="F75" s="1">
        <f t="shared" si="24"/>
        <v>-21</v>
      </c>
      <c r="G75" s="1">
        <f t="shared" si="24"/>
        <v>0</v>
      </c>
      <c r="H75" s="1">
        <f t="shared" si="24"/>
        <v>0</v>
      </c>
      <c r="I75" s="1">
        <f t="shared" si="24"/>
        <v>0</v>
      </c>
      <c r="J75" s="1">
        <f t="shared" si="24"/>
        <v>0</v>
      </c>
      <c r="K75" s="1">
        <f t="shared" si="24"/>
        <v>0</v>
      </c>
      <c r="L75" s="1">
        <f t="shared" si="24"/>
        <v>0</v>
      </c>
      <c r="M75" s="1">
        <f t="shared" si="24"/>
        <v>1300</v>
      </c>
      <c r="N75" s="1">
        <f t="shared" si="20"/>
        <v>29.6</v>
      </c>
      <c r="P75" s="1">
        <f>P44+P43+P24+P19+P5</f>
        <v>18.2</v>
      </c>
      <c r="Q75" s="1">
        <f t="shared" si="4"/>
        <v>0.41299999999999998</v>
      </c>
      <c r="R75" s="1">
        <f>R44+R43+R24+R19+R5</f>
        <v>261.95</v>
      </c>
      <c r="S75" s="1">
        <f t="shared" si="2"/>
        <v>1285.8499999999999</v>
      </c>
    </row>
    <row r="76" spans="2:19" x14ac:dyDescent="0.25">
      <c r="B76" s="1" t="s">
        <v>77</v>
      </c>
      <c r="C76" s="1">
        <f t="shared" ref="C76:M76" si="25">C46+C45+C24+C19+C5</f>
        <v>16</v>
      </c>
      <c r="D76" s="1">
        <f t="shared" si="25"/>
        <v>0.33000000000000007</v>
      </c>
      <c r="E76" s="1">
        <f t="shared" si="25"/>
        <v>-12</v>
      </c>
      <c r="F76" s="1">
        <f t="shared" si="25"/>
        <v>-17</v>
      </c>
      <c r="G76" s="1">
        <f t="shared" si="25"/>
        <v>0</v>
      </c>
      <c r="H76" s="1">
        <f t="shared" si="25"/>
        <v>0</v>
      </c>
      <c r="I76" s="1">
        <f t="shared" si="25"/>
        <v>0</v>
      </c>
      <c r="J76" s="1">
        <f t="shared" si="25"/>
        <v>0</v>
      </c>
      <c r="K76" s="1">
        <f t="shared" si="25"/>
        <v>0</v>
      </c>
      <c r="L76" s="1">
        <f t="shared" si="25"/>
        <v>0</v>
      </c>
      <c r="M76" s="1">
        <f t="shared" si="25"/>
        <v>1100</v>
      </c>
      <c r="N76" s="1">
        <f t="shared" si="20"/>
        <v>29.2</v>
      </c>
      <c r="P76" s="1">
        <f>P46+P45+P24+P19+P5</f>
        <v>11.399999999999999</v>
      </c>
      <c r="Q76" s="1">
        <f t="shared" si="4"/>
        <v>0.311</v>
      </c>
      <c r="R76" s="1">
        <f>R46+R45+R24+R19+R5</f>
        <v>102.95</v>
      </c>
      <c r="S76" s="1">
        <f t="shared" si="2"/>
        <v>808.85</v>
      </c>
    </row>
    <row r="77" spans="2:19" x14ac:dyDescent="0.25">
      <c r="B77" s="1" t="s">
        <v>80</v>
      </c>
      <c r="C77" s="1">
        <f t="shared" ref="C77:M77" si="26">C48+C47+C24+C19+C5</f>
        <v>17</v>
      </c>
      <c r="D77" s="1">
        <f t="shared" si="26"/>
        <v>0.4</v>
      </c>
      <c r="E77" s="1">
        <f t="shared" si="26"/>
        <v>-15</v>
      </c>
      <c r="F77" s="1">
        <f t="shared" si="26"/>
        <v>-15</v>
      </c>
      <c r="G77" s="1">
        <f t="shared" si="26"/>
        <v>0</v>
      </c>
      <c r="H77" s="1">
        <f t="shared" si="26"/>
        <v>0</v>
      </c>
      <c r="I77" s="1">
        <f t="shared" si="26"/>
        <v>0</v>
      </c>
      <c r="J77" s="1">
        <f t="shared" si="26"/>
        <v>0</v>
      </c>
      <c r="K77" s="1">
        <f t="shared" si="26"/>
        <v>0</v>
      </c>
      <c r="L77" s="1">
        <f t="shared" si="26"/>
        <v>0</v>
      </c>
      <c r="M77" s="1">
        <f t="shared" si="26"/>
        <v>1500</v>
      </c>
      <c r="N77" s="1">
        <f t="shared" si="20"/>
        <v>30</v>
      </c>
      <c r="P77" s="1">
        <f>P48+P47+P24+P19+P5</f>
        <v>18.399999999999999</v>
      </c>
      <c r="Q77" s="1">
        <f t="shared" si="4"/>
        <v>0.41599999999999998</v>
      </c>
      <c r="R77" s="1">
        <f>R48+R47+R24+R19+R5</f>
        <v>137.9</v>
      </c>
      <c r="S77" s="1">
        <f t="shared" si="2"/>
        <v>913.7</v>
      </c>
    </row>
    <row r="78" spans="2:19" x14ac:dyDescent="0.25">
      <c r="B78" s="1" t="s">
        <v>111</v>
      </c>
      <c r="C78" s="1">
        <f t="shared" ref="C78:L78" si="27">C50+C49+C24+C19+C5</f>
        <v>18</v>
      </c>
      <c r="D78" s="1">
        <f t="shared" si="27"/>
        <v>0.34</v>
      </c>
      <c r="E78" s="1">
        <f t="shared" si="27"/>
        <v>-13</v>
      </c>
      <c r="F78" s="1">
        <f t="shared" si="27"/>
        <v>-14</v>
      </c>
      <c r="G78" s="1">
        <f t="shared" si="27"/>
        <v>0</v>
      </c>
      <c r="H78" s="1">
        <f t="shared" si="27"/>
        <v>0</v>
      </c>
      <c r="I78" s="1">
        <f t="shared" si="27"/>
        <v>0</v>
      </c>
      <c r="J78" s="1">
        <f t="shared" si="27"/>
        <v>0</v>
      </c>
      <c r="K78" s="1">
        <f t="shared" si="27"/>
        <v>0</v>
      </c>
      <c r="L78" s="1">
        <f t="shared" si="27"/>
        <v>0</v>
      </c>
      <c r="M78" s="1">
        <f t="shared" ref="M78:R78" si="28">M50+M49+M24+M19+M5</f>
        <v>1400</v>
      </c>
      <c r="N78" s="1">
        <f t="shared" si="28"/>
        <v>30.000000000000004</v>
      </c>
      <c r="P78" s="1">
        <f t="shared" si="28"/>
        <v>13.6</v>
      </c>
      <c r="Q78" s="1">
        <f t="shared" si="4"/>
        <v>0.34399999999999997</v>
      </c>
      <c r="R78" s="1">
        <f t="shared" si="28"/>
        <v>97.9</v>
      </c>
      <c r="S78" s="1">
        <f t="shared" si="2"/>
        <v>793.7</v>
      </c>
    </row>
    <row r="79" spans="2:19" x14ac:dyDescent="0.25">
      <c r="B79" s="1" t="s">
        <v>118</v>
      </c>
      <c r="C79" s="1">
        <f>C52+C51+C24+C19+C5</f>
        <v>16</v>
      </c>
      <c r="D79" s="1">
        <f t="shared" ref="D79:S79" si="29">D52+D51+D24+D19+D5</f>
        <v>0.35</v>
      </c>
      <c r="E79" s="1">
        <f t="shared" si="29"/>
        <v>-16</v>
      </c>
      <c r="F79" s="1">
        <f t="shared" si="29"/>
        <v>-14</v>
      </c>
      <c r="G79" s="1">
        <f t="shared" si="29"/>
        <v>0</v>
      </c>
      <c r="H79" s="1">
        <f t="shared" si="29"/>
        <v>0</v>
      </c>
      <c r="I79" s="1">
        <f t="shared" si="29"/>
        <v>0</v>
      </c>
      <c r="J79" s="1">
        <f t="shared" si="29"/>
        <v>0</v>
      </c>
      <c r="K79" s="1">
        <f t="shared" si="29"/>
        <v>0</v>
      </c>
      <c r="L79" s="1">
        <f t="shared" si="29"/>
        <v>0</v>
      </c>
      <c r="M79" s="1">
        <f t="shared" si="29"/>
        <v>1500</v>
      </c>
      <c r="N79" s="1">
        <f t="shared" si="29"/>
        <v>30.2</v>
      </c>
      <c r="P79" s="1">
        <f t="shared" si="29"/>
        <v>13.8</v>
      </c>
      <c r="Q79" s="1">
        <f t="shared" si="4"/>
        <v>0.34699999999999998</v>
      </c>
      <c r="R79" s="1">
        <f t="shared" si="29"/>
        <v>134.94999999999999</v>
      </c>
      <c r="S79" s="1">
        <f t="shared" si="2"/>
        <v>904.84999999999991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2024-08-16T18:09:03Z</dcterms:created>
  <dcterms:modified xsi:type="dcterms:W3CDTF">2024-08-17T02:23:09Z</dcterms:modified>
</cp:coreProperties>
</file>