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A9866874-F6DD-4996-A202-26D8857A21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O12" i="1"/>
  <c r="R12" i="1" s="1"/>
  <c r="W12" i="1" s="1"/>
  <c r="P12" i="1"/>
  <c r="Q12" i="1"/>
  <c r="O13" i="1"/>
  <c r="P13" i="1"/>
  <c r="Q13" i="1"/>
  <c r="O14" i="1"/>
  <c r="P14" i="1"/>
  <c r="Q14" i="1"/>
  <c r="O15" i="1"/>
  <c r="R15" i="1" s="1"/>
  <c r="W15" i="1" s="1"/>
  <c r="P15" i="1"/>
  <c r="Q15" i="1"/>
  <c r="O16" i="1"/>
  <c r="P16" i="1"/>
  <c r="Q16" i="1"/>
  <c r="Q11" i="1"/>
  <c r="P11" i="1"/>
  <c r="O11" i="1"/>
  <c r="R11" i="1"/>
  <c r="W11" i="1" s="1"/>
  <c r="R4" i="1"/>
  <c r="R5" i="1"/>
  <c r="W5" i="1" s="1"/>
  <c r="R6" i="1"/>
  <c r="W6" i="1" s="1"/>
  <c r="R7" i="1"/>
  <c r="W7" i="1" s="1"/>
  <c r="R8" i="1"/>
  <c r="W8" i="1" s="1"/>
  <c r="R3" i="1"/>
  <c r="W3" i="1" s="1"/>
  <c r="R16" i="1" l="1"/>
  <c r="W16" i="1" s="1"/>
  <c r="R13" i="1"/>
  <c r="W13" i="1" s="1"/>
  <c r="R14" i="1"/>
  <c r="W14" i="1" s="1"/>
</calcChain>
</file>

<file path=xl/sharedStrings.xml><?xml version="1.0" encoding="utf-8"?>
<sst xmlns="http://schemas.openxmlformats.org/spreadsheetml/2006/main" count="59" uniqueCount="37">
  <si>
    <t>old</t>
  </si>
  <si>
    <t>old damage</t>
  </si>
  <si>
    <t>new</t>
  </si>
  <si>
    <t>new damage</t>
  </si>
  <si>
    <t>name</t>
  </si>
  <si>
    <t>pretty_name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</si>
  <si>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</si>
  <si>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</si>
  <si>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</si>
  <si>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</si>
  <si>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</si>
  <si>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</si>
  <si>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</si>
  <si>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</si>
  <si>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bullet_damage</t>
  </si>
  <si>
    <t>bullet_velocity</t>
  </si>
  <si>
    <t>fire_rate</t>
  </si>
  <si>
    <t>price</t>
  </si>
  <si>
    <t>mv</t>
  </si>
  <si>
    <t>energy</t>
  </si>
  <si>
    <t>avg</t>
  </si>
  <si>
    <t>vel loss</t>
  </si>
  <si>
    <t>suppression</t>
  </si>
  <si>
    <t>pen</t>
  </si>
  <si>
    <t>5.45x39_hornady_black_60gr_v_max</t>
  </si>
  <si>
    <t>5.45x39 Hornady BLACK 60gr V-MAX (TA545390)</t>
  </si>
  <si>
    <t>5.45x39_tulammo_60gr_fmj_ta545390</t>
  </si>
  <si>
    <t>5.45x39 TulAmmo 60gr FMJ (TA545390)</t>
  </si>
  <si>
    <t>5.45x39_tulammo_bs_64gr_bmj_7n24</t>
  </si>
  <si>
    <t>5.45x39 TulAmmo BS 64gr BMJ (7N24)</t>
  </si>
  <si>
    <t>5.45x39_tulammo_t_gs_49gr_red_tracer_7t3</t>
  </si>
  <si>
    <t>5.45x39 TulAmmo T gs 49gr Red Tracer (7T3)</t>
  </si>
  <si>
    <t>5.45x39_barnaul_bt_55gr_hpspc</t>
  </si>
  <si>
    <t>5.45x39 Barnaul 55gr HP SPC</t>
  </si>
  <si>
    <t>5.45x39_tulammo_53gr_fmj_7n6</t>
  </si>
  <si>
    <t>5.45x39 TulAmmo 53gr FMJ (7N6)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</si>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</sst>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7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zoomScale="130" zoomScaleNormal="130" workbookViewId="0">
      <selection activeCell="J19" sqref="J19"/>
    </sheetView>
  </sheetViews>
  <sheetFormatPr defaultRowHeight="15" x14ac:dyDescent="0.25"/>
  <cols>
    <col min="2" max="2" width="43.7109375" customWidth="1"/>
    <col min="3" max="26" width="6.7109375" customWidth="1"/>
  </cols>
  <sheetData>
    <row r="1" spans="1:26" x14ac:dyDescent="0.25">
      <c r="C1" t="s">
        <v>0</v>
      </c>
      <c r="O1" t="s">
        <v>1</v>
      </c>
    </row>
    <row r="2" spans="1:26" x14ac:dyDescent="0.25">
      <c r="A2" t="s">
        <v>4</v>
      </c>
      <c r="B2" t="s">
        <v>5</v>
      </c>
      <c r="C2" t="s">
        <v>10</v>
      </c>
      <c r="D2" t="s">
        <v>11</v>
      </c>
      <c r="E2" t="s">
        <v>12</v>
      </c>
      <c r="F2" t="s">
        <v>13</v>
      </c>
      <c r="H2" t="s">
        <v>36</v>
      </c>
      <c r="I2" t="s">
        <v>14</v>
      </c>
      <c r="J2" t="s">
        <v>15</v>
      </c>
      <c r="L2" t="s">
        <v>16</v>
      </c>
      <c r="M2" t="s">
        <v>17</v>
      </c>
      <c r="O2" t="s">
        <v>6</v>
      </c>
      <c r="P2" t="s">
        <v>7</v>
      </c>
      <c r="Q2" t="s">
        <v>8</v>
      </c>
      <c r="R2" t="s">
        <v>20</v>
      </c>
      <c r="S2" t="s">
        <v>21</v>
      </c>
      <c r="T2" t="s">
        <v>22</v>
      </c>
      <c r="U2" t="s">
        <v>23</v>
      </c>
      <c r="W2" t="s">
        <v>9</v>
      </c>
    </row>
    <row r="3" spans="1:26" x14ac:dyDescent="0.25">
      <c r="B3" t="s">
        <v>31</v>
      </c>
      <c r="C3">
        <v>3</v>
      </c>
      <c r="D3">
        <v>0.12</v>
      </c>
      <c r="E3">
        <v>-2</v>
      </c>
      <c r="F3">
        <v>-3</v>
      </c>
      <c r="H3">
        <v>0.05</v>
      </c>
      <c r="J3">
        <v>-50</v>
      </c>
      <c r="M3">
        <v>500</v>
      </c>
      <c r="O3" s="2">
        <v>58</v>
      </c>
      <c r="P3" s="2">
        <v>55</v>
      </c>
      <c r="Q3" s="2">
        <v>51</v>
      </c>
      <c r="R3" s="2">
        <f>AVERAGE(O3:Q3)</f>
        <v>54.666666666666664</v>
      </c>
      <c r="S3" s="3">
        <v>40</v>
      </c>
      <c r="T3" s="3">
        <v>100</v>
      </c>
      <c r="U3">
        <v>0.52</v>
      </c>
      <c r="W3">
        <f t="shared" ref="W3:W8" si="0">C3-D3*20-E3*0.8-F3*0.6-H3*10+J3/200+(R3-50)+S3/100+U3*1.5</f>
        <v>9.096666666666664</v>
      </c>
    </row>
    <row r="4" spans="1:26" x14ac:dyDescent="0.25">
      <c r="B4" t="s">
        <v>29</v>
      </c>
      <c r="C4">
        <v>-2</v>
      </c>
      <c r="D4">
        <v>0.08</v>
      </c>
      <c r="E4">
        <v>1</v>
      </c>
      <c r="F4">
        <v>4</v>
      </c>
      <c r="H4">
        <v>0.15</v>
      </c>
      <c r="J4">
        <v>-250</v>
      </c>
      <c r="M4">
        <v>1000</v>
      </c>
      <c r="O4" s="2">
        <v>63</v>
      </c>
      <c r="P4" s="2">
        <v>59</v>
      </c>
      <c r="Q4" s="2">
        <v>55</v>
      </c>
      <c r="R4" s="2">
        <f t="shared" ref="R4:R8" si="1">AVERAGE(O4:Q4)</f>
        <v>59</v>
      </c>
      <c r="S4" s="3">
        <v>40</v>
      </c>
      <c r="T4" s="3">
        <v>100</v>
      </c>
      <c r="U4">
        <v>0.88</v>
      </c>
      <c r="W4">
        <f t="shared" si="0"/>
        <v>1.1699999999999995</v>
      </c>
    </row>
    <row r="5" spans="1:26" x14ac:dyDescent="0.25">
      <c r="B5" t="s">
        <v>27</v>
      </c>
      <c r="C5">
        <v>0</v>
      </c>
      <c r="D5">
        <v>0.1</v>
      </c>
      <c r="H5">
        <v>-0.05</v>
      </c>
      <c r="J5">
        <v>-100</v>
      </c>
      <c r="M5">
        <v>0</v>
      </c>
      <c r="O5" s="2">
        <v>60</v>
      </c>
      <c r="P5" s="2">
        <v>57</v>
      </c>
      <c r="Q5" s="2">
        <v>53</v>
      </c>
      <c r="R5" s="2">
        <f t="shared" si="1"/>
        <v>56.666666666666664</v>
      </c>
      <c r="S5" s="3">
        <v>50</v>
      </c>
      <c r="T5" s="3">
        <v>100</v>
      </c>
      <c r="U5">
        <v>0.88</v>
      </c>
      <c r="W5">
        <f t="shared" si="0"/>
        <v>6.4866666666666646</v>
      </c>
    </row>
    <row r="6" spans="1:26" x14ac:dyDescent="0.25">
      <c r="B6" t="s">
        <v>35</v>
      </c>
      <c r="C6">
        <v>2</v>
      </c>
      <c r="D6">
        <v>0.14000000000000001</v>
      </c>
      <c r="E6">
        <v>-2</v>
      </c>
      <c r="F6">
        <v>-2</v>
      </c>
      <c r="H6">
        <v>0.05</v>
      </c>
      <c r="J6">
        <v>100</v>
      </c>
      <c r="M6">
        <v>850</v>
      </c>
      <c r="O6" s="2">
        <v>57</v>
      </c>
      <c r="P6" s="2">
        <v>53</v>
      </c>
      <c r="Q6" s="2">
        <v>49</v>
      </c>
      <c r="R6" s="2">
        <f t="shared" si="1"/>
        <v>53</v>
      </c>
      <c r="S6" s="3">
        <v>35</v>
      </c>
      <c r="T6" s="3">
        <v>100</v>
      </c>
      <c r="U6">
        <v>0.62</v>
      </c>
      <c r="W6">
        <f t="shared" si="0"/>
        <v>6.2799999999999994</v>
      </c>
    </row>
    <row r="7" spans="1:26" x14ac:dyDescent="0.25">
      <c r="B7" t="s">
        <v>25</v>
      </c>
      <c r="C7">
        <v>1</v>
      </c>
      <c r="D7">
        <v>0.12</v>
      </c>
      <c r="E7">
        <v>2</v>
      </c>
      <c r="F7">
        <v>2</v>
      </c>
      <c r="H7">
        <v>-0.2</v>
      </c>
      <c r="J7">
        <v>150</v>
      </c>
      <c r="M7">
        <v>2000</v>
      </c>
      <c r="O7" s="2">
        <v>61</v>
      </c>
      <c r="P7" s="2">
        <v>59</v>
      </c>
      <c r="Q7" s="2">
        <v>55</v>
      </c>
      <c r="R7" s="2">
        <f t="shared" si="1"/>
        <v>58.333333333333336</v>
      </c>
      <c r="S7" s="3">
        <v>40</v>
      </c>
      <c r="T7" s="3">
        <v>100</v>
      </c>
      <c r="U7">
        <v>0.8</v>
      </c>
      <c r="W7">
        <f t="shared" si="0"/>
        <v>8.4833333333333361</v>
      </c>
    </row>
    <row r="8" spans="1:26" x14ac:dyDescent="0.25">
      <c r="B8" t="s">
        <v>33</v>
      </c>
      <c r="C8">
        <v>-3</v>
      </c>
      <c r="D8">
        <v>0.12</v>
      </c>
      <c r="E8">
        <v>3</v>
      </c>
      <c r="F8">
        <v>5</v>
      </c>
      <c r="H8">
        <v>0.15</v>
      </c>
      <c r="J8">
        <v>-250</v>
      </c>
      <c r="M8">
        <v>1500</v>
      </c>
      <c r="O8" s="2">
        <v>69</v>
      </c>
      <c r="P8" s="2">
        <v>60</v>
      </c>
      <c r="Q8" s="2">
        <v>52</v>
      </c>
      <c r="R8" s="2">
        <f t="shared" si="1"/>
        <v>60.333333333333336</v>
      </c>
      <c r="S8" s="3">
        <v>30</v>
      </c>
      <c r="T8" s="3">
        <v>100</v>
      </c>
      <c r="U8">
        <v>0.15</v>
      </c>
      <c r="W8">
        <f t="shared" si="0"/>
        <v>-2.6916666666666651</v>
      </c>
    </row>
    <row r="9" spans="1:26" x14ac:dyDescent="0.25">
      <c r="C9" t="s">
        <v>2</v>
      </c>
      <c r="O9" s="2" t="s">
        <v>3</v>
      </c>
      <c r="P9" s="2"/>
      <c r="Q9" s="2"/>
      <c r="R9" s="2"/>
      <c r="S9" s="3"/>
      <c r="T9" s="3"/>
    </row>
    <row r="10" spans="1:26" x14ac:dyDescent="0.25">
      <c r="C10" t="s">
        <v>10</v>
      </c>
      <c r="D10" t="s">
        <v>11</v>
      </c>
      <c r="E10" t="s">
        <v>12</v>
      </c>
      <c r="F10" t="s">
        <v>13</v>
      </c>
      <c r="H10" t="s">
        <v>36</v>
      </c>
      <c r="I10" t="s">
        <v>14</v>
      </c>
      <c r="J10" t="s">
        <v>15</v>
      </c>
      <c r="L10" t="s">
        <v>16</v>
      </c>
      <c r="M10" t="s">
        <v>17</v>
      </c>
      <c r="O10" s="2" t="s">
        <v>6</v>
      </c>
      <c r="P10" s="2" t="s">
        <v>7</v>
      </c>
      <c r="Q10" s="2" t="s">
        <v>8</v>
      </c>
      <c r="R10" s="2" t="s">
        <v>20</v>
      </c>
      <c r="S10" s="3" t="s">
        <v>21</v>
      </c>
      <c r="T10" s="3" t="s">
        <v>22</v>
      </c>
      <c r="U10" t="s">
        <v>23</v>
      </c>
      <c r="Y10" t="s">
        <v>18</v>
      </c>
      <c r="Z10" t="s">
        <v>19</v>
      </c>
    </row>
    <row r="11" spans="1:26" x14ac:dyDescent="0.25">
      <c r="A11" t="s">
        <v>30</v>
      </c>
      <c r="B11" t="s">
        <v>31</v>
      </c>
      <c r="C11">
        <v>3</v>
      </c>
      <c r="D11">
        <v>-0.01</v>
      </c>
      <c r="E11">
        <v>-2</v>
      </c>
      <c r="F11">
        <v>-3</v>
      </c>
      <c r="H11">
        <v>0.15</v>
      </c>
      <c r="I11">
        <v>-0.03</v>
      </c>
      <c r="J11">
        <v>-50</v>
      </c>
      <c r="M11">
        <v>500</v>
      </c>
      <c r="O11" s="2">
        <f>O3*(1+I11)</f>
        <v>56.26</v>
      </c>
      <c r="P11" s="2">
        <f>P3*(1+I11)</f>
        <v>53.35</v>
      </c>
      <c r="Q11" s="2">
        <f>Q3*(1+I11)</f>
        <v>49.47</v>
      </c>
      <c r="R11" s="2">
        <f>AVERAGE(O11:Q11)</f>
        <v>53.026666666666664</v>
      </c>
      <c r="S11" s="3">
        <v>40</v>
      </c>
      <c r="T11" s="3">
        <v>100</v>
      </c>
      <c r="U11">
        <v>0.52</v>
      </c>
      <c r="W11">
        <f>C11-D11*20-E11*0.8-F11*0.6-H11*10+J11/200+(R11-50)*1.2+S11/100+U11*1.5</f>
        <v>9.6619999999999955</v>
      </c>
      <c r="Y11" s="1">
        <v>2897</v>
      </c>
      <c r="Z11" s="1">
        <v>1259</v>
      </c>
    </row>
    <row r="12" spans="1:26" x14ac:dyDescent="0.25">
      <c r="A12" t="s">
        <v>28</v>
      </c>
      <c r="B12" t="s">
        <v>29</v>
      </c>
      <c r="C12">
        <v>0</v>
      </c>
      <c r="D12">
        <v>0.04</v>
      </c>
      <c r="E12">
        <v>1</v>
      </c>
      <c r="F12">
        <v>0</v>
      </c>
      <c r="H12">
        <v>0.05</v>
      </c>
      <c r="J12">
        <v>-200</v>
      </c>
      <c r="M12">
        <v>1000</v>
      </c>
      <c r="O12" s="2">
        <f t="shared" ref="O12:O16" si="2">O4*(1+I12)</f>
        <v>63</v>
      </c>
      <c r="P12" s="2">
        <f t="shared" ref="P12:P16" si="3">P4*(1+I12)</f>
        <v>59</v>
      </c>
      <c r="Q12" s="2">
        <f t="shared" ref="Q12:Q16" si="4">Q4*(1+I12)</f>
        <v>55</v>
      </c>
      <c r="R12" s="2">
        <f t="shared" ref="R12:R16" si="5">AVERAGE(O12:Q12)</f>
        <v>59</v>
      </c>
      <c r="S12" s="3">
        <v>40</v>
      </c>
      <c r="T12" s="3">
        <v>100</v>
      </c>
      <c r="U12">
        <v>0.88</v>
      </c>
      <c r="W12">
        <f t="shared" ref="W12:W16" si="6">C12-D12*20-E12*0.8-F12*0.6-H12*10+J12/200+(R12-50)*1.2+S12/100+U12*1.5</f>
        <v>9.42</v>
      </c>
      <c r="Y12" s="1">
        <v>2756</v>
      </c>
      <c r="Z12" s="1">
        <v>1464</v>
      </c>
    </row>
    <row r="13" spans="1:26" x14ac:dyDescent="0.25">
      <c r="A13" t="s">
        <v>26</v>
      </c>
      <c r="B13" t="s">
        <v>27</v>
      </c>
      <c r="C13">
        <v>0</v>
      </c>
      <c r="D13">
        <v>0.03</v>
      </c>
      <c r="E13">
        <v>0</v>
      </c>
      <c r="F13">
        <v>0</v>
      </c>
      <c r="H13">
        <v>0</v>
      </c>
      <c r="J13">
        <v>0</v>
      </c>
      <c r="M13">
        <v>0</v>
      </c>
      <c r="O13" s="2">
        <f t="shared" si="2"/>
        <v>60</v>
      </c>
      <c r="P13" s="2">
        <f t="shared" si="3"/>
        <v>57</v>
      </c>
      <c r="Q13" s="2">
        <f t="shared" si="4"/>
        <v>53</v>
      </c>
      <c r="R13" s="2">
        <f t="shared" si="5"/>
        <v>56.666666666666664</v>
      </c>
      <c r="S13" s="3">
        <v>50</v>
      </c>
      <c r="T13" s="3">
        <v>100</v>
      </c>
      <c r="U13">
        <v>0.88</v>
      </c>
      <c r="W13">
        <f t="shared" si="6"/>
        <v>9.2199999999999971</v>
      </c>
      <c r="Y13" s="1">
        <v>2936</v>
      </c>
      <c r="Z13" s="1">
        <v>1558</v>
      </c>
    </row>
    <row r="14" spans="1:26" x14ac:dyDescent="0.25">
      <c r="A14" t="s">
        <v>34</v>
      </c>
      <c r="B14" t="s">
        <v>35</v>
      </c>
      <c r="C14">
        <v>1</v>
      </c>
      <c r="D14">
        <v>0</v>
      </c>
      <c r="E14">
        <v>0</v>
      </c>
      <c r="F14">
        <v>-1</v>
      </c>
      <c r="H14">
        <v>-0.05</v>
      </c>
      <c r="I14">
        <v>0.04</v>
      </c>
      <c r="J14">
        <v>-50</v>
      </c>
      <c r="M14">
        <v>850</v>
      </c>
      <c r="O14" s="2">
        <f t="shared" si="2"/>
        <v>59.28</v>
      </c>
      <c r="P14" s="2">
        <f t="shared" si="3"/>
        <v>55.120000000000005</v>
      </c>
      <c r="Q14" s="2">
        <f t="shared" si="4"/>
        <v>50.96</v>
      </c>
      <c r="R14" s="2">
        <f t="shared" si="5"/>
        <v>55.120000000000005</v>
      </c>
      <c r="S14" s="3">
        <v>35</v>
      </c>
      <c r="T14" s="3">
        <v>100</v>
      </c>
      <c r="U14">
        <v>0.62</v>
      </c>
      <c r="W14">
        <f t="shared" si="6"/>
        <v>9.2740000000000045</v>
      </c>
      <c r="Y14" s="1">
        <v>2887</v>
      </c>
      <c r="Z14" s="1">
        <v>1328</v>
      </c>
    </row>
    <row r="15" spans="1:26" x14ac:dyDescent="0.25">
      <c r="A15" t="s">
        <v>24</v>
      </c>
      <c r="B15" t="s">
        <v>25</v>
      </c>
      <c r="C15">
        <v>-1</v>
      </c>
      <c r="D15">
        <v>0.03</v>
      </c>
      <c r="E15">
        <v>1</v>
      </c>
      <c r="F15">
        <v>1</v>
      </c>
      <c r="H15">
        <v>-0.15</v>
      </c>
      <c r="J15">
        <v>-100</v>
      </c>
      <c r="M15">
        <v>2000</v>
      </c>
      <c r="O15" s="2">
        <f t="shared" si="2"/>
        <v>61</v>
      </c>
      <c r="P15" s="2">
        <f t="shared" si="3"/>
        <v>59</v>
      </c>
      <c r="Q15" s="2">
        <f t="shared" si="4"/>
        <v>55</v>
      </c>
      <c r="R15" s="2">
        <f t="shared" si="5"/>
        <v>58.333333333333336</v>
      </c>
      <c r="S15" s="3">
        <v>40</v>
      </c>
      <c r="T15" s="3">
        <v>100</v>
      </c>
      <c r="U15">
        <v>0.8</v>
      </c>
      <c r="W15">
        <f t="shared" si="6"/>
        <v>9.6000000000000014</v>
      </c>
      <c r="Y15" s="1">
        <v>2810</v>
      </c>
      <c r="Z15" s="1">
        <v>1427</v>
      </c>
    </row>
    <row r="16" spans="1:26" x14ac:dyDescent="0.25">
      <c r="A16" t="s">
        <v>32</v>
      </c>
      <c r="B16" t="s">
        <v>33</v>
      </c>
      <c r="C16">
        <v>2</v>
      </c>
      <c r="D16">
        <v>0.01</v>
      </c>
      <c r="E16">
        <v>2</v>
      </c>
      <c r="F16">
        <v>4</v>
      </c>
      <c r="H16">
        <v>0.15</v>
      </c>
      <c r="J16">
        <v>-50</v>
      </c>
      <c r="M16">
        <v>1500</v>
      </c>
      <c r="O16" s="2">
        <f t="shared" si="2"/>
        <v>69</v>
      </c>
      <c r="P16" s="2">
        <f t="shared" si="3"/>
        <v>60</v>
      </c>
      <c r="Q16" s="2">
        <f t="shared" si="4"/>
        <v>52</v>
      </c>
      <c r="R16" s="2">
        <f t="shared" si="5"/>
        <v>60.333333333333336</v>
      </c>
      <c r="S16" s="3">
        <v>30</v>
      </c>
      <c r="T16" s="3">
        <v>100</v>
      </c>
      <c r="U16">
        <v>0.15</v>
      </c>
      <c r="W16">
        <f t="shared" si="6"/>
        <v>8.9750000000000032</v>
      </c>
      <c r="Y16" s="1">
        <v>2897</v>
      </c>
      <c r="Z16" s="1">
        <v>1388</v>
      </c>
    </row>
  </sheetData>
  <conditionalFormatting sqref="C11:R16 U11:V16">
    <cfRule type="expression" dxfId="0" priority="1">
      <formula>C11&lt;&gt;C3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2025-02-20T04:14:41Z</dcterms:modified>
</cp:coreProperties>
</file>