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yifan\Downloads\"/>
    </mc:Choice>
  </mc:AlternateContent>
  <xr:revisionPtr revIDLastSave="0" documentId="13_ncr:1_{B11C9918-18EE-4C2A-A763-78D47C0007A9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7.62x51 Muzzles" sheetId="1" r:id="rId1"/>
    <sheet name="Iron Sights" sheetId="2" r:id="rId2"/>
    <sheet name="FAL Magazines" sheetId="3" r:id="rId3"/>
    <sheet name="Ammunition (not task)" sheetId="4" r:id="rId4"/>
    <sheet name="Personal Template" sheetId="5" r:id="rId5"/>
    <sheet name="OldNew Templat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3" i="1"/>
  <c r="N13" i="1"/>
  <c r="N12" i="1"/>
  <c r="N11" i="1"/>
  <c r="N10" i="1"/>
  <c r="N9" i="1"/>
  <c r="N8" i="1"/>
  <c r="N7" i="1"/>
  <c r="N6" i="1"/>
  <c r="N5" i="1"/>
  <c r="N4" i="1"/>
  <c r="N3" i="1"/>
  <c r="AD9" i="1"/>
  <c r="AD10" i="1"/>
  <c r="AD11" i="1"/>
  <c r="AD5" i="1"/>
  <c r="AD13" i="1"/>
  <c r="D2" i="1"/>
  <c r="E2" i="1"/>
  <c r="F2" i="1"/>
  <c r="G2" i="1"/>
  <c r="H2" i="1"/>
  <c r="I2" i="1"/>
  <c r="J2" i="1"/>
  <c r="K2" i="1"/>
  <c r="L2" i="1"/>
  <c r="M2" i="1"/>
  <c r="N2" i="1"/>
  <c r="C2" i="1"/>
  <c r="AD3" i="1"/>
  <c r="AD4" i="1"/>
  <c r="AD6" i="1"/>
  <c r="AD7" i="1"/>
  <c r="AD8" i="1"/>
  <c r="AA39" i="6"/>
  <c r="N39" i="6"/>
  <c r="AA38" i="6"/>
  <c r="N38" i="6"/>
  <c r="AA37" i="6"/>
  <c r="N37" i="6"/>
  <c r="AA36" i="6"/>
  <c r="N36" i="6"/>
  <c r="AA35" i="6"/>
  <c r="N35" i="6"/>
  <c r="AA34" i="6"/>
  <c r="N34" i="6"/>
  <c r="AA33" i="6"/>
  <c r="N33" i="6"/>
  <c r="AA32" i="6"/>
  <c r="N32" i="6"/>
  <c r="AA31" i="6"/>
  <c r="N31" i="6"/>
  <c r="AA30" i="6"/>
  <c r="N30" i="6"/>
  <c r="AA29" i="6"/>
  <c r="N29" i="6"/>
  <c r="AA28" i="6"/>
  <c r="N28" i="6"/>
  <c r="AA27" i="6"/>
  <c r="N27" i="6"/>
  <c r="AA26" i="6"/>
  <c r="N26" i="6"/>
  <c r="AA25" i="6"/>
  <c r="N25" i="6"/>
  <c r="AA24" i="6"/>
  <c r="N24" i="6"/>
  <c r="AA23" i="6"/>
  <c r="N23" i="6"/>
  <c r="AA22" i="6"/>
  <c r="N22" i="6"/>
  <c r="AA21" i="6"/>
  <c r="N21" i="6"/>
  <c r="AA20" i="6"/>
  <c r="N20" i="6"/>
  <c r="AA19" i="6"/>
  <c r="N19" i="6"/>
  <c r="AA18" i="6"/>
  <c r="N18" i="6"/>
  <c r="AA17" i="6"/>
  <c r="N17" i="6"/>
  <c r="AA16" i="6"/>
  <c r="N16" i="6"/>
  <c r="AA15" i="6"/>
  <c r="N15" i="6"/>
  <c r="AA14" i="6"/>
  <c r="N14" i="6"/>
  <c r="AA13" i="6"/>
  <c r="N13" i="6"/>
  <c r="AA12" i="6"/>
  <c r="N12" i="6"/>
  <c r="AA11" i="6"/>
  <c r="N11" i="6"/>
  <c r="AA10" i="6"/>
  <c r="N10" i="6"/>
  <c r="AA9" i="6"/>
  <c r="N9" i="6"/>
  <c r="AA8" i="6"/>
  <c r="N8" i="6"/>
  <c r="AA7" i="6"/>
  <c r="N7" i="6"/>
  <c r="AA6" i="6"/>
  <c r="N6" i="6"/>
  <c r="AA5" i="6"/>
  <c r="N5" i="6"/>
  <c r="AA4" i="6"/>
  <c r="N4" i="6"/>
  <c r="AA3" i="6"/>
  <c r="N3" i="6"/>
  <c r="N2" i="6"/>
  <c r="M2" i="6"/>
  <c r="L2" i="6"/>
  <c r="K2" i="6"/>
  <c r="J2" i="6"/>
  <c r="I2" i="6"/>
  <c r="H2" i="6"/>
  <c r="G2" i="6"/>
  <c r="F2" i="6"/>
  <c r="E2" i="6"/>
  <c r="D2" i="6"/>
  <c r="C2" i="6"/>
  <c r="AA4" i="5"/>
  <c r="N4" i="5"/>
  <c r="N3" i="5"/>
  <c r="M3" i="5"/>
  <c r="L3" i="5"/>
  <c r="K3" i="5"/>
  <c r="J3" i="5"/>
  <c r="I3" i="5"/>
  <c r="H3" i="5"/>
  <c r="G3" i="5"/>
  <c r="F3" i="5"/>
  <c r="E3" i="5"/>
  <c r="D3" i="5"/>
  <c r="C3" i="5"/>
  <c r="N23" i="4"/>
  <c r="N22" i="4"/>
  <c r="N21" i="4"/>
  <c r="N18" i="4"/>
  <c r="N15" i="4"/>
  <c r="N14" i="4"/>
  <c r="N13" i="4"/>
  <c r="N12" i="4"/>
  <c r="N11" i="4"/>
  <c r="N10" i="4"/>
  <c r="N8" i="4"/>
  <c r="N7" i="4"/>
  <c r="N6" i="4"/>
  <c r="N5" i="4"/>
  <c r="N4" i="4"/>
  <c r="AA9" i="3"/>
  <c r="N9" i="3"/>
  <c r="AA8" i="3"/>
  <c r="N8" i="3"/>
  <c r="AA7" i="3"/>
  <c r="N7" i="3"/>
  <c r="AA6" i="3"/>
  <c r="N6" i="3"/>
  <c r="AA5" i="3"/>
  <c r="N5" i="3"/>
  <c r="AA4" i="3"/>
  <c r="N4" i="3"/>
  <c r="N3" i="3"/>
  <c r="M3" i="3"/>
  <c r="L3" i="3"/>
  <c r="K3" i="3"/>
  <c r="J3" i="3"/>
  <c r="I3" i="3"/>
  <c r="H3" i="3"/>
  <c r="G3" i="3"/>
  <c r="F3" i="3"/>
  <c r="E3" i="3"/>
  <c r="D3" i="3"/>
  <c r="C3" i="3"/>
  <c r="M2" i="2"/>
  <c r="L2" i="2"/>
  <c r="K2" i="2"/>
  <c r="J2" i="2"/>
  <c r="I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<sst xmlns="http://schemas.openxmlformats.org/spreadsheetml/2006/main" count="279" uniqueCount="194">
  <si>
    <t>old</t>
  </si>
  <si>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</si>
  <si>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</si>
  <si>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</si>
  <si>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</si>
  <si>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</si>
  <si>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</si>
  <si>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</si>
  <si>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</si>
  <si>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barrel_deviation</t>
  </si>
  <si>
    <t>bullet_damage</t>
  </si>
  <si>
    <t>bullet_velocity</t>
  </si>
  <si>
    <t>buck_bullet_deviation</t>
  </si>
  <si>
    <t>fire_rate</t>
  </si>
  <si>
    <t>price</t>
  </si>
  <si>
    <t>strength</t>
  </si>
  <si>
    <t>sig_srd762ti_suppressor</t>
  </si>
  <si>
    <t>Sig SRD762Ti</t>
  </si>
  <si>
    <t>oss_bpr_suppressor_system_bpr_1425</t>
  </si>
  <si>
    <t>OSS BPR Suppressor System BPR-1425</t>
  </si>
  <si>
    <t>silencerco_osprey45_gen1_45acp_suppressor_7.62x51_piston</t>
  </si>
  <si>
    <t>SilencerCo Osprey 45 Gen 1 .45ACP Suppressor w/ 7.62x51 Piston</t>
  </si>
  <si>
    <t>silencerco_osprey45_gen1_45acp_suppressor_7.62x51_piston_flipped</t>
  </si>
  <si>
    <t>SilencerCo Osprey 45 Gen 1 .45ACP Suppressor w/ 7.62x51 Piston Flipped</t>
  </si>
  <si>
    <t>odin_works_tiduro_.338_modular_no_baffle_suppressor</t>
  </si>
  <si>
    <t>Odin Works Tiduro .338 No Baffle Suppressor</t>
  </si>
  <si>
    <t>odin_works_tiduro_.338_modular_3_baffle_suppressor</t>
  </si>
  <si>
    <t>Odin Works Tiduro .338 3 Baffle Suppressor</t>
  </si>
  <si>
    <t>odin_works_tiduro_.338_modular_5_baffle_suppressor</t>
  </si>
  <si>
    <t>Odin Works Tiduro .338 5 Baffle Suppressor</t>
  </si>
  <si>
    <t>odin_works_tiduro_modular_compensator</t>
  </si>
  <si>
    <t>Odin Works Tiduro Modular Compensator</t>
  </si>
  <si>
    <t>oss_bpr_suppressor_system_srm_6</t>
  </si>
  <si>
    <t>OSS BPR Suppressor System SRM-6</t>
  </si>
  <si>
    <t>silencerco_omega_300_suppressor</t>
  </si>
  <si>
    <t>SilencerCo OMEGA 300</t>
  </si>
  <si>
    <t>bullet_deviation</t>
  </si>
  <si>
    <t>arms_#40_rear_sight</t>
  </si>
  <si>
    <t>A.R.M.S. #40 Rear Sight</t>
  </si>
  <si>
    <t>arms_#40_rear_sight_folded</t>
  </si>
  <si>
    <t>A.R.M.S. #40 Rear Sight Folded</t>
  </si>
  <si>
    <t>kac_front_sight_folded</t>
  </si>
  <si>
    <t>KAC Front Sight Folded</t>
  </si>
  <si>
    <t>kac_front_sight</t>
  </si>
  <si>
    <t>KAC Front Sight</t>
  </si>
  <si>
    <t>kac_micro_front_sight</t>
  </si>
  <si>
    <t>KAC Micro Front Sight</t>
  </si>
  <si>
    <t>kac_micro_front_sight_folded</t>
  </si>
  <si>
    <t>KAC Micro Front Sight Folded</t>
  </si>
  <si>
    <t>kac_micro_rear_sight_folded</t>
  </si>
  <si>
    <t>KAC Micro Rear Sight Folded</t>
  </si>
  <si>
    <t>kac_micro_rear_sight</t>
  </si>
  <si>
    <t>KAC Micro Rear Sight</t>
  </si>
  <si>
    <t>kac_rear_sight_folded</t>
  </si>
  <si>
    <t>KAC Rear Sight Folded</t>
  </si>
  <si>
    <t>kac_rear_sight</t>
  </si>
  <si>
    <t>KAC Rear Sight</t>
  </si>
  <si>
    <t>dpms_mangonel_front_sight</t>
  </si>
  <si>
    <t>DPMS Mangonel Front Sight</t>
  </si>
  <si>
    <t>dpms_mangonel_rear_sight</t>
  </si>
  <si>
    <t>DPMS Mangonel Rear Sight</t>
  </si>
  <si>
    <t>dpms_mangonel_rear_sight_folded</t>
  </si>
  <si>
    <t>DPMS Mangonel Rear Sight Folded</t>
  </si>
  <si>
    <t>dpms_mangonel_front_sight_folded</t>
  </si>
  <si>
    <t>DPMS Mangonel Front Sight Folded</t>
  </si>
  <si>
    <t>aeroknox_ax15_front_sight</t>
  </si>
  <si>
    <t>Aeroknox AX15 Front Sight</t>
  </si>
  <si>
    <t>aeroknox_ax15_front_sight_folded</t>
  </si>
  <si>
    <t>Aeroknox AX15 Front Sight Folded</t>
  </si>
  <si>
    <t>aeroknox_ax15_rear_sight</t>
  </si>
  <si>
    <t>Aeroknox AX15 Rear Sight</t>
  </si>
  <si>
    <t>aeroknox_ax15_rear_sight_folded</t>
  </si>
  <si>
    <t>Aeroknox AX15 Rear Sight Folded</t>
  </si>
  <si>
    <t>troy_front_hk_battlesight</t>
  </si>
  <si>
    <t>Troy Front Battlesight</t>
  </si>
  <si>
    <t>troy_front_hk_battlesight_folded</t>
  </si>
  <si>
    <t>Troy Front Battlesight Folded</t>
  </si>
  <si>
    <t>troy_rear_battlesight</t>
  </si>
  <si>
    <t>Troy Rear Battlesight</t>
  </si>
  <si>
    <t>troy_rear_battlesight_folded</t>
  </si>
  <si>
    <t>Troy Rear Battlesight Folded</t>
  </si>
  <si>
    <t>matech_usgi_rear_buis_aperture_folded</t>
  </si>
  <si>
    <t>MaTech USGI Rear BUIS Folded</t>
  </si>
  <si>
    <t>matech_usgi_rear_buis_aperture</t>
  </si>
  <si>
    <t>MaTech USGI Rear BUIS</t>
  </si>
  <si>
    <t>fn_scar_rear_sight</t>
  </si>
  <si>
    <t>FN SCAR Standard</t>
  </si>
  <si>
    <t>magpul_mbus_gen2_rear_top_folded</t>
  </si>
  <si>
    <t>Magpul MBUS Gen2 RS Folded</t>
  </si>
  <si>
    <t>magpul_mbus_gen2_rear_top</t>
  </si>
  <si>
    <t>Magpul MBUS Gen2 RS</t>
  </si>
  <si>
    <t>magpul_mbus_gen2_front_top</t>
  </si>
  <si>
    <t>Magpul MBUS Gen2 FS</t>
  </si>
  <si>
    <t>magpul_mbus_gen2_front_top_folded</t>
  </si>
  <si>
    <t>Magpul MBUS Gen2 FS Folded</t>
  </si>
  <si>
    <t>aim_sports_front_sight</t>
  </si>
  <si>
    <t>AIM Sports Low Profile 45 Degree Front Sight</t>
  </si>
  <si>
    <t>aim_sports_rear_sight_folded</t>
  </si>
  <si>
    <t>AIM Sports Low Profile 45 Degree Folded Rear Sight</t>
  </si>
  <si>
    <t>aim_sports_front_sight_folded</t>
  </si>
  <si>
    <t>AIM Sports Low Profile 45 Degree Folded Folded Front Sight</t>
  </si>
  <si>
    <t>aim_sports_rear_sight</t>
  </si>
  <si>
    <t>AIM Sports Low Profile 45 Degree Rear Sight</t>
  </si>
  <si>
    <t>fn_scar_front_sight_folded</t>
  </si>
  <si>
    <t>FN SCAR Standard Folded</t>
  </si>
  <si>
    <t>fn_scar_front_sight</t>
  </si>
  <si>
    <t>hk_33mm_fs_folded</t>
  </si>
  <si>
    <t>HK 33mm Front Folding Sight - Folded</t>
  </si>
  <si>
    <t>ump_rear_sight_50m</t>
  </si>
  <si>
    <t>HK UMP Standard 50m</t>
  </si>
  <si>
    <t>arms_#40_rear_sight_base</t>
  </si>
  <si>
    <t>A.R.M.S. #40 Rear Sight Base</t>
  </si>
  <si>
    <t>kac_front_sight_base</t>
  </si>
  <si>
    <t>KAC Front Base</t>
  </si>
  <si>
    <t>kac_micro_front_sight_base</t>
  </si>
  <si>
    <t>KAC Micro Front Base</t>
  </si>
  <si>
    <t>kac_micro_rear_sight_base</t>
  </si>
  <si>
    <t>KAC Micro Rear Base</t>
  </si>
  <si>
    <t>kac_rear_sight_base</t>
  </si>
  <si>
    <t>KAC Rear Base</t>
  </si>
  <si>
    <t>dpms_mangonel_rear_sight_base</t>
  </si>
  <si>
    <t>DPMS Mangonel Rear Sight Base</t>
  </si>
  <si>
    <t>dpms_mangonel_front_sight_base</t>
  </si>
  <si>
    <t>DPMS Mangonel Front Sight Base</t>
  </si>
  <si>
    <t>aeroknox_ax15_front_sight_base</t>
  </si>
  <si>
    <t>Aeroknox AX15 Front Sight Base</t>
  </si>
  <si>
    <t>aeroknox_ax15_rear_sight_base</t>
  </si>
  <si>
    <t>Aeroknox AX15 Rear Sight Base</t>
  </si>
  <si>
    <t>troy_battlesight_picatinny_base</t>
  </si>
  <si>
    <t>Troy Battlesight Base</t>
  </si>
  <si>
    <t>matech_usgi_rear_buis_base</t>
  </si>
  <si>
    <t>MaTech USGI Rear BUIS Base</t>
  </si>
  <si>
    <t>fn_scar_rear_sight_base</t>
  </si>
  <si>
    <t>FN Scar Rear Sight Base</t>
  </si>
  <si>
    <t>magpul_mbus_gen2_base</t>
  </si>
  <si>
    <t>Magpul MBUS Gen2</t>
  </si>
  <si>
    <t>aim_sports_low_profile_45_degree_sight_base</t>
  </si>
  <si>
    <t>AIM Sports Low Profile 45 Degree Sight Base</t>
  </si>
  <si>
    <t>dsa_sa58_fal_metric_magazine_10r</t>
  </si>
  <si>
    <t>DSA FAL SA-58 U.S. Made Metric 10R</t>
  </si>
  <si>
    <t>dsa_sa58_fal_metric_magazine_20r</t>
  </si>
  <si>
    <t>DSA FAL SA-58 U.S. Made Metric 20R</t>
  </si>
  <si>
    <t>dsa_sa58_fal_metric_magazine_30r</t>
  </si>
  <si>
    <t>DSA FAL SA-58 U.S. Made Metric 30R</t>
  </si>
  <si>
    <t>enfield_l1a1_slr_pattern_mag_30r</t>
  </si>
  <si>
    <t>Enfield L1A1 SLR Pattern 30R</t>
  </si>
  <si>
    <t>mmw_fal_polymer_mag_20r</t>
  </si>
  <si>
    <t>Moses Mag Works Polymer 20R</t>
  </si>
  <si>
    <t>x_products_x_fal_drum_mag_50r</t>
  </si>
  <si>
    <t>X Products X-FAL .308 50R Drum</t>
  </si>
  <si>
    <t>(formula: C-D*20-E*0.8-F*0.6-H*5+I*10+J/300)</t>
  </si>
  <si>
    <t>Notes</t>
  </si>
  <si>
    <t>5.56x45_federal_american_eagle_training_xm193blx_55gr_fmj</t>
  </si>
  <si>
    <t>5.56x45 Federal American Eagle Training 55gr FMJ (XM193BLX)</t>
  </si>
  <si>
    <t>Used for balancing reference, standard FMJ</t>
  </si>
  <si>
    <t>5.56x45_cbcdefense_m196_55gr_red_tracer</t>
  </si>
  <si>
    <t>5.56x45 CBC Defense M196 55gr Red Tracer</t>
  </si>
  <si>
    <t>Tracer</t>
  </si>
  <si>
    <t>5.56x45_winchester_m855_62gr_fmj_greentip_vm855</t>
  </si>
  <si>
    <t>5.56x45 Winchester M855 62gr FMJ Green Tip (VM855)</t>
  </si>
  <si>
    <t>Improved FMJ</t>
  </si>
  <si>
    <t>5.56x45_cbcdefense_sat_ip_62gr_clf_aep_97</t>
  </si>
  <si>
    <t>5.56x45 CBC Defense SAT IP 62gr CLF (AEP-97)</t>
  </si>
  <si>
    <t>these two are here so the other variants arent lonely</t>
  </si>
  <si>
    <t>5.56x45_novx_copper_pentagon_55gr_mchp_556n55cp</t>
  </si>
  <si>
    <t>5.56x45 NOVX Copper Pentagon 55gr MCHP (556N55CP)</t>
  </si>
  <si>
    <t>5.45x39_tulammo_60gr_fmj_ta545390</t>
  </si>
  <si>
    <t>5.45x39 TulAmmo 60gr FMJ (TA545390)</t>
  </si>
  <si>
    <t>Standard FMJ</t>
  </si>
  <si>
    <t>5.45x39_tulammo_53gr_fmj_7n6</t>
  </si>
  <si>
    <t>5.45x39 TulAmmo 53gr FMJ (7N6)</t>
  </si>
  <si>
    <t>Standard FMJ (2)</t>
  </si>
  <si>
    <t>5.45x39_tulammo_bs_64gr_bmj_7n24</t>
  </si>
  <si>
    <t>5.45x39 TulAmmo BS 64gr BMJ (7N24)</t>
  </si>
  <si>
    <t>5.45x39_tulammo_t_gs_49gr_red_tracer_7t3</t>
  </si>
  <si>
    <t>5.45x39 TulAmmo T gs 49gr Red Tracer (7T3)</t>
  </si>
  <si>
    <t>5.45x39_hornady_black_60gr_v_max</t>
  </si>
  <si>
    <t>5.45x39 Hornady BLACK 60gr V-MAX (TA545390)</t>
  </si>
  <si>
    <t>5.45x39_barnaul_bt_55gr_hpspc</t>
  </si>
  <si>
    <t>5.45x39 Barnaul 55gr HP SPC</t>
  </si>
  <si>
    <t>5.8x42_test</t>
  </si>
  <si>
    <t>current 5.8 ammunition, for reference</t>
  </si>
  <si>
    <t>5.8x42 Norinco DBP-95 64gr FMJ</t>
  </si>
  <si>
    <t>standard FMJ</t>
  </si>
  <si>
    <t>5.8x42 Norinco DBX-95 Green Tracer</t>
  </si>
  <si>
    <t>5.8x42 Norinco DBP-10 71gr FMJ</t>
  </si>
  <si>
    <t>"Improved FMJ"</t>
  </si>
  <si>
    <t>192.5 grains</t>
  </si>
  <si>
    <t>damage todo</t>
  </si>
  <si>
    <t>velocity todo</t>
  </si>
  <si>
    <t>irl weight (oz)</t>
  </si>
  <si>
    <t>converted weight</t>
  </si>
  <si>
    <t>odin_works_tiduro_thread_adapter_module</t>
  </si>
  <si>
    <t>Odin Works Tiduro Thread Adaptor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</si>
</sst>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9"/>
      <color rgb="FF1F1F1F"/>
      <name val="&quot;Google Sans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2" fillId="0" borderId="0" xfId="0" applyFont="1"/>
    <xf numFmtId="0" fontId="4" fillId="2" borderId="0" xfId="0" applyFont="1" applyFill="1" applyAlignment="1"/>
    <xf numFmtId="0" fontId="0" fillId="0" borderId="0" xfId="0"/>
    <xf numFmtId="0" fontId="0" fillId="0" borderId="0" xfId="0" applyFill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79"/>
  <sheetViews>
    <sheetView tabSelected="1" workbookViewId="0">
      <selection activeCell="S30" sqref="S30"/>
    </sheetView>
  </sheetViews>
  <sheetFormatPr defaultColWidth="14.42578125" defaultRowHeight="15" customHeight="1"/>
  <cols>
    <col min="1" max="1" width="6.42578125" customWidth="1"/>
    <col min="2" max="2" width="54" customWidth="1"/>
    <col min="3" max="30" width="6.7109375" customWidth="1"/>
  </cols>
  <sheetData>
    <row r="1" spans="1:31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1">
      <c r="A2" s="1" t="s">
        <v>2</v>
      </c>
      <c r="B2" s="1" t="s">
        <v>3</v>
      </c>
      <c r="C2" s="1" t="str">
        <f>_xlfn.CONCAT(P2, "_old")</f>
        <v>ergonomics_old</v>
      </c>
      <c r="D2" s="1" t="str">
        <f t="shared" ref="D2:N2" si="0">_xlfn.CONCAT(Q2, "_old")</f>
        <v>weight_old</v>
      </c>
      <c r="E2" s="1" t="str">
        <f t="shared" si="0"/>
        <v>horizontal_recoil_old</v>
      </c>
      <c r="F2" s="1" t="str">
        <f t="shared" si="0"/>
        <v>vertical_recoil_old</v>
      </c>
      <c r="G2" s="1" t="str">
        <f t="shared" si="0"/>
        <v>magazine_capacity_old</v>
      </c>
      <c r="H2" s="1" t="str">
        <f t="shared" si="0"/>
        <v>barrel_deviation_old</v>
      </c>
      <c r="I2" s="1" t="str">
        <f t="shared" si="0"/>
        <v>bullet_damage_old</v>
      </c>
      <c r="J2" s="1" t="str">
        <f t="shared" si="0"/>
        <v>bullet_velocity_old</v>
      </c>
      <c r="K2" s="1" t="str">
        <f t="shared" si="0"/>
        <v>buck_bullet_deviation_old</v>
      </c>
      <c r="L2" s="1" t="str">
        <f t="shared" si="0"/>
        <v>fire_rate_old</v>
      </c>
      <c r="M2" s="1" t="str">
        <f t="shared" si="0"/>
        <v>price_old</v>
      </c>
      <c r="N2" s="1" t="str">
        <f t="shared" si="0"/>
        <v>strength_old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2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1" t="s">
        <v>15</v>
      </c>
      <c r="AC2" s="8" t="s">
        <v>190</v>
      </c>
      <c r="AD2" s="8" t="s">
        <v>191</v>
      </c>
    </row>
    <row r="3" spans="1:31">
      <c r="A3" s="3" t="s">
        <v>16</v>
      </c>
      <c r="B3" s="3" t="s">
        <v>17</v>
      </c>
      <c r="C3" s="3">
        <v>-6</v>
      </c>
      <c r="D3" s="3">
        <v>0.25</v>
      </c>
      <c r="E3" s="3">
        <v>-6</v>
      </c>
      <c r="F3" s="3">
        <v>-10</v>
      </c>
      <c r="G3" s="4"/>
      <c r="H3" s="3">
        <v>-0.3</v>
      </c>
      <c r="I3" s="3">
        <v>0.08</v>
      </c>
      <c r="J3" s="3">
        <v>200</v>
      </c>
      <c r="K3" s="4"/>
      <c r="L3" s="4"/>
      <c r="M3" s="3">
        <v>2000</v>
      </c>
      <c r="N3" s="1">
        <f>C3-D3*20-E3*0.8-F3*0.6-H3*10+I3*25+J3/300</f>
        <v>5.4666666666666677</v>
      </c>
      <c r="P3" s="3">
        <v>-6</v>
      </c>
      <c r="Q3" s="3">
        <v>0.26</v>
      </c>
      <c r="R3" s="3">
        <v>-6</v>
      </c>
      <c r="S3" s="3">
        <v>-10</v>
      </c>
      <c r="T3" s="4"/>
      <c r="U3" s="3">
        <v>-0.15</v>
      </c>
      <c r="V3" s="3">
        <v>0.04</v>
      </c>
      <c r="W3" s="3">
        <v>200</v>
      </c>
      <c r="X3" s="4"/>
      <c r="Y3" s="4"/>
      <c r="Z3" s="3">
        <v>2000</v>
      </c>
      <c r="AA3" s="1">
        <f>P3-Q3*20-R3*0.8-S3*0.6-U3*15+V3*30+W3/300</f>
        <v>3.7166666666666681</v>
      </c>
      <c r="AC3" s="8">
        <v>17.600000000000001</v>
      </c>
      <c r="AD3" s="8">
        <f>AC3*0.015</f>
        <v>0.26400000000000001</v>
      </c>
    </row>
    <row r="4" spans="1:31">
      <c r="A4" s="3" t="s">
        <v>18</v>
      </c>
      <c r="B4" s="3" t="s">
        <v>19</v>
      </c>
      <c r="C4" s="3">
        <v>-5</v>
      </c>
      <c r="D4" s="3">
        <v>0.21</v>
      </c>
      <c r="E4" s="3">
        <v>-4</v>
      </c>
      <c r="F4" s="3">
        <v>-6</v>
      </c>
      <c r="G4" s="4"/>
      <c r="H4" s="3">
        <v>-0.2</v>
      </c>
      <c r="I4" s="3">
        <v>0.05</v>
      </c>
      <c r="J4" s="3">
        <v>150</v>
      </c>
      <c r="K4" s="4"/>
      <c r="L4" s="4"/>
      <c r="M4" s="3">
        <v>2500</v>
      </c>
      <c r="N4" s="1">
        <f t="shared" ref="N4:N13" si="1">C4-D4*20-E4*0.8-F4*0.6-H4*10+I4*25+J4/300</f>
        <v>1.3500000000000005</v>
      </c>
      <c r="P4" s="3">
        <v>-4</v>
      </c>
      <c r="Q4" s="3">
        <v>0.16</v>
      </c>
      <c r="R4" s="3">
        <v>-5</v>
      </c>
      <c r="S4" s="3">
        <v>-5</v>
      </c>
      <c r="T4" s="4"/>
      <c r="U4" s="3">
        <v>-0.1</v>
      </c>
      <c r="V4" s="3">
        <v>0.03</v>
      </c>
      <c r="W4" s="3">
        <v>150</v>
      </c>
      <c r="X4" s="4"/>
      <c r="Y4" s="4"/>
      <c r="Z4" s="3">
        <v>2500</v>
      </c>
      <c r="AA4" s="1">
        <f t="shared" ref="AA4:AA13" si="2">P4-Q4*20-R4*0.8-S4*0.6-U4*15+V4*30+W4/300</f>
        <v>2.6999999999999997</v>
      </c>
      <c r="AC4" s="9">
        <v>11.3</v>
      </c>
      <c r="AD4" s="9">
        <f t="shared" ref="AD4:AD13" si="3">AC4*0.015</f>
        <v>0.16950000000000001</v>
      </c>
      <c r="AE4" s="10"/>
    </row>
    <row r="5" spans="1:31" ht="15.75" customHeight="1">
      <c r="A5" s="3" t="s">
        <v>32</v>
      </c>
      <c r="B5" s="3" t="s">
        <v>33</v>
      </c>
      <c r="C5" s="3">
        <v>-4</v>
      </c>
      <c r="D5" s="3">
        <v>0.14000000000000001</v>
      </c>
      <c r="E5" s="3">
        <v>-4</v>
      </c>
      <c r="F5" s="3">
        <v>-6</v>
      </c>
      <c r="G5" s="6"/>
      <c r="H5" s="3">
        <v>-0.2</v>
      </c>
      <c r="I5" s="3">
        <v>0.05</v>
      </c>
      <c r="J5" s="3">
        <v>150</v>
      </c>
      <c r="K5" s="6"/>
      <c r="L5" s="6"/>
      <c r="M5" s="3">
        <v>1000</v>
      </c>
      <c r="N5" s="1">
        <f t="shared" si="1"/>
        <v>3.7499999999999991</v>
      </c>
      <c r="P5" s="3">
        <v>-3</v>
      </c>
      <c r="Q5" s="3">
        <v>0.14000000000000001</v>
      </c>
      <c r="R5" s="3">
        <v>-3</v>
      </c>
      <c r="S5" s="3">
        <v>-2</v>
      </c>
      <c r="T5" s="6"/>
      <c r="U5" s="3">
        <v>-0.08</v>
      </c>
      <c r="V5" s="3">
        <v>0.03</v>
      </c>
      <c r="W5" s="3">
        <v>130</v>
      </c>
      <c r="X5" s="6"/>
      <c r="Y5" s="6"/>
      <c r="Z5" s="3">
        <v>1000</v>
      </c>
      <c r="AA5" s="1">
        <f t="shared" si="2"/>
        <v>0.33333333333333304</v>
      </c>
      <c r="AC5" s="10"/>
      <c r="AD5" s="9">
        <f>AC5*0.015</f>
        <v>0</v>
      </c>
      <c r="AE5" s="10"/>
    </row>
    <row r="6" spans="1:31">
      <c r="A6" s="3" t="s">
        <v>20</v>
      </c>
      <c r="B6" s="3" t="s">
        <v>21</v>
      </c>
      <c r="C6" s="3">
        <v>-8</v>
      </c>
      <c r="D6" s="3">
        <v>0.28999999999999998</v>
      </c>
      <c r="E6" s="3">
        <v>-3</v>
      </c>
      <c r="F6" s="3">
        <v>-8</v>
      </c>
      <c r="G6" s="4"/>
      <c r="H6" s="3">
        <v>-0.1</v>
      </c>
      <c r="I6" s="3">
        <v>0.1</v>
      </c>
      <c r="J6" s="3">
        <v>100</v>
      </c>
      <c r="K6" s="4"/>
      <c r="L6" s="4"/>
      <c r="M6" s="3">
        <v>1500</v>
      </c>
      <c r="N6" s="1">
        <f t="shared" si="1"/>
        <v>-2.7666666666666671</v>
      </c>
      <c r="P6" s="3">
        <v>-5</v>
      </c>
      <c r="Q6" s="3">
        <v>0.21</v>
      </c>
      <c r="R6" s="3">
        <v>-4</v>
      </c>
      <c r="S6" s="3">
        <v>-9</v>
      </c>
      <c r="T6" s="4"/>
      <c r="U6" s="3">
        <v>-7.0000000000000007E-2</v>
      </c>
      <c r="V6" s="3">
        <v>0.05</v>
      </c>
      <c r="W6" s="3">
        <v>100</v>
      </c>
      <c r="X6" s="4"/>
      <c r="Y6" s="4"/>
      <c r="Z6" s="3">
        <v>1500</v>
      </c>
      <c r="AA6" s="1">
        <f t="shared" si="2"/>
        <v>2.2833333333333337</v>
      </c>
      <c r="AC6" s="9">
        <v>9.1999999999999993</v>
      </c>
      <c r="AD6" s="9">
        <f t="shared" si="3"/>
        <v>0.13799999999999998</v>
      </c>
      <c r="AE6" s="10"/>
    </row>
    <row r="7" spans="1:31">
      <c r="A7" s="3" t="s">
        <v>22</v>
      </c>
      <c r="B7" s="3" t="s">
        <v>23</v>
      </c>
      <c r="C7" s="3">
        <v>-8</v>
      </c>
      <c r="D7" s="3">
        <v>0.28999999999999998</v>
      </c>
      <c r="E7" s="3">
        <v>-3</v>
      </c>
      <c r="F7" s="3">
        <v>-8</v>
      </c>
      <c r="G7" s="4"/>
      <c r="H7" s="3">
        <v>-0.1</v>
      </c>
      <c r="I7" s="3">
        <v>0.1</v>
      </c>
      <c r="J7" s="3">
        <v>100</v>
      </c>
      <c r="K7" s="4"/>
      <c r="L7" s="4"/>
      <c r="M7" s="3">
        <v>1500</v>
      </c>
      <c r="N7" s="1">
        <f t="shared" si="1"/>
        <v>-2.7666666666666671</v>
      </c>
      <c r="P7" s="3">
        <v>-5</v>
      </c>
      <c r="Q7" s="3">
        <v>0.21</v>
      </c>
      <c r="R7" s="3">
        <v>-4</v>
      </c>
      <c r="S7" s="3">
        <v>-9</v>
      </c>
      <c r="T7" s="4"/>
      <c r="U7" s="3">
        <v>-7.0000000000000007E-2</v>
      </c>
      <c r="V7" s="3">
        <v>0.05</v>
      </c>
      <c r="W7" s="3">
        <v>100</v>
      </c>
      <c r="X7" s="4"/>
      <c r="Y7" s="4"/>
      <c r="Z7" s="3">
        <v>1500</v>
      </c>
      <c r="AA7" s="1">
        <f t="shared" si="2"/>
        <v>2.2833333333333337</v>
      </c>
      <c r="AC7" s="9"/>
      <c r="AD7" s="9">
        <f t="shared" si="3"/>
        <v>0</v>
      </c>
      <c r="AE7" s="10"/>
    </row>
    <row r="8" spans="1:31" ht="15.75" customHeight="1">
      <c r="A8" s="5" t="s">
        <v>24</v>
      </c>
      <c r="B8" s="5" t="s">
        <v>25</v>
      </c>
      <c r="C8" s="5">
        <v>-2</v>
      </c>
      <c r="D8" s="5">
        <v>0.16</v>
      </c>
      <c r="E8" s="5">
        <v>-2</v>
      </c>
      <c r="F8" s="5">
        <v>-4</v>
      </c>
      <c r="H8" s="5">
        <v>-0.05</v>
      </c>
      <c r="I8" s="5">
        <v>0.05</v>
      </c>
      <c r="J8" s="5">
        <v>20</v>
      </c>
      <c r="M8" s="5">
        <v>1500</v>
      </c>
      <c r="N8" s="1">
        <f t="shared" si="1"/>
        <v>0.61666666666666647</v>
      </c>
      <c r="P8" s="5">
        <v>-3</v>
      </c>
      <c r="Q8" s="5">
        <v>0.12</v>
      </c>
      <c r="R8" s="5">
        <v>-5</v>
      </c>
      <c r="S8" s="5">
        <v>-4</v>
      </c>
      <c r="U8" s="5">
        <v>-0.08</v>
      </c>
      <c r="V8" s="5">
        <v>0.02</v>
      </c>
      <c r="W8" s="5">
        <v>120</v>
      </c>
      <c r="Z8" s="5">
        <v>1500</v>
      </c>
      <c r="AA8" s="1">
        <f t="shared" si="2"/>
        <v>3.1999999999999993</v>
      </c>
      <c r="AC8" s="9">
        <v>7</v>
      </c>
      <c r="AD8" s="9">
        <f t="shared" si="3"/>
        <v>0.105</v>
      </c>
      <c r="AE8" s="10"/>
    </row>
    <row r="9" spans="1:31" ht="15.75" customHeight="1">
      <c r="A9" s="5" t="s">
        <v>26</v>
      </c>
      <c r="B9" s="5" t="s">
        <v>27</v>
      </c>
      <c r="C9" s="5">
        <v>-4</v>
      </c>
      <c r="D9" s="5">
        <v>0.2</v>
      </c>
      <c r="E9" s="5">
        <v>-5</v>
      </c>
      <c r="F9" s="5">
        <v>-5</v>
      </c>
      <c r="H9" s="5">
        <v>-0.1</v>
      </c>
      <c r="I9" s="5">
        <v>0.1</v>
      </c>
      <c r="J9" s="5">
        <v>50</v>
      </c>
      <c r="M9" s="5">
        <v>2000</v>
      </c>
      <c r="N9" s="1">
        <f t="shared" si="1"/>
        <v>2.6666666666666665</v>
      </c>
      <c r="P9" s="5">
        <v>-5</v>
      </c>
      <c r="Q9" s="5">
        <v>0.15</v>
      </c>
      <c r="R9" s="5">
        <v>-6</v>
      </c>
      <c r="S9" s="5">
        <v>-5</v>
      </c>
      <c r="U9" s="5">
        <v>-0.12</v>
      </c>
      <c r="V9" s="5">
        <v>0.04</v>
      </c>
      <c r="W9" s="5">
        <v>160</v>
      </c>
      <c r="Z9" s="5">
        <v>2000</v>
      </c>
      <c r="AA9" s="1">
        <f t="shared" si="2"/>
        <v>3.3333333333333339</v>
      </c>
      <c r="AC9" s="10"/>
      <c r="AD9" s="9">
        <f t="shared" si="3"/>
        <v>0</v>
      </c>
      <c r="AE9" s="10"/>
    </row>
    <row r="10" spans="1:31" ht="15.75" customHeight="1">
      <c r="A10" s="5" t="s">
        <v>28</v>
      </c>
      <c r="B10" s="5" t="s">
        <v>29</v>
      </c>
      <c r="C10" s="5">
        <v>-6</v>
      </c>
      <c r="D10" s="5">
        <v>0.24</v>
      </c>
      <c r="E10" s="5">
        <v>-7</v>
      </c>
      <c r="F10" s="5">
        <v>-8</v>
      </c>
      <c r="H10" s="5">
        <v>-0.15</v>
      </c>
      <c r="I10" s="5">
        <v>0.12</v>
      </c>
      <c r="J10" s="5">
        <v>80</v>
      </c>
      <c r="M10" s="5">
        <v>3000</v>
      </c>
      <c r="N10" s="1">
        <f t="shared" si="1"/>
        <v>4.3666666666666663</v>
      </c>
      <c r="P10" s="5">
        <v>-7</v>
      </c>
      <c r="Q10" s="5">
        <v>0.18</v>
      </c>
      <c r="R10" s="5">
        <v>-7</v>
      </c>
      <c r="S10" s="5">
        <v>-6</v>
      </c>
      <c r="U10" s="5">
        <v>-0.16</v>
      </c>
      <c r="V10" s="5">
        <v>0.06</v>
      </c>
      <c r="W10" s="5">
        <v>200</v>
      </c>
      <c r="Z10" s="5">
        <v>3000</v>
      </c>
      <c r="AA10" s="1">
        <f t="shared" si="2"/>
        <v>3.4666666666666668</v>
      </c>
      <c r="AC10" s="10">
        <v>11</v>
      </c>
      <c r="AD10" s="9">
        <f t="shared" si="3"/>
        <v>0.16499999999999998</v>
      </c>
      <c r="AE10" s="10"/>
    </row>
    <row r="11" spans="1:31" ht="15.75" customHeight="1">
      <c r="A11" s="3" t="s">
        <v>30</v>
      </c>
      <c r="B11" s="3" t="s">
        <v>31</v>
      </c>
      <c r="C11" s="3">
        <v>-3</v>
      </c>
      <c r="D11" s="3">
        <v>0.08</v>
      </c>
      <c r="E11" s="3">
        <v>-10</v>
      </c>
      <c r="F11" s="3">
        <v>8</v>
      </c>
      <c r="G11" s="6"/>
      <c r="H11" s="3">
        <v>0.15</v>
      </c>
      <c r="I11" s="3">
        <v>-0.1</v>
      </c>
      <c r="J11" s="3">
        <v>-30</v>
      </c>
      <c r="K11" s="6"/>
      <c r="L11" s="6"/>
      <c r="M11" s="3">
        <v>700</v>
      </c>
      <c r="N11" s="1">
        <f t="shared" si="1"/>
        <v>-5.4999999999999991</v>
      </c>
      <c r="P11" s="3">
        <v>-3</v>
      </c>
      <c r="Q11" s="3">
        <v>0.05</v>
      </c>
      <c r="R11" s="3">
        <v>-1</v>
      </c>
      <c r="S11" s="3">
        <v>-10</v>
      </c>
      <c r="T11" s="6"/>
      <c r="U11" s="3">
        <v>0.05</v>
      </c>
      <c r="V11" s="3">
        <v>-0.04</v>
      </c>
      <c r="W11" s="3">
        <v>-30</v>
      </c>
      <c r="X11" s="6"/>
      <c r="Y11" s="6"/>
      <c r="Z11" s="3">
        <v>700</v>
      </c>
      <c r="AA11" s="1">
        <f t="shared" si="2"/>
        <v>0.74999999999999989</v>
      </c>
      <c r="AC11" s="10">
        <v>2</v>
      </c>
      <c r="AD11" s="9">
        <f t="shared" si="3"/>
        <v>0.03</v>
      </c>
      <c r="AE11" s="10"/>
    </row>
    <row r="12" spans="1:31" ht="15.75" customHeight="1">
      <c r="A12" s="3" t="s">
        <v>192</v>
      </c>
      <c r="B12" s="3" t="s">
        <v>193</v>
      </c>
      <c r="C12" s="3">
        <v>-3</v>
      </c>
      <c r="D12" s="3">
        <v>0.08</v>
      </c>
      <c r="E12" s="3">
        <v>-22</v>
      </c>
      <c r="F12" s="3">
        <v>16</v>
      </c>
      <c r="G12" s="6"/>
      <c r="H12" s="3">
        <v>0.15</v>
      </c>
      <c r="I12" s="3">
        <v>-0.15</v>
      </c>
      <c r="J12" s="3">
        <v>-30</v>
      </c>
      <c r="K12" s="6"/>
      <c r="L12" s="6"/>
      <c r="M12" s="3">
        <v>300</v>
      </c>
      <c r="N12" s="1">
        <f t="shared" si="1"/>
        <v>-1.949999999999998</v>
      </c>
      <c r="P12" s="3">
        <v>-1</v>
      </c>
      <c r="Q12" s="3">
        <v>0.04</v>
      </c>
      <c r="R12" s="3">
        <v>-3</v>
      </c>
      <c r="S12" s="3">
        <v>-3</v>
      </c>
      <c r="T12" s="6"/>
      <c r="U12" s="3">
        <v>0.05</v>
      </c>
      <c r="V12" s="3">
        <v>0</v>
      </c>
      <c r="W12" s="3">
        <v>-30</v>
      </c>
      <c r="X12" s="6"/>
      <c r="Y12" s="6"/>
      <c r="Z12" s="3">
        <v>300</v>
      </c>
      <c r="AA12" s="1">
        <f t="shared" si="2"/>
        <v>1.5500000000000003</v>
      </c>
      <c r="AC12" s="10"/>
      <c r="AD12" s="9"/>
      <c r="AE12" s="10"/>
    </row>
    <row r="13" spans="1:31" ht="15.75" customHeight="1">
      <c r="A13" s="3" t="s">
        <v>34</v>
      </c>
      <c r="B13" s="3" t="s">
        <v>35</v>
      </c>
      <c r="C13" s="3">
        <v>-6</v>
      </c>
      <c r="D13" s="3">
        <v>0.23</v>
      </c>
      <c r="E13" s="3">
        <v>-6</v>
      </c>
      <c r="F13" s="3">
        <v>-10</v>
      </c>
      <c r="G13" s="6"/>
      <c r="H13" s="3">
        <v>-0.3</v>
      </c>
      <c r="I13" s="3">
        <v>0.08</v>
      </c>
      <c r="J13" s="3">
        <v>200</v>
      </c>
      <c r="K13" s="6"/>
      <c r="L13" s="6"/>
      <c r="M13" s="3">
        <v>1000</v>
      </c>
      <c r="N13" s="1">
        <f t="shared" si="1"/>
        <v>5.8666666666666663</v>
      </c>
      <c r="P13" s="3">
        <v>-6</v>
      </c>
      <c r="Q13" s="3">
        <v>0.27</v>
      </c>
      <c r="R13" s="3">
        <v>-7</v>
      </c>
      <c r="S13" s="3">
        <v>-8</v>
      </c>
      <c r="T13" s="6"/>
      <c r="U13" s="3">
        <v>-0.15</v>
      </c>
      <c r="V13" s="3">
        <v>0.03</v>
      </c>
      <c r="W13" s="3">
        <v>140</v>
      </c>
      <c r="X13" s="6"/>
      <c r="Y13" s="6"/>
      <c r="Z13" s="3">
        <v>1000</v>
      </c>
      <c r="AA13" s="1">
        <f t="shared" si="2"/>
        <v>2.6166666666666667</v>
      </c>
      <c r="AC13">
        <v>12.6</v>
      </c>
      <c r="AD13" s="9">
        <f t="shared" si="3"/>
        <v>0.189</v>
      </c>
    </row>
    <row r="14" spans="1:31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1"/>
    </row>
    <row r="15" spans="1:31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1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"/>
    </row>
    <row r="16" spans="1:31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1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"/>
    </row>
    <row r="17" spans="1:2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1"/>
      <c r="P17" s="6"/>
      <c r="Q17" s="6"/>
      <c r="R17" s="6"/>
      <c r="S17" s="6"/>
      <c r="T17" s="6"/>
      <c r="U17" s="6"/>
      <c r="V17" s="6"/>
      <c r="W17" s="6"/>
      <c r="X17" s="6"/>
      <c r="Y17" s="6"/>
      <c r="Z17" s="1"/>
      <c r="AA17" s="1"/>
    </row>
    <row r="18" spans="1:27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1"/>
      <c r="P18" s="6"/>
      <c r="Q18" s="6"/>
      <c r="R18" s="6"/>
      <c r="S18" s="6"/>
      <c r="T18" s="6"/>
      <c r="U18" s="6"/>
      <c r="V18" s="6"/>
      <c r="W18" s="6"/>
      <c r="X18" s="6"/>
      <c r="Y18" s="6"/>
      <c r="Z18" s="1"/>
    </row>
    <row r="19" spans="1:27" ht="15.75" customHeight="1">
      <c r="N19" s="1"/>
    </row>
    <row r="20" spans="1:27" ht="15.75" customHeight="1"/>
    <row r="21" spans="1:27" ht="15.75" customHeight="1"/>
    <row r="22" spans="1:27" ht="15.75" customHeight="1"/>
    <row r="23" spans="1:27" ht="15.75" customHeight="1"/>
    <row r="24" spans="1:27" ht="15.75" customHeight="1"/>
    <row r="25" spans="1:27" ht="15.75" customHeight="1"/>
    <row r="26" spans="1:27" ht="15.75" customHeight="1"/>
    <row r="27" spans="1:27" ht="15.75" customHeight="1"/>
    <row r="28" spans="1:27" ht="15.75" customHeight="1"/>
    <row r="29" spans="1:27" ht="15.75" customHeight="1"/>
    <row r="30" spans="1:27" ht="15.75" customHeight="1"/>
    <row r="31" spans="1:27" ht="15.75" customHeight="1"/>
    <row r="32" spans="1:2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4"/>
  <sheetViews>
    <sheetView workbookViewId="0"/>
  </sheetViews>
  <sheetFormatPr defaultColWidth="14.42578125" defaultRowHeight="15" customHeight="1"/>
  <cols>
    <col min="1" max="1" width="8.7109375" customWidth="1"/>
    <col min="2" max="2" width="27.140625" customWidth="1"/>
    <col min="3" max="12" width="6.7109375" customWidth="1"/>
    <col min="13" max="13" width="9.140625" customWidth="1"/>
    <col min="14" max="14" width="26.7109375" customWidth="1"/>
    <col min="15" max="25" width="6.7109375" customWidth="1"/>
  </cols>
  <sheetData>
    <row r="1" spans="1: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O1" s="1" t="s">
        <v>1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 t="s">
        <v>2</v>
      </c>
      <c r="B2" s="1" t="s">
        <v>3</v>
      </c>
      <c r="C2" s="1" t="e">
        <f t="shared" ref="C2:M2" ca="1" si="0">_xludf.CONCAT(O2, "_old")</f>
        <v>#NAME?</v>
      </c>
      <c r="D2" s="1" t="e">
        <f t="shared" ca="1" si="0"/>
        <v>#NAME?</v>
      </c>
      <c r="E2" s="1" t="e">
        <f t="shared" ca="1" si="0"/>
        <v>#NAME?</v>
      </c>
      <c r="F2" s="1" t="e">
        <f t="shared" ca="1" si="0"/>
        <v>#NAME?</v>
      </c>
      <c r="G2" s="1" t="e">
        <f t="shared" ca="1" si="0"/>
        <v>#NAME?</v>
      </c>
      <c r="H2" s="1" t="e">
        <f t="shared" ca="1" si="0"/>
        <v>#NAME?</v>
      </c>
      <c r="I2" s="1" t="e">
        <f t="shared" ca="1" si="0"/>
        <v>#NAME?</v>
      </c>
      <c r="J2" s="1" t="e">
        <f t="shared" ca="1" si="0"/>
        <v>#NAME?</v>
      </c>
      <c r="K2" s="1" t="e">
        <f t="shared" ca="1" si="0"/>
        <v>#NAME?</v>
      </c>
      <c r="L2" s="1" t="e">
        <f t="shared" ca="1" si="0"/>
        <v>#NAME?</v>
      </c>
      <c r="M2" s="1" t="e">
        <f t="shared" ca="1" si="0"/>
        <v>#NAME?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36</v>
      </c>
      <c r="U2" s="1" t="s">
        <v>10</v>
      </c>
      <c r="V2" s="1" t="s">
        <v>11</v>
      </c>
      <c r="W2" s="1" t="s">
        <v>12</v>
      </c>
      <c r="X2" s="1" t="s">
        <v>13</v>
      </c>
      <c r="Y2" s="1" t="s">
        <v>14</v>
      </c>
    </row>
    <row r="3" spans="1:25">
      <c r="A3" s="3" t="s">
        <v>37</v>
      </c>
      <c r="B3" s="3" t="s">
        <v>38</v>
      </c>
      <c r="C3" s="3">
        <v>3</v>
      </c>
      <c r="D3" s="3">
        <v>0.02</v>
      </c>
      <c r="E3" s="6"/>
      <c r="F3" s="6"/>
      <c r="G3" s="6"/>
      <c r="H3" s="6"/>
      <c r="I3" s="6"/>
      <c r="J3" s="6"/>
      <c r="K3" s="6"/>
      <c r="L3" s="6"/>
      <c r="M3" s="3">
        <v>250</v>
      </c>
      <c r="O3" s="3">
        <v>3</v>
      </c>
      <c r="P3" s="3">
        <v>0.02</v>
      </c>
      <c r="Q3" s="6"/>
      <c r="R3" s="6"/>
      <c r="S3" s="6"/>
      <c r="T3" s="6"/>
      <c r="U3" s="6"/>
      <c r="V3" s="6"/>
      <c r="W3" s="6"/>
      <c r="X3" s="6"/>
      <c r="Y3" s="3">
        <v>0</v>
      </c>
    </row>
    <row r="4" spans="1:25">
      <c r="A4" s="3" t="s">
        <v>39</v>
      </c>
      <c r="B4" s="3" t="s">
        <v>40</v>
      </c>
      <c r="C4" s="3">
        <v>2</v>
      </c>
      <c r="D4" s="3">
        <v>0.02</v>
      </c>
      <c r="E4" s="6"/>
      <c r="F4" s="6"/>
      <c r="G4" s="6"/>
      <c r="H4" s="6"/>
      <c r="I4" s="6"/>
      <c r="J4" s="6"/>
      <c r="K4" s="6"/>
      <c r="L4" s="6"/>
      <c r="M4" s="3">
        <v>250</v>
      </c>
      <c r="O4" s="3">
        <v>2</v>
      </c>
      <c r="P4" s="3">
        <v>0.02</v>
      </c>
      <c r="Q4" s="6"/>
      <c r="R4" s="6"/>
      <c r="S4" s="6"/>
      <c r="T4" s="6"/>
      <c r="U4" s="6"/>
      <c r="V4" s="6"/>
      <c r="W4" s="6"/>
      <c r="X4" s="6"/>
      <c r="Y4" s="3">
        <v>0</v>
      </c>
    </row>
    <row r="5" spans="1:25">
      <c r="A5" s="3" t="s">
        <v>41</v>
      </c>
      <c r="B5" s="3" t="s">
        <v>42</v>
      </c>
      <c r="C5" s="3">
        <v>2</v>
      </c>
      <c r="D5" s="3">
        <v>0.01</v>
      </c>
      <c r="E5" s="6"/>
      <c r="F5" s="6"/>
      <c r="G5" s="6"/>
      <c r="H5" s="6"/>
      <c r="I5" s="6"/>
      <c r="J5" s="6"/>
      <c r="K5" s="6"/>
      <c r="L5" s="6"/>
      <c r="M5" s="3">
        <v>100</v>
      </c>
      <c r="O5" s="3">
        <v>2</v>
      </c>
      <c r="P5" s="3">
        <v>0.01</v>
      </c>
      <c r="Q5" s="6"/>
      <c r="R5" s="6"/>
      <c r="S5" s="6"/>
      <c r="T5" s="6"/>
      <c r="U5" s="6"/>
      <c r="V5" s="6"/>
      <c r="W5" s="6"/>
      <c r="X5" s="6"/>
      <c r="Y5" s="3">
        <v>0</v>
      </c>
    </row>
    <row r="6" spans="1:25">
      <c r="A6" s="3" t="s">
        <v>43</v>
      </c>
      <c r="B6" s="3" t="s">
        <v>44</v>
      </c>
      <c r="C6" s="3">
        <v>3</v>
      </c>
      <c r="D6" s="3">
        <v>0.01</v>
      </c>
      <c r="E6" s="6"/>
      <c r="F6" s="6"/>
      <c r="G6" s="6"/>
      <c r="H6" s="6"/>
      <c r="I6" s="6"/>
      <c r="J6" s="6"/>
      <c r="K6" s="6"/>
      <c r="L6" s="6"/>
      <c r="M6" s="3">
        <v>100</v>
      </c>
      <c r="O6" s="3">
        <v>3</v>
      </c>
      <c r="P6" s="3">
        <v>0.01</v>
      </c>
      <c r="Q6" s="6"/>
      <c r="R6" s="6"/>
      <c r="S6" s="6"/>
      <c r="T6" s="6"/>
      <c r="U6" s="6"/>
      <c r="V6" s="6"/>
      <c r="W6" s="6"/>
      <c r="X6" s="6"/>
      <c r="Y6" s="3">
        <v>0</v>
      </c>
    </row>
    <row r="7" spans="1:25">
      <c r="A7" s="3" t="s">
        <v>45</v>
      </c>
      <c r="B7" s="3" t="s">
        <v>46</v>
      </c>
      <c r="C7" s="3">
        <v>3</v>
      </c>
      <c r="D7" s="3">
        <v>0.01</v>
      </c>
      <c r="E7" s="6"/>
      <c r="F7" s="6"/>
      <c r="G7" s="6"/>
      <c r="H7" s="6"/>
      <c r="I7" s="6"/>
      <c r="J7" s="6"/>
      <c r="K7" s="6"/>
      <c r="L7" s="6"/>
      <c r="M7" s="3">
        <v>100</v>
      </c>
      <c r="O7" s="3">
        <v>3</v>
      </c>
      <c r="P7" s="3">
        <v>0.01</v>
      </c>
      <c r="Q7" s="6"/>
      <c r="R7" s="6"/>
      <c r="S7" s="6"/>
      <c r="T7" s="6"/>
      <c r="U7" s="6"/>
      <c r="V7" s="6"/>
      <c r="W7" s="6"/>
      <c r="X7" s="6"/>
      <c r="Y7" s="3">
        <v>0</v>
      </c>
    </row>
    <row r="8" spans="1:25">
      <c r="A8" s="3" t="s">
        <v>47</v>
      </c>
      <c r="B8" s="3" t="s">
        <v>48</v>
      </c>
      <c r="C8" s="3">
        <v>2</v>
      </c>
      <c r="D8" s="3">
        <v>0.01</v>
      </c>
      <c r="E8" s="6"/>
      <c r="F8" s="6"/>
      <c r="G8" s="6"/>
      <c r="H8" s="6"/>
      <c r="I8" s="6"/>
      <c r="J8" s="6"/>
      <c r="K8" s="6"/>
      <c r="L8" s="6"/>
      <c r="M8" s="3">
        <v>100</v>
      </c>
      <c r="O8" s="3">
        <v>2</v>
      </c>
      <c r="P8" s="3">
        <v>0.01</v>
      </c>
      <c r="Q8" s="6"/>
      <c r="R8" s="6"/>
      <c r="S8" s="6"/>
      <c r="T8" s="6"/>
      <c r="U8" s="6"/>
      <c r="V8" s="6"/>
      <c r="W8" s="6"/>
      <c r="X8" s="6"/>
      <c r="Y8" s="3">
        <v>0</v>
      </c>
    </row>
    <row r="9" spans="1:25">
      <c r="A9" s="3" t="s">
        <v>49</v>
      </c>
      <c r="B9" s="3" t="s">
        <v>50</v>
      </c>
      <c r="C9" s="3">
        <v>2</v>
      </c>
      <c r="D9" s="3">
        <v>0.01</v>
      </c>
      <c r="E9" s="6"/>
      <c r="F9" s="6"/>
      <c r="G9" s="6"/>
      <c r="H9" s="6"/>
      <c r="I9" s="6"/>
      <c r="J9" s="6"/>
      <c r="K9" s="6"/>
      <c r="L9" s="6"/>
      <c r="M9" s="3">
        <v>100</v>
      </c>
      <c r="O9" s="3">
        <v>2</v>
      </c>
      <c r="P9" s="3">
        <v>0.01</v>
      </c>
      <c r="Q9" s="6"/>
      <c r="R9" s="6"/>
      <c r="S9" s="6"/>
      <c r="T9" s="6"/>
      <c r="U9" s="6"/>
      <c r="V9" s="6"/>
      <c r="W9" s="6"/>
      <c r="X9" s="6"/>
      <c r="Y9" s="3">
        <v>0</v>
      </c>
    </row>
    <row r="10" spans="1:25">
      <c r="A10" s="3" t="s">
        <v>51</v>
      </c>
      <c r="B10" s="3" t="s">
        <v>52</v>
      </c>
      <c r="C10" s="3">
        <v>3</v>
      </c>
      <c r="D10" s="3">
        <v>0.01</v>
      </c>
      <c r="E10" s="6"/>
      <c r="F10" s="6"/>
      <c r="G10" s="6"/>
      <c r="H10" s="6"/>
      <c r="I10" s="6"/>
      <c r="J10" s="6"/>
      <c r="K10" s="6"/>
      <c r="L10" s="6"/>
      <c r="M10" s="3">
        <v>100</v>
      </c>
      <c r="O10" s="3">
        <v>3</v>
      </c>
      <c r="P10" s="3">
        <v>0.01</v>
      </c>
      <c r="Q10" s="6"/>
      <c r="R10" s="6"/>
      <c r="S10" s="6"/>
      <c r="T10" s="6"/>
      <c r="U10" s="6"/>
      <c r="V10" s="6"/>
      <c r="W10" s="6"/>
      <c r="X10" s="6"/>
      <c r="Y10" s="3">
        <v>0</v>
      </c>
    </row>
    <row r="11" spans="1:25">
      <c r="A11" s="3" t="s">
        <v>53</v>
      </c>
      <c r="B11" s="3" t="s">
        <v>54</v>
      </c>
      <c r="C11" s="3">
        <v>2</v>
      </c>
      <c r="D11" s="3">
        <v>0.01</v>
      </c>
      <c r="E11" s="6"/>
      <c r="F11" s="6"/>
      <c r="G11" s="6"/>
      <c r="H11" s="6"/>
      <c r="I11" s="6"/>
      <c r="J11" s="6"/>
      <c r="K11" s="6"/>
      <c r="L11" s="6"/>
      <c r="M11" s="3">
        <v>100</v>
      </c>
      <c r="O11" s="3">
        <v>2</v>
      </c>
      <c r="P11" s="3">
        <v>0.01</v>
      </c>
      <c r="Q11" s="6"/>
      <c r="R11" s="6"/>
      <c r="S11" s="6"/>
      <c r="T11" s="6"/>
      <c r="U11" s="6"/>
      <c r="V11" s="6"/>
      <c r="W11" s="6"/>
      <c r="X11" s="6"/>
      <c r="Y11" s="3">
        <v>0</v>
      </c>
    </row>
    <row r="12" spans="1:25">
      <c r="A12" s="3" t="s">
        <v>55</v>
      </c>
      <c r="B12" s="3" t="s">
        <v>56</v>
      </c>
      <c r="C12" s="3">
        <v>3</v>
      </c>
      <c r="D12" s="3">
        <v>0.01</v>
      </c>
      <c r="E12" s="6"/>
      <c r="F12" s="6"/>
      <c r="G12" s="6"/>
      <c r="H12" s="6"/>
      <c r="I12" s="6"/>
      <c r="J12" s="6"/>
      <c r="K12" s="6"/>
      <c r="L12" s="6"/>
      <c r="M12" s="3">
        <v>100</v>
      </c>
      <c r="O12" s="3">
        <v>3</v>
      </c>
      <c r="P12" s="3">
        <v>0.01</v>
      </c>
      <c r="Q12" s="6"/>
      <c r="R12" s="6"/>
      <c r="S12" s="6"/>
      <c r="T12" s="6"/>
      <c r="U12" s="6"/>
      <c r="V12" s="6"/>
      <c r="W12" s="6"/>
      <c r="X12" s="6"/>
      <c r="Y12" s="3">
        <v>0</v>
      </c>
    </row>
    <row r="13" spans="1:25">
      <c r="A13" s="3" t="s">
        <v>57</v>
      </c>
      <c r="B13" s="3" t="s">
        <v>58</v>
      </c>
      <c r="C13" s="3">
        <v>3</v>
      </c>
      <c r="D13" s="3">
        <v>0.01</v>
      </c>
      <c r="E13" s="6"/>
      <c r="F13" s="6"/>
      <c r="G13" s="6"/>
      <c r="H13" s="6"/>
      <c r="I13" s="6"/>
      <c r="J13" s="6"/>
      <c r="K13" s="6"/>
      <c r="L13" s="6"/>
      <c r="M13" s="3">
        <v>200</v>
      </c>
      <c r="O13" s="3">
        <v>3</v>
      </c>
      <c r="P13" s="3">
        <v>0.01</v>
      </c>
      <c r="Q13" s="6"/>
      <c r="R13" s="6"/>
      <c r="S13" s="6"/>
      <c r="T13" s="6"/>
      <c r="U13" s="6"/>
      <c r="V13" s="6"/>
      <c r="W13" s="6"/>
      <c r="X13" s="6"/>
      <c r="Y13" s="3">
        <v>0</v>
      </c>
    </row>
    <row r="14" spans="1:25">
      <c r="A14" s="3" t="s">
        <v>59</v>
      </c>
      <c r="B14" s="3" t="s">
        <v>60</v>
      </c>
      <c r="C14" s="3">
        <v>3</v>
      </c>
      <c r="D14" s="3">
        <v>0.01</v>
      </c>
      <c r="E14" s="6"/>
      <c r="F14" s="6"/>
      <c r="G14" s="6"/>
      <c r="H14" s="6"/>
      <c r="I14" s="6"/>
      <c r="J14" s="6"/>
      <c r="K14" s="6"/>
      <c r="L14" s="6"/>
      <c r="M14" s="3">
        <v>200</v>
      </c>
      <c r="O14" s="3">
        <v>3</v>
      </c>
      <c r="P14" s="3">
        <v>0.01</v>
      </c>
      <c r="Q14" s="6"/>
      <c r="R14" s="6"/>
      <c r="S14" s="6"/>
      <c r="T14" s="6"/>
      <c r="U14" s="6"/>
      <c r="V14" s="6"/>
      <c r="W14" s="6"/>
      <c r="X14" s="6"/>
      <c r="Y14" s="3">
        <v>0</v>
      </c>
    </row>
    <row r="15" spans="1:25">
      <c r="A15" s="3" t="s">
        <v>61</v>
      </c>
      <c r="B15" s="3" t="s">
        <v>62</v>
      </c>
      <c r="C15" s="3">
        <v>2</v>
      </c>
      <c r="D15" s="3">
        <v>0.01</v>
      </c>
      <c r="E15" s="6"/>
      <c r="F15" s="6"/>
      <c r="G15" s="6"/>
      <c r="H15" s="6"/>
      <c r="I15" s="6"/>
      <c r="J15" s="6"/>
      <c r="K15" s="6"/>
      <c r="L15" s="6"/>
      <c r="M15" s="3">
        <v>200</v>
      </c>
      <c r="O15" s="3">
        <v>2</v>
      </c>
      <c r="P15" s="3">
        <v>0.01</v>
      </c>
      <c r="Q15" s="6"/>
      <c r="R15" s="6"/>
      <c r="S15" s="6"/>
      <c r="T15" s="6"/>
      <c r="U15" s="6"/>
      <c r="V15" s="6"/>
      <c r="W15" s="6"/>
      <c r="X15" s="6"/>
      <c r="Y15" s="3">
        <v>0</v>
      </c>
    </row>
    <row r="16" spans="1:25">
      <c r="A16" s="3" t="s">
        <v>63</v>
      </c>
      <c r="B16" s="3" t="s">
        <v>64</v>
      </c>
      <c r="C16" s="3">
        <v>2</v>
      </c>
      <c r="D16" s="3">
        <v>0.01</v>
      </c>
      <c r="E16" s="6"/>
      <c r="F16" s="6"/>
      <c r="G16" s="6"/>
      <c r="H16" s="6"/>
      <c r="I16" s="6"/>
      <c r="J16" s="6"/>
      <c r="K16" s="6"/>
      <c r="L16" s="6"/>
      <c r="M16" s="3">
        <v>200</v>
      </c>
      <c r="O16" s="3">
        <v>2</v>
      </c>
      <c r="P16" s="3">
        <v>0.01</v>
      </c>
      <c r="Q16" s="6"/>
      <c r="R16" s="6"/>
      <c r="S16" s="6"/>
      <c r="T16" s="6"/>
      <c r="U16" s="6"/>
      <c r="V16" s="6"/>
      <c r="W16" s="6"/>
      <c r="X16" s="6"/>
      <c r="Y16" s="3">
        <v>0</v>
      </c>
    </row>
    <row r="17" spans="1:25">
      <c r="A17" s="3" t="s">
        <v>65</v>
      </c>
      <c r="B17" s="3" t="s">
        <v>66</v>
      </c>
      <c r="C17" s="3">
        <v>3</v>
      </c>
      <c r="D17" s="3">
        <v>0.01</v>
      </c>
      <c r="E17" s="6"/>
      <c r="F17" s="6"/>
      <c r="G17" s="6"/>
      <c r="H17" s="6"/>
      <c r="I17" s="6"/>
      <c r="J17" s="6"/>
      <c r="K17" s="6"/>
      <c r="L17" s="6"/>
      <c r="M17" s="3">
        <v>200</v>
      </c>
      <c r="O17" s="3">
        <v>3</v>
      </c>
      <c r="P17" s="3">
        <v>0.01</v>
      </c>
      <c r="Q17" s="6"/>
      <c r="R17" s="6"/>
      <c r="S17" s="6"/>
      <c r="T17" s="6"/>
      <c r="U17" s="6"/>
      <c r="V17" s="6"/>
      <c r="W17" s="6"/>
      <c r="X17" s="6"/>
      <c r="Y17" s="3">
        <v>0</v>
      </c>
    </row>
    <row r="18" spans="1:25">
      <c r="A18" s="3" t="s">
        <v>67</v>
      </c>
      <c r="B18" s="3" t="s">
        <v>68</v>
      </c>
      <c r="C18" s="3">
        <v>2</v>
      </c>
      <c r="D18" s="3">
        <v>0.01</v>
      </c>
      <c r="E18" s="6"/>
      <c r="F18" s="6"/>
      <c r="G18" s="6"/>
      <c r="H18" s="6"/>
      <c r="I18" s="6"/>
      <c r="J18" s="6"/>
      <c r="K18" s="6"/>
      <c r="L18" s="6"/>
      <c r="M18" s="3">
        <v>200</v>
      </c>
      <c r="O18" s="3">
        <v>2</v>
      </c>
      <c r="P18" s="3">
        <v>0.01</v>
      </c>
      <c r="Q18" s="6"/>
      <c r="R18" s="6"/>
      <c r="S18" s="6"/>
      <c r="T18" s="6"/>
      <c r="U18" s="6"/>
      <c r="V18" s="6"/>
      <c r="W18" s="6"/>
      <c r="X18" s="6"/>
      <c r="Y18" s="3">
        <v>0</v>
      </c>
    </row>
    <row r="19" spans="1:25">
      <c r="A19" s="3" t="s">
        <v>69</v>
      </c>
      <c r="B19" s="3" t="s">
        <v>70</v>
      </c>
      <c r="C19" s="3">
        <v>3</v>
      </c>
      <c r="D19" s="3">
        <v>0.01</v>
      </c>
      <c r="E19" s="6"/>
      <c r="F19" s="6"/>
      <c r="G19" s="6"/>
      <c r="H19" s="6"/>
      <c r="I19" s="6"/>
      <c r="J19" s="6"/>
      <c r="K19" s="6"/>
      <c r="L19" s="6"/>
      <c r="M19" s="3">
        <v>200</v>
      </c>
      <c r="O19" s="3">
        <v>3</v>
      </c>
      <c r="P19" s="3">
        <v>0.01</v>
      </c>
      <c r="Q19" s="6"/>
      <c r="R19" s="6"/>
      <c r="S19" s="6"/>
      <c r="T19" s="6"/>
      <c r="U19" s="6"/>
      <c r="V19" s="6"/>
      <c r="W19" s="6"/>
      <c r="X19" s="6"/>
      <c r="Y19" s="3">
        <v>0</v>
      </c>
    </row>
    <row r="20" spans="1:25">
      <c r="A20" s="3" t="s">
        <v>71</v>
      </c>
      <c r="B20" s="3" t="s">
        <v>72</v>
      </c>
      <c r="C20" s="3">
        <v>2</v>
      </c>
      <c r="D20" s="3">
        <v>0.01</v>
      </c>
      <c r="E20" s="6"/>
      <c r="F20" s="6"/>
      <c r="G20" s="6"/>
      <c r="H20" s="6"/>
      <c r="I20" s="6"/>
      <c r="J20" s="6"/>
      <c r="K20" s="6"/>
      <c r="L20" s="6"/>
      <c r="M20" s="3">
        <v>200</v>
      </c>
      <c r="O20" s="3">
        <v>2</v>
      </c>
      <c r="P20" s="3">
        <v>0.01</v>
      </c>
      <c r="Q20" s="6"/>
      <c r="R20" s="6"/>
      <c r="S20" s="6"/>
      <c r="T20" s="6"/>
      <c r="U20" s="6"/>
      <c r="V20" s="6"/>
      <c r="W20" s="6"/>
      <c r="X20" s="6"/>
      <c r="Y20" s="3">
        <v>0</v>
      </c>
    </row>
    <row r="21" spans="1:25" ht="15.75" customHeight="1">
      <c r="A21" s="3" t="s">
        <v>73</v>
      </c>
      <c r="B21" s="3" t="s">
        <v>74</v>
      </c>
      <c r="C21" s="3">
        <v>3</v>
      </c>
      <c r="D21" s="3">
        <v>0.01</v>
      </c>
      <c r="E21" s="6"/>
      <c r="F21" s="6"/>
      <c r="G21" s="6"/>
      <c r="H21" s="6"/>
      <c r="I21" s="6"/>
      <c r="J21" s="6"/>
      <c r="K21" s="6"/>
      <c r="L21" s="6"/>
      <c r="M21" s="3">
        <v>200</v>
      </c>
      <c r="O21" s="3">
        <v>3</v>
      </c>
      <c r="P21" s="3">
        <v>0.01</v>
      </c>
      <c r="Q21" s="6"/>
      <c r="R21" s="6"/>
      <c r="S21" s="6"/>
      <c r="T21" s="6"/>
      <c r="U21" s="6"/>
      <c r="V21" s="6"/>
      <c r="W21" s="6"/>
      <c r="X21" s="6"/>
      <c r="Y21" s="3">
        <v>0</v>
      </c>
    </row>
    <row r="22" spans="1:25" ht="15.75" customHeight="1">
      <c r="A22" s="3" t="s">
        <v>75</v>
      </c>
      <c r="B22" s="3" t="s">
        <v>76</v>
      </c>
      <c r="C22" s="3">
        <v>2</v>
      </c>
      <c r="D22" s="3">
        <v>0.01</v>
      </c>
      <c r="E22" s="6"/>
      <c r="F22" s="6"/>
      <c r="G22" s="6"/>
      <c r="H22" s="6"/>
      <c r="I22" s="6"/>
      <c r="J22" s="6"/>
      <c r="K22" s="6"/>
      <c r="L22" s="6"/>
      <c r="M22" s="3">
        <v>200</v>
      </c>
      <c r="O22" s="3">
        <v>2</v>
      </c>
      <c r="P22" s="3">
        <v>0.01</v>
      </c>
      <c r="Q22" s="6"/>
      <c r="R22" s="6"/>
      <c r="S22" s="6"/>
      <c r="T22" s="6"/>
      <c r="U22" s="6"/>
      <c r="V22" s="6"/>
      <c r="W22" s="6"/>
      <c r="X22" s="6"/>
      <c r="Y22" s="3">
        <v>0</v>
      </c>
    </row>
    <row r="23" spans="1:25" ht="15.75" customHeight="1">
      <c r="A23" s="3" t="s">
        <v>77</v>
      </c>
      <c r="B23" s="3" t="s">
        <v>78</v>
      </c>
      <c r="C23" s="3">
        <v>3</v>
      </c>
      <c r="D23" s="3">
        <v>0.01</v>
      </c>
      <c r="E23" s="6"/>
      <c r="F23" s="6"/>
      <c r="G23" s="6"/>
      <c r="H23" s="6"/>
      <c r="I23" s="6"/>
      <c r="J23" s="6"/>
      <c r="K23" s="6"/>
      <c r="L23" s="6"/>
      <c r="M23" s="3">
        <v>200</v>
      </c>
      <c r="O23" s="3">
        <v>3</v>
      </c>
      <c r="P23" s="3">
        <v>0.01</v>
      </c>
      <c r="Q23" s="6"/>
      <c r="R23" s="6"/>
      <c r="S23" s="6"/>
      <c r="T23" s="6"/>
      <c r="U23" s="6"/>
      <c r="V23" s="6"/>
      <c r="W23" s="6"/>
      <c r="X23" s="6"/>
      <c r="Y23" s="3">
        <v>0</v>
      </c>
    </row>
    <row r="24" spans="1:25" ht="15.75" customHeight="1">
      <c r="A24" s="3" t="s">
        <v>79</v>
      </c>
      <c r="B24" s="3" t="s">
        <v>80</v>
      </c>
      <c r="C24" s="3">
        <v>2</v>
      </c>
      <c r="D24" s="3">
        <v>0.01</v>
      </c>
      <c r="E24" s="6"/>
      <c r="F24" s="6"/>
      <c r="G24" s="6"/>
      <c r="H24" s="6"/>
      <c r="I24" s="6"/>
      <c r="J24" s="6"/>
      <c r="K24" s="6"/>
      <c r="L24" s="6"/>
      <c r="M24" s="3">
        <v>200</v>
      </c>
      <c r="O24" s="3">
        <v>2</v>
      </c>
      <c r="P24" s="3">
        <v>0.01</v>
      </c>
      <c r="Q24" s="6"/>
      <c r="R24" s="6"/>
      <c r="S24" s="6"/>
      <c r="T24" s="6"/>
      <c r="U24" s="6"/>
      <c r="V24" s="6"/>
      <c r="W24" s="6"/>
      <c r="X24" s="6"/>
      <c r="Y24" s="3">
        <v>0</v>
      </c>
    </row>
    <row r="25" spans="1:25" ht="15.75" customHeight="1">
      <c r="A25" s="3" t="s">
        <v>81</v>
      </c>
      <c r="B25" s="3" t="s">
        <v>82</v>
      </c>
      <c r="C25" s="3">
        <v>2</v>
      </c>
      <c r="D25" s="3">
        <v>0.01</v>
      </c>
      <c r="E25" s="6"/>
      <c r="F25" s="6"/>
      <c r="G25" s="6"/>
      <c r="H25" s="6"/>
      <c r="I25" s="6"/>
      <c r="J25" s="6"/>
      <c r="K25" s="6"/>
      <c r="L25" s="6"/>
      <c r="M25" s="3">
        <v>100</v>
      </c>
      <c r="O25" s="3">
        <v>2</v>
      </c>
      <c r="P25" s="3">
        <v>0.01</v>
      </c>
      <c r="Q25" s="6"/>
      <c r="R25" s="6"/>
      <c r="S25" s="6"/>
      <c r="T25" s="6"/>
      <c r="U25" s="6"/>
      <c r="V25" s="6"/>
      <c r="W25" s="6"/>
      <c r="X25" s="6"/>
      <c r="Y25" s="3">
        <v>0</v>
      </c>
    </row>
    <row r="26" spans="1:25" ht="15.75" customHeight="1">
      <c r="A26" s="3" t="s">
        <v>83</v>
      </c>
      <c r="B26" s="3" t="s">
        <v>84</v>
      </c>
      <c r="C26" s="3">
        <v>3</v>
      </c>
      <c r="D26" s="3">
        <v>0.01</v>
      </c>
      <c r="E26" s="6"/>
      <c r="F26" s="6"/>
      <c r="G26" s="6"/>
      <c r="H26" s="6"/>
      <c r="I26" s="6"/>
      <c r="J26" s="6"/>
      <c r="K26" s="6"/>
      <c r="L26" s="6"/>
      <c r="M26" s="3">
        <v>100</v>
      </c>
      <c r="O26" s="3">
        <v>3</v>
      </c>
      <c r="P26" s="3">
        <v>0.01</v>
      </c>
      <c r="Q26" s="6"/>
      <c r="R26" s="6"/>
      <c r="S26" s="6"/>
      <c r="T26" s="6"/>
      <c r="U26" s="6"/>
      <c r="V26" s="6"/>
      <c r="W26" s="6"/>
      <c r="X26" s="6"/>
      <c r="Y26" s="3">
        <v>0</v>
      </c>
    </row>
    <row r="27" spans="1:25" ht="15.75" customHeight="1">
      <c r="A27" s="3" t="s">
        <v>85</v>
      </c>
      <c r="B27" s="3" t="s">
        <v>86</v>
      </c>
      <c r="C27" s="3">
        <v>3</v>
      </c>
      <c r="D27" s="3">
        <v>0.01</v>
      </c>
      <c r="E27" s="6"/>
      <c r="F27" s="6"/>
      <c r="G27" s="6"/>
      <c r="H27" s="6"/>
      <c r="I27" s="6"/>
      <c r="J27" s="6"/>
      <c r="K27" s="6"/>
      <c r="L27" s="6"/>
      <c r="M27" s="3">
        <v>100</v>
      </c>
      <c r="O27" s="3">
        <v>3</v>
      </c>
      <c r="P27" s="3">
        <v>0.01</v>
      </c>
      <c r="Q27" s="6"/>
      <c r="R27" s="6"/>
      <c r="S27" s="6"/>
      <c r="T27" s="6"/>
      <c r="U27" s="6"/>
      <c r="V27" s="6"/>
      <c r="W27" s="6"/>
      <c r="X27" s="6"/>
      <c r="Y27" s="3">
        <v>0</v>
      </c>
    </row>
    <row r="28" spans="1:25" ht="15.75" customHeight="1">
      <c r="A28" s="3" t="s">
        <v>85</v>
      </c>
      <c r="B28" s="3" t="s">
        <v>86</v>
      </c>
      <c r="C28" s="3">
        <v>3</v>
      </c>
      <c r="D28" s="3">
        <v>0.01</v>
      </c>
      <c r="E28" s="6"/>
      <c r="F28" s="6"/>
      <c r="G28" s="6"/>
      <c r="H28" s="6"/>
      <c r="I28" s="6"/>
      <c r="J28" s="6"/>
      <c r="K28" s="6"/>
      <c r="L28" s="6"/>
      <c r="M28" s="3">
        <v>100</v>
      </c>
      <c r="O28" s="3">
        <v>3</v>
      </c>
      <c r="P28" s="3">
        <v>0.01</v>
      </c>
      <c r="Q28" s="6"/>
      <c r="R28" s="6"/>
      <c r="S28" s="6"/>
      <c r="T28" s="6"/>
      <c r="U28" s="6"/>
      <c r="V28" s="6"/>
      <c r="W28" s="6"/>
      <c r="X28" s="6"/>
      <c r="Y28" s="3">
        <v>0</v>
      </c>
    </row>
    <row r="29" spans="1:25" ht="15.75" customHeight="1">
      <c r="A29" s="3" t="s">
        <v>87</v>
      </c>
      <c r="B29" s="3" t="s">
        <v>88</v>
      </c>
      <c r="C29" s="3">
        <v>2</v>
      </c>
      <c r="D29" s="3">
        <v>0.01</v>
      </c>
      <c r="E29" s="6"/>
      <c r="F29" s="6"/>
      <c r="G29" s="6"/>
      <c r="H29" s="6"/>
      <c r="I29" s="6"/>
      <c r="J29" s="6"/>
      <c r="K29" s="6"/>
      <c r="L29" s="6"/>
      <c r="M29" s="3">
        <v>100</v>
      </c>
      <c r="O29" s="3">
        <v>2</v>
      </c>
      <c r="P29" s="3">
        <v>0.01</v>
      </c>
      <c r="Q29" s="6"/>
      <c r="R29" s="6"/>
      <c r="S29" s="6"/>
      <c r="T29" s="6"/>
      <c r="U29" s="6"/>
      <c r="V29" s="6"/>
      <c r="W29" s="6"/>
      <c r="X29" s="6"/>
      <c r="Y29" s="3">
        <v>0</v>
      </c>
    </row>
    <row r="30" spans="1:25" ht="15.75" customHeight="1">
      <c r="A30" s="3" t="s">
        <v>89</v>
      </c>
      <c r="B30" s="3" t="s">
        <v>90</v>
      </c>
      <c r="C30" s="3">
        <v>3</v>
      </c>
      <c r="D30" s="3">
        <v>0.01</v>
      </c>
      <c r="E30" s="6"/>
      <c r="F30" s="6"/>
      <c r="G30" s="6"/>
      <c r="H30" s="6"/>
      <c r="I30" s="6"/>
      <c r="J30" s="6"/>
      <c r="K30" s="6"/>
      <c r="L30" s="6"/>
      <c r="M30" s="3">
        <v>100</v>
      </c>
      <c r="O30" s="3">
        <v>3</v>
      </c>
      <c r="P30" s="3">
        <v>0.01</v>
      </c>
      <c r="Q30" s="6"/>
      <c r="R30" s="6"/>
      <c r="S30" s="6"/>
      <c r="T30" s="6"/>
      <c r="U30" s="6"/>
      <c r="V30" s="6"/>
      <c r="W30" s="6"/>
      <c r="X30" s="6"/>
      <c r="Y30" s="3">
        <v>0</v>
      </c>
    </row>
    <row r="31" spans="1:25" ht="15.75" customHeight="1">
      <c r="A31" s="3" t="s">
        <v>91</v>
      </c>
      <c r="B31" s="3" t="s">
        <v>92</v>
      </c>
      <c r="C31" s="3">
        <v>3</v>
      </c>
      <c r="D31" s="3">
        <v>0.01</v>
      </c>
      <c r="E31" s="6"/>
      <c r="F31" s="6"/>
      <c r="G31" s="6"/>
      <c r="H31" s="6"/>
      <c r="I31" s="6"/>
      <c r="J31" s="6"/>
      <c r="K31" s="6"/>
      <c r="L31" s="6"/>
      <c r="M31" s="3">
        <v>100</v>
      </c>
      <c r="O31" s="3">
        <v>3</v>
      </c>
      <c r="P31" s="3">
        <v>0.01</v>
      </c>
      <c r="Q31" s="6"/>
      <c r="R31" s="6"/>
      <c r="S31" s="6"/>
      <c r="T31" s="6"/>
      <c r="U31" s="6"/>
      <c r="V31" s="6"/>
      <c r="W31" s="6"/>
      <c r="X31" s="6"/>
      <c r="Y31" s="3">
        <v>0</v>
      </c>
    </row>
    <row r="32" spans="1:25" ht="15.75" customHeight="1">
      <c r="A32" s="3" t="s">
        <v>93</v>
      </c>
      <c r="B32" s="3" t="s">
        <v>94</v>
      </c>
      <c r="C32" s="3">
        <v>2</v>
      </c>
      <c r="D32" s="3">
        <v>0.01</v>
      </c>
      <c r="E32" s="6"/>
      <c r="F32" s="6"/>
      <c r="G32" s="6"/>
      <c r="H32" s="6"/>
      <c r="I32" s="6"/>
      <c r="J32" s="6"/>
      <c r="K32" s="6"/>
      <c r="L32" s="6"/>
      <c r="M32" s="3">
        <v>100</v>
      </c>
      <c r="O32" s="3">
        <v>2</v>
      </c>
      <c r="P32" s="3">
        <v>0.01</v>
      </c>
      <c r="Q32" s="6"/>
      <c r="R32" s="6"/>
      <c r="S32" s="6"/>
      <c r="T32" s="6"/>
      <c r="U32" s="6"/>
      <c r="V32" s="6"/>
      <c r="W32" s="6"/>
      <c r="X32" s="6"/>
      <c r="Y32" s="3">
        <v>0</v>
      </c>
    </row>
    <row r="33" spans="1:25" ht="15.75" customHeight="1">
      <c r="A33" s="3" t="s">
        <v>95</v>
      </c>
      <c r="B33" s="3" t="s">
        <v>96</v>
      </c>
      <c r="C33" s="3">
        <v>2</v>
      </c>
      <c r="D33" s="3">
        <v>0.02</v>
      </c>
      <c r="E33" s="6"/>
      <c r="F33" s="6"/>
      <c r="G33" s="6"/>
      <c r="H33" s="6"/>
      <c r="I33" s="6"/>
      <c r="J33" s="6"/>
      <c r="K33" s="6"/>
      <c r="L33" s="6"/>
      <c r="M33" s="3">
        <v>100</v>
      </c>
      <c r="O33" s="3">
        <v>2</v>
      </c>
      <c r="P33" s="3">
        <v>0.02</v>
      </c>
      <c r="Q33" s="6"/>
      <c r="R33" s="6"/>
      <c r="S33" s="6"/>
      <c r="T33" s="6"/>
      <c r="U33" s="6"/>
      <c r="V33" s="6"/>
      <c r="W33" s="6"/>
      <c r="X33" s="6"/>
      <c r="Y33" s="3">
        <v>0</v>
      </c>
    </row>
    <row r="34" spans="1:25" ht="15.75" customHeight="1">
      <c r="A34" s="3" t="s">
        <v>97</v>
      </c>
      <c r="B34" s="3" t="s">
        <v>98</v>
      </c>
      <c r="C34" s="3">
        <v>1</v>
      </c>
      <c r="D34" s="3">
        <v>0.02</v>
      </c>
      <c r="E34" s="6"/>
      <c r="F34" s="6"/>
      <c r="G34" s="6"/>
      <c r="H34" s="6"/>
      <c r="I34" s="6"/>
      <c r="J34" s="6"/>
      <c r="K34" s="6"/>
      <c r="L34" s="6"/>
      <c r="M34" s="3">
        <v>100</v>
      </c>
      <c r="O34" s="3">
        <v>1</v>
      </c>
      <c r="P34" s="3">
        <v>0.02</v>
      </c>
      <c r="Q34" s="6"/>
      <c r="R34" s="6"/>
      <c r="S34" s="6"/>
      <c r="T34" s="6"/>
      <c r="U34" s="6"/>
      <c r="V34" s="6"/>
      <c r="W34" s="6"/>
      <c r="X34" s="6"/>
      <c r="Y34" s="3">
        <v>0</v>
      </c>
    </row>
    <row r="35" spans="1:25" ht="15.75" customHeight="1">
      <c r="A35" s="3" t="s">
        <v>99</v>
      </c>
      <c r="B35" s="3" t="s">
        <v>100</v>
      </c>
      <c r="C35" s="3">
        <v>1</v>
      </c>
      <c r="D35" s="3">
        <v>0.02</v>
      </c>
      <c r="E35" s="6"/>
      <c r="F35" s="6"/>
      <c r="G35" s="6"/>
      <c r="H35" s="6"/>
      <c r="I35" s="6"/>
      <c r="J35" s="6"/>
      <c r="K35" s="6"/>
      <c r="L35" s="6"/>
      <c r="M35" s="3">
        <v>100</v>
      </c>
      <c r="O35" s="3">
        <v>1</v>
      </c>
      <c r="P35" s="3">
        <v>0.02</v>
      </c>
      <c r="Q35" s="6"/>
      <c r="R35" s="6"/>
      <c r="S35" s="6"/>
      <c r="T35" s="6"/>
      <c r="U35" s="6"/>
      <c r="V35" s="6"/>
      <c r="W35" s="6"/>
      <c r="X35" s="6"/>
      <c r="Y35" s="3">
        <v>0</v>
      </c>
    </row>
    <row r="36" spans="1:25" ht="15.75" customHeight="1">
      <c r="A36" s="3" t="s">
        <v>101</v>
      </c>
      <c r="B36" s="3" t="s">
        <v>102</v>
      </c>
      <c r="C36" s="3">
        <v>2</v>
      </c>
      <c r="D36" s="3">
        <v>0.02</v>
      </c>
      <c r="E36" s="6"/>
      <c r="F36" s="6"/>
      <c r="G36" s="6"/>
      <c r="H36" s="6"/>
      <c r="I36" s="6"/>
      <c r="J36" s="6"/>
      <c r="K36" s="6"/>
      <c r="L36" s="6"/>
      <c r="M36" s="3">
        <v>100</v>
      </c>
      <c r="O36" s="3">
        <v>2</v>
      </c>
      <c r="P36" s="3">
        <v>0.02</v>
      </c>
      <c r="Q36" s="6"/>
      <c r="R36" s="6"/>
      <c r="S36" s="6"/>
      <c r="T36" s="6"/>
      <c r="U36" s="6"/>
      <c r="V36" s="6"/>
      <c r="W36" s="6"/>
      <c r="X36" s="6"/>
      <c r="Y36" s="3">
        <v>0</v>
      </c>
    </row>
    <row r="37" spans="1:25" ht="15.75" customHeight="1">
      <c r="A37" s="3" t="s">
        <v>103</v>
      </c>
      <c r="B37" s="3" t="s">
        <v>104</v>
      </c>
      <c r="C37" s="3">
        <v>0</v>
      </c>
      <c r="D37" s="3">
        <v>0.01</v>
      </c>
      <c r="E37" s="6"/>
      <c r="F37" s="6"/>
      <c r="G37" s="6"/>
      <c r="H37" s="6"/>
      <c r="I37" s="6"/>
      <c r="J37" s="6"/>
      <c r="K37" s="6"/>
      <c r="L37" s="6"/>
      <c r="M37" s="3">
        <v>100</v>
      </c>
      <c r="O37" s="3">
        <v>0</v>
      </c>
      <c r="P37" s="3">
        <v>0.01</v>
      </c>
      <c r="Q37" s="6"/>
      <c r="R37" s="6"/>
      <c r="S37" s="6"/>
      <c r="T37" s="6"/>
      <c r="U37" s="6"/>
      <c r="V37" s="6"/>
      <c r="W37" s="6"/>
      <c r="X37" s="6"/>
      <c r="Y37" s="3">
        <v>0</v>
      </c>
    </row>
    <row r="38" spans="1:25" ht="15.75" customHeight="1">
      <c r="A38" s="3" t="s">
        <v>105</v>
      </c>
      <c r="B38" s="3" t="s">
        <v>86</v>
      </c>
      <c r="C38" s="3">
        <v>2</v>
      </c>
      <c r="D38" s="3">
        <v>0.01</v>
      </c>
      <c r="E38" s="6"/>
      <c r="F38" s="6"/>
      <c r="G38" s="6"/>
      <c r="H38" s="6"/>
      <c r="I38" s="6"/>
      <c r="J38" s="6"/>
      <c r="K38" s="6"/>
      <c r="L38" s="6"/>
      <c r="M38" s="3">
        <v>100</v>
      </c>
      <c r="O38" s="3">
        <v>2</v>
      </c>
      <c r="P38" s="3">
        <v>0.01</v>
      </c>
      <c r="Q38" s="6"/>
      <c r="R38" s="6"/>
      <c r="S38" s="6"/>
      <c r="T38" s="6"/>
      <c r="U38" s="6"/>
      <c r="V38" s="6"/>
      <c r="W38" s="6"/>
      <c r="X38" s="6"/>
      <c r="Y38" s="3">
        <v>0</v>
      </c>
    </row>
    <row r="39" spans="1:25" ht="15.75" customHeight="1">
      <c r="A39" s="3" t="s">
        <v>106</v>
      </c>
      <c r="B39" s="3" t="s">
        <v>107</v>
      </c>
      <c r="C39" s="3">
        <v>1</v>
      </c>
      <c r="D39" s="3">
        <v>0.02</v>
      </c>
      <c r="E39" s="6"/>
      <c r="F39" s="6"/>
      <c r="G39" s="6"/>
      <c r="H39" s="6"/>
      <c r="I39" s="6"/>
      <c r="J39" s="6"/>
      <c r="K39" s="6"/>
      <c r="L39" s="6"/>
      <c r="M39" s="3">
        <v>100</v>
      </c>
      <c r="O39" s="3">
        <v>1</v>
      </c>
      <c r="P39" s="3">
        <v>0.02</v>
      </c>
      <c r="Q39" s="6"/>
      <c r="R39" s="6"/>
      <c r="S39" s="6"/>
      <c r="T39" s="6"/>
      <c r="U39" s="6"/>
      <c r="V39" s="6"/>
      <c r="W39" s="6"/>
      <c r="X39" s="6"/>
      <c r="Y39" s="3">
        <v>0</v>
      </c>
    </row>
    <row r="40" spans="1:25" ht="15.75" customHeight="1">
      <c r="A40" s="3" t="s">
        <v>108</v>
      </c>
      <c r="B40" s="3" t="s">
        <v>109</v>
      </c>
      <c r="C40" s="3">
        <v>4</v>
      </c>
      <c r="D40" s="3">
        <v>0.01</v>
      </c>
      <c r="E40" s="6"/>
      <c r="F40" s="6"/>
      <c r="G40" s="6"/>
      <c r="H40" s="6"/>
      <c r="I40" s="6"/>
      <c r="J40" s="6"/>
      <c r="K40" s="6"/>
      <c r="L40" s="6"/>
      <c r="M40" s="3">
        <v>100</v>
      </c>
      <c r="O40" s="3">
        <v>4</v>
      </c>
      <c r="P40" s="3">
        <v>0.01</v>
      </c>
      <c r="Q40" s="6"/>
      <c r="R40" s="6"/>
      <c r="S40" s="6"/>
      <c r="T40" s="6"/>
      <c r="U40" s="6"/>
      <c r="V40" s="6"/>
      <c r="W40" s="6"/>
      <c r="X40" s="6"/>
      <c r="Y40" s="3">
        <v>0</v>
      </c>
    </row>
    <row r="41" spans="1:25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5.75" customHeight="1">
      <c r="A42" s="3" t="s">
        <v>110</v>
      </c>
      <c r="B42" s="3" t="s">
        <v>111</v>
      </c>
      <c r="C42" s="3">
        <v>0</v>
      </c>
      <c r="D42" s="3">
        <v>0.02</v>
      </c>
      <c r="E42" s="6"/>
      <c r="F42" s="6"/>
      <c r="G42" s="6"/>
      <c r="H42" s="6"/>
      <c r="I42" s="6"/>
      <c r="J42" s="6"/>
      <c r="K42" s="6"/>
      <c r="L42" s="6"/>
      <c r="M42" s="3">
        <v>250</v>
      </c>
      <c r="O42" s="3">
        <v>0</v>
      </c>
      <c r="P42" s="3">
        <v>0.02</v>
      </c>
      <c r="Q42" s="6"/>
      <c r="R42" s="6"/>
      <c r="S42" s="6"/>
      <c r="T42" s="6"/>
      <c r="U42" s="6"/>
      <c r="V42" s="6"/>
      <c r="W42" s="6"/>
      <c r="X42" s="6"/>
      <c r="Y42" s="3">
        <v>400</v>
      </c>
    </row>
    <row r="43" spans="1:25" ht="15.75" customHeight="1">
      <c r="A43" s="3" t="s">
        <v>112</v>
      </c>
      <c r="B43" s="3" t="s">
        <v>113</v>
      </c>
      <c r="C43" s="3">
        <v>0</v>
      </c>
      <c r="D43" s="3">
        <v>0.02</v>
      </c>
      <c r="E43" s="6"/>
      <c r="F43" s="6"/>
      <c r="G43" s="6"/>
      <c r="H43" s="6"/>
      <c r="I43" s="6"/>
      <c r="J43" s="6"/>
      <c r="K43" s="6"/>
      <c r="L43" s="6"/>
      <c r="M43" s="3">
        <v>100</v>
      </c>
      <c r="O43" s="3">
        <v>0</v>
      </c>
      <c r="P43" s="3">
        <v>0.02</v>
      </c>
      <c r="Q43" s="6"/>
      <c r="R43" s="6"/>
      <c r="S43" s="6"/>
      <c r="T43" s="6"/>
      <c r="U43" s="6"/>
      <c r="V43" s="6"/>
      <c r="W43" s="6"/>
      <c r="X43" s="6"/>
      <c r="Y43" s="3">
        <v>200</v>
      </c>
    </row>
    <row r="44" spans="1:25" ht="15.75" customHeight="1">
      <c r="A44" s="5" t="s">
        <v>114</v>
      </c>
      <c r="B44" s="5" t="s">
        <v>115</v>
      </c>
      <c r="C44" s="5">
        <v>0</v>
      </c>
      <c r="D44" s="5">
        <v>0.01</v>
      </c>
      <c r="M44" s="5">
        <v>100</v>
      </c>
      <c r="O44" s="5">
        <v>0</v>
      </c>
      <c r="P44" s="5">
        <v>0.01</v>
      </c>
      <c r="Y44" s="5">
        <v>200</v>
      </c>
    </row>
    <row r="45" spans="1:25" ht="15.75" customHeight="1">
      <c r="A45" s="5" t="s">
        <v>116</v>
      </c>
      <c r="B45" s="5" t="s">
        <v>117</v>
      </c>
      <c r="C45" s="5">
        <v>0</v>
      </c>
      <c r="D45" s="5">
        <v>0.01</v>
      </c>
      <c r="M45" s="5">
        <v>100</v>
      </c>
      <c r="O45" s="5">
        <v>0</v>
      </c>
      <c r="P45" s="5">
        <v>0.01</v>
      </c>
      <c r="Y45" s="5">
        <v>200</v>
      </c>
    </row>
    <row r="46" spans="1:25" ht="15.75" customHeight="1">
      <c r="A46" s="5" t="s">
        <v>118</v>
      </c>
      <c r="B46" s="5" t="s">
        <v>119</v>
      </c>
      <c r="C46" s="5">
        <v>0</v>
      </c>
      <c r="D46" s="5">
        <v>0.02</v>
      </c>
      <c r="M46" s="5">
        <v>100</v>
      </c>
      <c r="O46" s="5">
        <v>0</v>
      </c>
      <c r="P46" s="5">
        <v>0.02</v>
      </c>
      <c r="Y46" s="5">
        <v>200</v>
      </c>
    </row>
    <row r="47" spans="1:25" ht="15.75" customHeight="1">
      <c r="A47" s="5" t="s">
        <v>120</v>
      </c>
      <c r="B47" s="5" t="s">
        <v>121</v>
      </c>
      <c r="C47" s="5">
        <v>0</v>
      </c>
      <c r="D47" s="5">
        <v>0.04</v>
      </c>
      <c r="M47" s="5">
        <v>200</v>
      </c>
      <c r="O47" s="5">
        <v>0</v>
      </c>
      <c r="P47" s="5">
        <v>0.04</v>
      </c>
      <c r="Y47" s="5">
        <v>400</v>
      </c>
    </row>
    <row r="48" spans="1:25" ht="15.75" customHeight="1">
      <c r="A48" s="5" t="s">
        <v>122</v>
      </c>
      <c r="B48" s="5" t="s">
        <v>123</v>
      </c>
      <c r="C48" s="5">
        <v>0</v>
      </c>
      <c r="D48" s="5">
        <v>0.04</v>
      </c>
      <c r="M48" s="5">
        <v>200</v>
      </c>
      <c r="O48" s="5">
        <v>0</v>
      </c>
      <c r="P48" s="5">
        <v>0.04</v>
      </c>
      <c r="Y48" s="5">
        <v>400</v>
      </c>
    </row>
    <row r="49" spans="1:25" ht="15.75" customHeight="1">
      <c r="A49" s="5" t="s">
        <v>124</v>
      </c>
      <c r="B49" s="5" t="s">
        <v>125</v>
      </c>
      <c r="C49" s="5">
        <v>0</v>
      </c>
      <c r="D49" s="5">
        <v>0.02</v>
      </c>
      <c r="M49" s="5">
        <v>200</v>
      </c>
      <c r="O49" s="5">
        <v>0</v>
      </c>
      <c r="P49" s="5">
        <v>0.02</v>
      </c>
      <c r="Y49" s="5">
        <v>400</v>
      </c>
    </row>
    <row r="50" spans="1:25" ht="15.75" customHeight="1">
      <c r="A50" s="5" t="s">
        <v>126</v>
      </c>
      <c r="B50" s="5" t="s">
        <v>127</v>
      </c>
      <c r="C50" s="5">
        <v>0</v>
      </c>
      <c r="D50" s="5">
        <v>0.02</v>
      </c>
      <c r="M50" s="5">
        <v>200</v>
      </c>
      <c r="O50" s="5">
        <v>0</v>
      </c>
      <c r="P50" s="5">
        <v>0.02</v>
      </c>
      <c r="Y50" s="5">
        <v>400</v>
      </c>
    </row>
    <row r="51" spans="1:25" ht="15.75" customHeight="1">
      <c r="A51" s="5" t="s">
        <v>128</v>
      </c>
      <c r="B51" s="5" t="s">
        <v>129</v>
      </c>
      <c r="C51" s="5">
        <v>0</v>
      </c>
      <c r="D51" s="5">
        <v>0.02</v>
      </c>
      <c r="M51" s="5">
        <v>200</v>
      </c>
      <c r="O51" s="5">
        <v>0</v>
      </c>
      <c r="P51" s="5">
        <v>0.02</v>
      </c>
      <c r="Y51" s="5">
        <v>400</v>
      </c>
    </row>
    <row r="52" spans="1:25" ht="15.75" customHeight="1">
      <c r="A52" s="5" t="s">
        <v>130</v>
      </c>
      <c r="B52" s="5" t="s">
        <v>131</v>
      </c>
      <c r="C52" s="5">
        <v>0</v>
      </c>
      <c r="D52" s="5">
        <v>0.03</v>
      </c>
      <c r="M52" s="5">
        <v>200</v>
      </c>
      <c r="O52" s="5">
        <v>0</v>
      </c>
      <c r="P52" s="5">
        <v>0.03</v>
      </c>
      <c r="Y52" s="5">
        <v>200</v>
      </c>
    </row>
    <row r="53" spans="1:25" ht="15.75" customHeight="1">
      <c r="A53" s="5" t="s">
        <v>132</v>
      </c>
      <c r="B53" s="5" t="s">
        <v>133</v>
      </c>
      <c r="C53" s="5">
        <v>0</v>
      </c>
      <c r="D53" s="5">
        <v>0.02</v>
      </c>
      <c r="M53" s="5">
        <v>100</v>
      </c>
      <c r="O53" s="5">
        <v>0</v>
      </c>
      <c r="P53" s="5">
        <v>0.02</v>
      </c>
      <c r="Y53" s="5">
        <v>200</v>
      </c>
    </row>
    <row r="54" spans="1:25" ht="15.75" customHeight="1">
      <c r="A54" s="5" t="s">
        <v>134</v>
      </c>
      <c r="B54" s="5" t="s">
        <v>135</v>
      </c>
      <c r="C54" s="5">
        <v>0</v>
      </c>
      <c r="D54" s="5">
        <v>0.02</v>
      </c>
      <c r="M54" s="5">
        <v>200</v>
      </c>
      <c r="O54" s="5">
        <v>0</v>
      </c>
      <c r="P54" s="5">
        <v>0.02</v>
      </c>
      <c r="Y54" s="5">
        <v>400</v>
      </c>
    </row>
    <row r="55" spans="1:25" ht="15.75" customHeight="1">
      <c r="A55" s="5" t="s">
        <v>136</v>
      </c>
      <c r="B55" s="5" t="s">
        <v>137</v>
      </c>
      <c r="C55" s="5">
        <v>0</v>
      </c>
      <c r="D55" s="5">
        <v>0.02</v>
      </c>
      <c r="M55" s="5">
        <v>100</v>
      </c>
      <c r="O55" s="5">
        <v>0</v>
      </c>
      <c r="P55" s="5">
        <v>0.02</v>
      </c>
      <c r="Y55" s="5">
        <v>400</v>
      </c>
    </row>
    <row r="56" spans="1:25" ht="15.75" customHeight="1"/>
    <row r="57" spans="1:25" ht="15.75" customHeight="1"/>
    <row r="58" spans="1:25" ht="15.75" customHeight="1"/>
    <row r="59" spans="1:25" ht="15.75" customHeight="1"/>
    <row r="60" spans="1:25" ht="15.75" customHeight="1"/>
    <row r="61" spans="1:25" ht="15.75" customHeight="1"/>
    <row r="62" spans="1:25" ht="15.75" customHeight="1"/>
    <row r="63" spans="1:25" ht="15.75" customHeight="1"/>
    <row r="64" spans="1:2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5"/>
  <sheetViews>
    <sheetView workbookViewId="0"/>
  </sheetViews>
  <sheetFormatPr defaultColWidth="14.42578125" defaultRowHeight="15" customHeight="1"/>
  <cols>
    <col min="1" max="1" width="6" customWidth="1"/>
    <col min="2" max="2" width="40.7109375" customWidth="1"/>
    <col min="3" max="3" width="4.85546875" customWidth="1"/>
    <col min="4" max="4" width="7" customWidth="1"/>
    <col min="5" max="5" width="9.42578125" customWidth="1"/>
    <col min="6" max="6" width="7.28515625" customWidth="1"/>
    <col min="7" max="7" width="9.140625" customWidth="1"/>
    <col min="8" max="8" width="14.85546875" customWidth="1"/>
    <col min="9" max="9" width="13.85546875" customWidth="1"/>
    <col min="10" max="10" width="13.5703125" customWidth="1"/>
    <col min="11" max="11" width="5.28515625" customWidth="1"/>
    <col min="12" max="12" width="8.28515625" customWidth="1"/>
    <col min="13" max="13" width="5.140625" customWidth="1"/>
    <col min="14" max="14" width="12" customWidth="1"/>
    <col min="15" max="15" width="14.140625" customWidth="1"/>
    <col min="16" max="16" width="5" customWidth="1"/>
    <col min="17" max="17" width="6.5703125" customWidth="1"/>
    <col min="18" max="18" width="9.5703125" customWidth="1"/>
    <col min="19" max="19" width="7.28515625" customWidth="1"/>
    <col min="20" max="20" width="9.140625" customWidth="1"/>
    <col min="21" max="21" width="15" customWidth="1"/>
    <col min="22" max="22" width="13.7109375" customWidth="1"/>
    <col min="23" max="23" width="14.140625" customWidth="1"/>
    <col min="24" max="24" width="5.140625" customWidth="1"/>
    <col min="25" max="25" width="8.85546875" customWidth="1"/>
    <col min="26" max="26" width="8" customWidth="1"/>
    <col min="27" max="27" width="8.28515625" customWidth="1"/>
  </cols>
  <sheetData>
    <row r="1" spans="1:27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1"/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1" t="s">
        <v>1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 t="s">
        <v>2</v>
      </c>
      <c r="B3" s="1" t="s">
        <v>3</v>
      </c>
      <c r="C3" s="1" t="e">
        <f t="shared" ref="C3:N3" ca="1" si="0">_xludf.CONCAT(P3, "_old")</f>
        <v>#NAME?</v>
      </c>
      <c r="D3" s="1" t="e">
        <f t="shared" ca="1" si="0"/>
        <v>#NAME?</v>
      </c>
      <c r="E3" s="1" t="e">
        <f t="shared" ca="1" si="0"/>
        <v>#NAME?</v>
      </c>
      <c r="F3" s="1" t="e">
        <f t="shared" ca="1" si="0"/>
        <v>#NAME?</v>
      </c>
      <c r="G3" s="1" t="e">
        <f t="shared" ca="1" si="0"/>
        <v>#NAME?</v>
      </c>
      <c r="H3" s="1" t="e">
        <f t="shared" ca="1" si="0"/>
        <v>#NAME?</v>
      </c>
      <c r="I3" s="1" t="e">
        <f t="shared" ca="1" si="0"/>
        <v>#NAME?</v>
      </c>
      <c r="J3" s="1" t="e">
        <f t="shared" ca="1" si="0"/>
        <v>#NAME?</v>
      </c>
      <c r="K3" s="1" t="e">
        <f t="shared" ca="1" si="0"/>
        <v>#NAME?</v>
      </c>
      <c r="L3" s="1" t="e">
        <f t="shared" ca="1" si="0"/>
        <v>#NAME?</v>
      </c>
      <c r="M3" s="1" t="e">
        <f t="shared" ca="1" si="0"/>
        <v>#NAME?</v>
      </c>
      <c r="N3" s="1" t="e">
        <f t="shared" ca="1" si="0"/>
        <v>#NAME?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  <c r="U3" s="1" t="s">
        <v>36</v>
      </c>
      <c r="V3" s="1" t="s">
        <v>10</v>
      </c>
      <c r="W3" s="1" t="s">
        <v>11</v>
      </c>
      <c r="X3" s="1" t="s">
        <v>12</v>
      </c>
      <c r="Y3" s="1" t="s">
        <v>13</v>
      </c>
      <c r="Z3" s="1" t="s">
        <v>14</v>
      </c>
      <c r="AA3" s="1" t="s">
        <v>15</v>
      </c>
    </row>
    <row r="4" spans="1:27">
      <c r="A4" s="3" t="s">
        <v>138</v>
      </c>
      <c r="B4" s="3" t="s">
        <v>139</v>
      </c>
      <c r="C4" s="3">
        <v>9</v>
      </c>
      <c r="D4" s="3">
        <v>0.21</v>
      </c>
      <c r="E4" s="6"/>
      <c r="F4" s="6"/>
      <c r="G4" s="3">
        <v>10</v>
      </c>
      <c r="H4" s="6"/>
      <c r="I4" s="6"/>
      <c r="J4" s="6"/>
      <c r="K4" s="6"/>
      <c r="L4" s="6"/>
      <c r="M4" s="3">
        <v>500</v>
      </c>
      <c r="N4" s="1">
        <f t="shared" ref="N4:N9" si="1">C4-D4*20-E4*0.8-F4*0.6-H4*5+I4*10+J4/300</f>
        <v>4.8</v>
      </c>
      <c r="P4" s="3">
        <v>6</v>
      </c>
      <c r="Q4" s="3">
        <v>0.21</v>
      </c>
      <c r="R4" s="6"/>
      <c r="S4" s="6"/>
      <c r="T4" s="3">
        <v>10</v>
      </c>
      <c r="U4" s="6"/>
      <c r="V4" s="6"/>
      <c r="W4" s="6"/>
      <c r="X4" s="6"/>
      <c r="Y4" s="6"/>
      <c r="Z4" s="3">
        <v>500</v>
      </c>
      <c r="AA4" s="1">
        <f t="shared" ref="AA4:AA9" si="2">P4-Q4*20-R4*0.8-S4*0.6-U4*5+V4*10+W4/300</f>
        <v>1.7999999999999998</v>
      </c>
    </row>
    <row r="5" spans="1:27">
      <c r="A5" s="3" t="s">
        <v>140</v>
      </c>
      <c r="B5" s="3" t="s">
        <v>141</v>
      </c>
      <c r="C5" s="3">
        <v>-2</v>
      </c>
      <c r="D5" s="3">
        <v>0.31</v>
      </c>
      <c r="E5" s="6"/>
      <c r="F5" s="6"/>
      <c r="G5" s="3">
        <v>20</v>
      </c>
      <c r="H5" s="6"/>
      <c r="I5" s="6"/>
      <c r="J5" s="6"/>
      <c r="K5" s="6"/>
      <c r="L5" s="6"/>
      <c r="M5" s="3">
        <v>1000</v>
      </c>
      <c r="N5" s="1">
        <f t="shared" si="1"/>
        <v>-8.1999999999999993</v>
      </c>
      <c r="P5" s="3">
        <v>-2</v>
      </c>
      <c r="Q5" s="3">
        <v>0.31</v>
      </c>
      <c r="R5" s="6"/>
      <c r="S5" s="6"/>
      <c r="T5" s="3">
        <v>20</v>
      </c>
      <c r="U5" s="6"/>
      <c r="V5" s="6"/>
      <c r="W5" s="6"/>
      <c r="X5" s="6"/>
      <c r="Y5" s="6"/>
      <c r="Z5" s="3">
        <v>1000</v>
      </c>
      <c r="AA5" s="1">
        <f t="shared" si="2"/>
        <v>-8.1999999999999993</v>
      </c>
    </row>
    <row r="6" spans="1:27">
      <c r="A6" s="3" t="s">
        <v>142</v>
      </c>
      <c r="B6" s="3" t="s">
        <v>143</v>
      </c>
      <c r="C6" s="3">
        <v>-9</v>
      </c>
      <c r="D6" s="3">
        <v>0.59</v>
      </c>
      <c r="E6" s="6"/>
      <c r="F6" s="6"/>
      <c r="G6" s="3">
        <v>30</v>
      </c>
      <c r="H6" s="6"/>
      <c r="I6" s="6"/>
      <c r="J6" s="6"/>
      <c r="K6" s="6"/>
      <c r="L6" s="6"/>
      <c r="M6" s="3">
        <v>2000</v>
      </c>
      <c r="N6" s="1">
        <f t="shared" si="1"/>
        <v>-20.799999999999997</v>
      </c>
      <c r="P6" s="3">
        <v>-9</v>
      </c>
      <c r="Q6" s="3">
        <v>0.49</v>
      </c>
      <c r="R6" s="6"/>
      <c r="S6" s="6"/>
      <c r="T6" s="3">
        <v>30</v>
      </c>
      <c r="U6" s="6"/>
      <c r="V6" s="6"/>
      <c r="W6" s="6"/>
      <c r="X6" s="6"/>
      <c r="Y6" s="6"/>
      <c r="Z6" s="3">
        <v>2000</v>
      </c>
      <c r="AA6" s="1">
        <f t="shared" si="2"/>
        <v>-18.8</v>
      </c>
    </row>
    <row r="7" spans="1:27">
      <c r="A7" s="3" t="s">
        <v>144</v>
      </c>
      <c r="B7" s="3" t="s">
        <v>145</v>
      </c>
      <c r="C7" s="3">
        <v>-7</v>
      </c>
      <c r="D7" s="3">
        <v>0.64</v>
      </c>
      <c r="E7" s="6"/>
      <c r="F7" s="6"/>
      <c r="G7" s="3">
        <v>30</v>
      </c>
      <c r="H7" s="6"/>
      <c r="I7" s="6"/>
      <c r="J7" s="6"/>
      <c r="K7" s="6"/>
      <c r="L7" s="6"/>
      <c r="M7" s="3">
        <v>2500</v>
      </c>
      <c r="N7" s="1">
        <f t="shared" si="1"/>
        <v>-19.8</v>
      </c>
      <c r="P7" s="3">
        <v>-7</v>
      </c>
      <c r="Q7" s="3">
        <v>0.52</v>
      </c>
      <c r="R7" s="6"/>
      <c r="S7" s="6"/>
      <c r="T7" s="3">
        <v>30</v>
      </c>
      <c r="U7" s="6"/>
      <c r="V7" s="6"/>
      <c r="W7" s="6"/>
      <c r="X7" s="6"/>
      <c r="Y7" s="6"/>
      <c r="Z7" s="3">
        <v>2500</v>
      </c>
      <c r="AA7" s="1">
        <f t="shared" si="2"/>
        <v>-17.399999999999999</v>
      </c>
    </row>
    <row r="8" spans="1:27">
      <c r="A8" s="3" t="s">
        <v>146</v>
      </c>
      <c r="B8" s="3" t="s">
        <v>147</v>
      </c>
      <c r="C8" s="3">
        <v>-4</v>
      </c>
      <c r="D8" s="3">
        <v>0.28000000000000003</v>
      </c>
      <c r="E8" s="6"/>
      <c r="F8" s="6"/>
      <c r="G8" s="3">
        <v>20</v>
      </c>
      <c r="H8" s="6"/>
      <c r="I8" s="6"/>
      <c r="J8" s="6"/>
      <c r="K8" s="6"/>
      <c r="L8" s="6"/>
      <c r="M8" s="3">
        <v>1500</v>
      </c>
      <c r="N8" s="1">
        <f t="shared" si="1"/>
        <v>-9.6000000000000014</v>
      </c>
      <c r="P8" s="3">
        <v>-3</v>
      </c>
      <c r="Q8" s="3">
        <v>0.26</v>
      </c>
      <c r="R8" s="6"/>
      <c r="S8" s="6"/>
      <c r="T8" s="3">
        <v>20</v>
      </c>
      <c r="U8" s="6"/>
      <c r="V8" s="6"/>
      <c r="W8" s="6"/>
      <c r="X8" s="6"/>
      <c r="Y8" s="6"/>
      <c r="Z8" s="3">
        <v>1500</v>
      </c>
      <c r="AA8" s="1">
        <f t="shared" si="2"/>
        <v>-8.1999999999999993</v>
      </c>
    </row>
    <row r="9" spans="1:27">
      <c r="A9" s="3" t="s">
        <v>148</v>
      </c>
      <c r="B9" s="3" t="s">
        <v>149</v>
      </c>
      <c r="C9" s="3">
        <v>-17</v>
      </c>
      <c r="D9" s="3">
        <v>0.92</v>
      </c>
      <c r="E9" s="6"/>
      <c r="F9" s="6"/>
      <c r="G9" s="3">
        <v>50</v>
      </c>
      <c r="H9" s="3">
        <v>0.1</v>
      </c>
      <c r="I9" s="6"/>
      <c r="J9" s="6"/>
      <c r="K9" s="6"/>
      <c r="L9" s="6"/>
      <c r="M9" s="3">
        <v>4000</v>
      </c>
      <c r="N9" s="1">
        <f t="shared" si="1"/>
        <v>-35.900000000000006</v>
      </c>
      <c r="P9" s="3">
        <v>-15</v>
      </c>
      <c r="Q9" s="3">
        <v>0.82</v>
      </c>
      <c r="R9" s="6"/>
      <c r="S9" s="6"/>
      <c r="T9" s="3">
        <v>50</v>
      </c>
      <c r="U9" s="3">
        <v>0.1</v>
      </c>
      <c r="V9" s="6"/>
      <c r="W9" s="6"/>
      <c r="X9" s="6"/>
      <c r="Y9" s="6"/>
      <c r="Z9" s="3">
        <v>4000</v>
      </c>
      <c r="AA9" s="1">
        <f t="shared" si="2"/>
        <v>-31.9</v>
      </c>
    </row>
    <row r="11" spans="1:27">
      <c r="A11" s="3"/>
      <c r="B11" s="3"/>
      <c r="C11" s="3"/>
      <c r="D11" s="3"/>
      <c r="E11" s="6"/>
      <c r="F11" s="6"/>
      <c r="G11" s="3"/>
      <c r="H11" s="3"/>
      <c r="I11" s="6"/>
      <c r="J11" s="6"/>
      <c r="K11" s="6"/>
      <c r="L11" s="6"/>
      <c r="M11" s="3"/>
      <c r="N11" s="1"/>
      <c r="P11" s="3"/>
      <c r="Q11" s="3"/>
      <c r="R11" s="6"/>
      <c r="S11" s="6"/>
      <c r="T11" s="3"/>
      <c r="U11" s="3"/>
      <c r="V11" s="6"/>
      <c r="W11" s="6"/>
      <c r="X11" s="6"/>
      <c r="Y11" s="6"/>
      <c r="Z11" s="3"/>
      <c r="AA11" s="1"/>
    </row>
    <row r="14" spans="1:27">
      <c r="A14" s="3"/>
      <c r="B14" s="3"/>
      <c r="C14" s="3"/>
      <c r="D14" s="3"/>
      <c r="E14" s="6"/>
      <c r="F14" s="6"/>
      <c r="G14" s="3"/>
      <c r="H14" s="6"/>
      <c r="I14" s="6"/>
      <c r="J14" s="6"/>
      <c r="K14" s="6"/>
      <c r="L14" s="6"/>
      <c r="M14" s="3"/>
      <c r="N14" s="1"/>
      <c r="P14" s="3"/>
      <c r="Q14" s="3"/>
      <c r="R14" s="6"/>
      <c r="S14" s="6"/>
      <c r="T14" s="3"/>
      <c r="U14" s="6"/>
      <c r="V14" s="6"/>
      <c r="W14" s="6"/>
      <c r="X14" s="6"/>
      <c r="Y14" s="6"/>
      <c r="Z14" s="3"/>
      <c r="AA14" s="1"/>
    </row>
    <row r="15" spans="1:27">
      <c r="A15" s="3"/>
      <c r="B15" s="3"/>
      <c r="C15" s="3"/>
      <c r="D15" s="3"/>
      <c r="E15" s="6"/>
      <c r="F15" s="6"/>
      <c r="G15" s="3"/>
      <c r="H15" s="6"/>
      <c r="I15" s="6"/>
      <c r="J15" s="6"/>
      <c r="K15" s="6"/>
      <c r="L15" s="6"/>
      <c r="M15" s="3"/>
      <c r="N15" s="1"/>
      <c r="P15" s="3"/>
      <c r="Q15" s="3"/>
      <c r="R15" s="6"/>
      <c r="S15" s="6"/>
      <c r="T15" s="3"/>
      <c r="U15" s="6"/>
      <c r="V15" s="6"/>
      <c r="W15" s="6"/>
      <c r="X15" s="6"/>
      <c r="Y15" s="6"/>
      <c r="Z15" s="3"/>
      <c r="AA15" s="1"/>
    </row>
    <row r="16" spans="1:27">
      <c r="A16" s="3"/>
      <c r="B16" s="3"/>
      <c r="C16" s="3"/>
      <c r="D16" s="3"/>
      <c r="E16" s="6"/>
      <c r="F16" s="6"/>
      <c r="G16" s="3"/>
      <c r="H16" s="3"/>
      <c r="I16" s="6"/>
      <c r="J16" s="6"/>
      <c r="K16" s="6"/>
      <c r="L16" s="6"/>
      <c r="M16" s="3"/>
      <c r="N16" s="1"/>
      <c r="P16" s="3"/>
      <c r="Q16" s="3"/>
      <c r="R16" s="6"/>
      <c r="S16" s="6"/>
      <c r="T16" s="3"/>
      <c r="U16" s="3"/>
      <c r="V16" s="6"/>
      <c r="W16" s="6"/>
      <c r="X16" s="6"/>
      <c r="Y16" s="6"/>
      <c r="Z16" s="3"/>
      <c r="AA16" s="1"/>
    </row>
    <row r="19" spans="1:27">
      <c r="A19" s="3"/>
      <c r="B19" s="3"/>
      <c r="C19" s="3"/>
      <c r="D19" s="3"/>
      <c r="E19" s="6"/>
      <c r="F19" s="6"/>
      <c r="G19" s="3"/>
      <c r="H19" s="6"/>
      <c r="I19" s="6"/>
      <c r="J19" s="6"/>
      <c r="K19" s="6"/>
      <c r="L19" s="6"/>
      <c r="M19" s="3"/>
      <c r="N19" s="1"/>
      <c r="P19" s="3"/>
      <c r="Q19" s="3"/>
      <c r="R19" s="6"/>
      <c r="S19" s="6"/>
      <c r="T19" s="3"/>
      <c r="U19" s="6"/>
      <c r="V19" s="6"/>
      <c r="W19" s="6"/>
      <c r="X19" s="6"/>
      <c r="Y19" s="6"/>
      <c r="Z19" s="3"/>
      <c r="AA19" s="1"/>
    </row>
    <row r="20" spans="1:27">
      <c r="A20" s="3"/>
      <c r="B20" s="3"/>
      <c r="C20" s="3"/>
      <c r="D20" s="3"/>
      <c r="E20" s="6"/>
      <c r="F20" s="6"/>
      <c r="G20" s="3"/>
      <c r="H20" s="6"/>
      <c r="I20" s="6"/>
      <c r="J20" s="6"/>
      <c r="K20" s="6"/>
      <c r="L20" s="6"/>
      <c r="M20" s="3"/>
      <c r="N20" s="1"/>
      <c r="P20" s="3"/>
      <c r="Q20" s="3"/>
      <c r="R20" s="6"/>
      <c r="S20" s="6"/>
      <c r="T20" s="3"/>
      <c r="U20" s="6"/>
      <c r="V20" s="6"/>
      <c r="W20" s="6"/>
      <c r="X20" s="6"/>
      <c r="Y20" s="6"/>
      <c r="Z20" s="3"/>
      <c r="AA20" s="1"/>
    </row>
    <row r="21" spans="1:27">
      <c r="A21" s="3"/>
      <c r="B21" s="3"/>
      <c r="C21" s="3"/>
      <c r="D21" s="3"/>
      <c r="E21" s="6"/>
      <c r="F21" s="6"/>
      <c r="G21" s="3"/>
      <c r="H21" s="3"/>
      <c r="I21" s="6"/>
      <c r="J21" s="6"/>
      <c r="K21" s="6"/>
      <c r="L21" s="6"/>
      <c r="M21" s="3"/>
      <c r="N21" s="1"/>
      <c r="P21" s="3"/>
      <c r="Q21" s="3"/>
      <c r="R21" s="6"/>
      <c r="S21" s="6"/>
      <c r="T21" s="3"/>
      <c r="U21" s="3"/>
      <c r="V21" s="6"/>
      <c r="W21" s="6"/>
      <c r="X21" s="6"/>
      <c r="Y21" s="6"/>
      <c r="Z21" s="3"/>
      <c r="AA21" s="1"/>
    </row>
    <row r="26" spans="1:27" ht="15.75" customHeight="1"/>
    <row r="27" spans="1:27" ht="15.75" customHeight="1"/>
    <row r="28" spans="1:27" ht="15.75" customHeight="1"/>
    <row r="29" spans="1:27" ht="15.75" customHeight="1"/>
    <row r="30" spans="1:27" ht="15.75" customHeight="1"/>
    <row r="31" spans="1:27" ht="15.75" customHeight="1"/>
    <row r="32" spans="1:2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9"/>
  <sheetViews>
    <sheetView workbookViewId="0"/>
  </sheetViews>
  <sheetFormatPr defaultColWidth="14.42578125" defaultRowHeight="15" customHeight="1"/>
  <cols>
    <col min="1" max="1" width="6" customWidth="1"/>
    <col min="2" max="2" width="54.7109375" customWidth="1"/>
    <col min="3" max="3" width="5" customWidth="1"/>
    <col min="4" max="4" width="6.5703125" customWidth="1"/>
    <col min="5" max="5" width="9.5703125" customWidth="1"/>
    <col min="6" max="6" width="7.28515625" customWidth="1"/>
    <col min="7" max="7" width="9.140625" customWidth="1"/>
    <col min="8" max="8" width="15" customWidth="1"/>
    <col min="9" max="9" width="13.7109375" customWidth="1"/>
    <col min="10" max="10" width="14.140625" customWidth="1"/>
    <col min="11" max="11" width="5.140625" customWidth="1"/>
    <col min="12" max="12" width="8.85546875" customWidth="1"/>
    <col min="13" max="13" width="8" customWidth="1"/>
    <col min="14" max="14" width="8.28515625" customWidth="1"/>
    <col min="15" max="15" width="71.5703125" customWidth="1"/>
  </cols>
  <sheetData>
    <row r="1" spans="1:15">
      <c r="A1" s="2" t="s">
        <v>150</v>
      </c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"/>
      <c r="B2" s="1"/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1:1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36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2" t="s">
        <v>151</v>
      </c>
    </row>
    <row r="4" spans="1:15">
      <c r="A4" s="3" t="s">
        <v>152</v>
      </c>
      <c r="B4" s="3" t="s">
        <v>153</v>
      </c>
      <c r="C4" s="3">
        <v>0</v>
      </c>
      <c r="D4" s="3">
        <v>0.1</v>
      </c>
      <c r="E4" s="3">
        <v>0</v>
      </c>
      <c r="F4" s="3">
        <v>0</v>
      </c>
      <c r="G4" s="3"/>
      <c r="H4" s="3">
        <v>0</v>
      </c>
      <c r="I4" s="3">
        <v>0</v>
      </c>
      <c r="J4" s="3">
        <v>150</v>
      </c>
      <c r="K4" s="6"/>
      <c r="L4" s="6"/>
      <c r="M4" s="3"/>
      <c r="N4" s="1">
        <f t="shared" ref="N4:N8" si="0">C4-D4*20-E4*0.8-F4*0.6-H4*5+I4*10+J4/300</f>
        <v>-1.5</v>
      </c>
      <c r="O4" s="7" t="s">
        <v>154</v>
      </c>
    </row>
    <row r="5" spans="1:15">
      <c r="A5" s="3" t="s">
        <v>155</v>
      </c>
      <c r="B5" s="3" t="s">
        <v>156</v>
      </c>
      <c r="C5" s="3">
        <v>0</v>
      </c>
      <c r="D5" s="3">
        <v>0.09</v>
      </c>
      <c r="E5" s="3">
        <v>-1</v>
      </c>
      <c r="F5" s="3">
        <v>-1</v>
      </c>
      <c r="G5" s="3"/>
      <c r="H5" s="3">
        <v>0.1</v>
      </c>
      <c r="I5" s="3">
        <v>-0.04</v>
      </c>
      <c r="J5" s="3">
        <v>175</v>
      </c>
      <c r="K5" s="6"/>
      <c r="L5" s="6"/>
      <c r="M5" s="3"/>
      <c r="N5" s="1">
        <f t="shared" si="0"/>
        <v>-0.71666666666666645</v>
      </c>
      <c r="O5" s="2" t="s">
        <v>157</v>
      </c>
    </row>
    <row r="6" spans="1:15">
      <c r="A6" s="3" t="s">
        <v>158</v>
      </c>
      <c r="B6" s="3" t="s">
        <v>159</v>
      </c>
      <c r="C6" s="3">
        <v>-2</v>
      </c>
      <c r="D6" s="3">
        <v>0.14000000000000001</v>
      </c>
      <c r="E6" s="3">
        <v>1</v>
      </c>
      <c r="F6" s="3">
        <v>1</v>
      </c>
      <c r="G6" s="3"/>
      <c r="H6" s="3">
        <v>-0.05</v>
      </c>
      <c r="I6" s="3">
        <v>-0.02</v>
      </c>
      <c r="J6" s="3">
        <v>100</v>
      </c>
      <c r="K6" s="6"/>
      <c r="L6" s="6"/>
      <c r="M6" s="3"/>
      <c r="N6" s="1">
        <f t="shared" si="0"/>
        <v>-5.8166666666666673</v>
      </c>
      <c r="O6" s="2" t="s">
        <v>160</v>
      </c>
    </row>
    <row r="7" spans="1:15">
      <c r="A7" s="3" t="s">
        <v>161</v>
      </c>
      <c r="B7" s="3" t="s">
        <v>162</v>
      </c>
      <c r="C7" s="3">
        <v>-1</v>
      </c>
      <c r="D7" s="3">
        <v>0.13</v>
      </c>
      <c r="E7" s="3">
        <v>0</v>
      </c>
      <c r="F7" s="3">
        <v>1</v>
      </c>
      <c r="G7" s="3"/>
      <c r="H7" s="3">
        <v>-0.2</v>
      </c>
      <c r="I7" s="3">
        <v>0.02</v>
      </c>
      <c r="J7" s="3">
        <v>50</v>
      </c>
      <c r="K7" s="6"/>
      <c r="L7" s="6"/>
      <c r="M7" s="3"/>
      <c r="N7" s="1">
        <f t="shared" si="0"/>
        <v>-2.8333333333333335</v>
      </c>
      <c r="O7" s="2" t="s">
        <v>163</v>
      </c>
    </row>
    <row r="8" spans="1:15">
      <c r="A8" s="3" t="s">
        <v>164</v>
      </c>
      <c r="B8" s="3" t="s">
        <v>165</v>
      </c>
      <c r="C8" s="3">
        <v>2</v>
      </c>
      <c r="D8" s="3">
        <v>0.08</v>
      </c>
      <c r="E8" s="3">
        <v>3</v>
      </c>
      <c r="F8" s="3">
        <v>3</v>
      </c>
      <c r="G8" s="3"/>
      <c r="H8" s="3">
        <v>0.3</v>
      </c>
      <c r="I8" s="3">
        <v>0</v>
      </c>
      <c r="J8" s="3">
        <v>200</v>
      </c>
      <c r="K8" s="6"/>
      <c r="L8" s="6"/>
      <c r="M8" s="3"/>
      <c r="N8" s="1">
        <f t="shared" si="0"/>
        <v>-4.6333333333333337</v>
      </c>
      <c r="O8" s="2"/>
    </row>
    <row r="9" spans="1:15">
      <c r="A9" s="3"/>
      <c r="B9" s="3"/>
      <c r="C9" s="3"/>
      <c r="D9" s="3"/>
      <c r="E9" s="6"/>
      <c r="F9" s="6"/>
      <c r="G9" s="3"/>
      <c r="H9" s="6"/>
      <c r="I9" s="6"/>
      <c r="J9" s="6"/>
      <c r="K9" s="6"/>
      <c r="L9" s="6"/>
      <c r="M9" s="3"/>
      <c r="N9" s="1"/>
      <c r="O9" s="1"/>
    </row>
    <row r="10" spans="1:15">
      <c r="A10" s="3" t="s">
        <v>166</v>
      </c>
      <c r="B10" s="3" t="s">
        <v>167</v>
      </c>
      <c r="C10" s="3">
        <v>0</v>
      </c>
      <c r="D10" s="3">
        <v>0.1</v>
      </c>
      <c r="E10" s="3"/>
      <c r="F10" s="3"/>
      <c r="G10" s="3"/>
      <c r="H10" s="3">
        <v>-0.05</v>
      </c>
      <c r="I10" s="6"/>
      <c r="J10" s="3">
        <v>-100</v>
      </c>
      <c r="K10" s="6"/>
      <c r="L10" s="6"/>
      <c r="M10" s="3">
        <v>0</v>
      </c>
      <c r="N10" s="1">
        <f t="shared" ref="N10:N15" si="1">C10-D10*20-E10*0.8-F10*0.6-H10*5+I10*10+J10/300</f>
        <v>-2.0833333333333335</v>
      </c>
      <c r="O10" s="2" t="s">
        <v>168</v>
      </c>
    </row>
    <row r="11" spans="1:15">
      <c r="A11" s="3" t="s">
        <v>169</v>
      </c>
      <c r="B11" s="3" t="s">
        <v>170</v>
      </c>
      <c r="C11" s="3">
        <v>2</v>
      </c>
      <c r="D11" s="3">
        <v>0.14000000000000001</v>
      </c>
      <c r="E11" s="3">
        <v>-2</v>
      </c>
      <c r="F11" s="3">
        <v>-2</v>
      </c>
      <c r="G11" s="3"/>
      <c r="H11" s="3">
        <v>0.05</v>
      </c>
      <c r="I11" s="6"/>
      <c r="J11" s="3">
        <v>100</v>
      </c>
      <c r="K11" s="6"/>
      <c r="L11" s="6"/>
      <c r="M11" s="3">
        <v>850</v>
      </c>
      <c r="N11" s="1">
        <f t="shared" si="1"/>
        <v>2.083333333333333</v>
      </c>
      <c r="O11" s="2" t="s">
        <v>171</v>
      </c>
    </row>
    <row r="12" spans="1:15">
      <c r="A12" s="3" t="s">
        <v>172</v>
      </c>
      <c r="B12" s="3" t="s">
        <v>173</v>
      </c>
      <c r="C12" s="3">
        <v>-2</v>
      </c>
      <c r="D12" s="3">
        <v>0.08</v>
      </c>
      <c r="E12" s="3">
        <v>1</v>
      </c>
      <c r="F12" s="3">
        <v>4</v>
      </c>
      <c r="G12" s="3"/>
      <c r="H12" s="3">
        <v>0.15</v>
      </c>
      <c r="I12" s="6"/>
      <c r="J12" s="3">
        <v>-250</v>
      </c>
      <c r="K12" s="6"/>
      <c r="L12" s="6"/>
      <c r="M12" s="3">
        <v>1000</v>
      </c>
      <c r="N12" s="1">
        <f t="shared" si="1"/>
        <v>-8.3833333333333346</v>
      </c>
      <c r="O12" s="2" t="s">
        <v>160</v>
      </c>
    </row>
    <row r="13" spans="1:15">
      <c r="A13" s="3" t="s">
        <v>174</v>
      </c>
      <c r="B13" s="3" t="s">
        <v>175</v>
      </c>
      <c r="C13" s="3">
        <v>3</v>
      </c>
      <c r="D13" s="3">
        <v>0.12</v>
      </c>
      <c r="E13" s="3">
        <v>-2</v>
      </c>
      <c r="F13" s="3">
        <v>-3</v>
      </c>
      <c r="G13" s="3"/>
      <c r="H13" s="3">
        <v>0.05</v>
      </c>
      <c r="I13" s="6"/>
      <c r="J13" s="3">
        <v>-50</v>
      </c>
      <c r="K13" s="6"/>
      <c r="L13" s="6"/>
      <c r="M13" s="3">
        <v>500</v>
      </c>
      <c r="N13" s="1">
        <f t="shared" si="1"/>
        <v>3.5833333333333335</v>
      </c>
      <c r="O13" s="2" t="s">
        <v>157</v>
      </c>
    </row>
    <row r="14" spans="1:15">
      <c r="A14" s="3" t="s">
        <v>176</v>
      </c>
      <c r="B14" s="3" t="s">
        <v>177</v>
      </c>
      <c r="C14" s="3">
        <v>1</v>
      </c>
      <c r="D14" s="3">
        <v>0.12</v>
      </c>
      <c r="E14" s="3">
        <v>2</v>
      </c>
      <c r="F14" s="3">
        <v>2</v>
      </c>
      <c r="G14" s="3"/>
      <c r="H14" s="3">
        <v>-0.2</v>
      </c>
      <c r="I14" s="6"/>
      <c r="J14" s="3">
        <v>150</v>
      </c>
      <c r="K14" s="6"/>
      <c r="L14" s="6"/>
      <c r="M14" s="3">
        <v>2000</v>
      </c>
      <c r="N14" s="1">
        <f t="shared" si="1"/>
        <v>-2.7</v>
      </c>
      <c r="O14" s="1"/>
    </row>
    <row r="15" spans="1:15">
      <c r="A15" s="3" t="s">
        <v>178</v>
      </c>
      <c r="B15" s="3" t="s">
        <v>179</v>
      </c>
      <c r="C15" s="3">
        <v>-3</v>
      </c>
      <c r="D15" s="3">
        <v>0.12</v>
      </c>
      <c r="E15" s="3">
        <v>3</v>
      </c>
      <c r="F15" s="3">
        <v>5</v>
      </c>
      <c r="G15" s="3"/>
      <c r="H15" s="3">
        <v>0.15</v>
      </c>
      <c r="I15" s="6"/>
      <c r="J15" s="3">
        <v>-250</v>
      </c>
      <c r="K15" s="6"/>
      <c r="L15" s="6"/>
      <c r="M15" s="3">
        <v>1500</v>
      </c>
      <c r="N15" s="1">
        <f t="shared" si="1"/>
        <v>-12.383333333333335</v>
      </c>
      <c r="O15" s="1"/>
    </row>
    <row r="16" spans="1:15">
      <c r="A16" s="3"/>
      <c r="B16" s="3"/>
      <c r="C16" s="3"/>
      <c r="D16" s="3"/>
      <c r="E16" s="3"/>
      <c r="F16" s="3"/>
      <c r="G16" s="3"/>
      <c r="H16" s="3"/>
      <c r="I16" s="6"/>
      <c r="J16" s="3"/>
      <c r="K16" s="6"/>
      <c r="L16" s="6"/>
      <c r="M16" s="3"/>
      <c r="N16" s="1"/>
      <c r="O16" s="1"/>
    </row>
    <row r="17" spans="1:15">
      <c r="A17" s="3"/>
      <c r="B17" s="3"/>
      <c r="C17" s="3"/>
      <c r="D17" s="3"/>
      <c r="E17" s="3"/>
      <c r="F17" s="3"/>
      <c r="G17" s="3"/>
      <c r="H17" s="3"/>
      <c r="I17" s="6"/>
      <c r="J17" s="3"/>
      <c r="K17" s="6"/>
      <c r="L17" s="6"/>
      <c r="M17" s="3"/>
      <c r="N17" s="1"/>
      <c r="O17" s="1"/>
    </row>
    <row r="18" spans="1:15">
      <c r="A18" s="5" t="s">
        <v>180</v>
      </c>
      <c r="B18" s="5" t="s">
        <v>180</v>
      </c>
      <c r="C18" s="3">
        <v>0</v>
      </c>
      <c r="D18" s="3">
        <v>0.22</v>
      </c>
      <c r="E18" s="3">
        <v>1</v>
      </c>
      <c r="F18" s="3">
        <v>1</v>
      </c>
      <c r="G18" s="3">
        <v>0.1</v>
      </c>
      <c r="H18" s="3">
        <v>0.1</v>
      </c>
      <c r="I18" s="6"/>
      <c r="J18" s="3">
        <v>-250</v>
      </c>
      <c r="K18" s="6"/>
      <c r="L18" s="6"/>
      <c r="M18" s="3">
        <v>0</v>
      </c>
      <c r="N18" s="1">
        <f>C18-D18*20-E18*0.8-F18*0.6-H18*5+I18*10+J18/300</f>
        <v>-7.1333333333333329</v>
      </c>
      <c r="O18" s="5" t="s">
        <v>181</v>
      </c>
    </row>
    <row r="19" spans="1:15">
      <c r="N19" s="1"/>
    </row>
    <row r="21" spans="1:15">
      <c r="B21" s="5" t="s">
        <v>182</v>
      </c>
      <c r="C21" s="5">
        <v>0</v>
      </c>
      <c r="D21" s="5">
        <v>0.15</v>
      </c>
      <c r="E21" s="5">
        <v>0</v>
      </c>
      <c r="F21" s="5">
        <v>0</v>
      </c>
      <c r="G21" s="5">
        <v>0.1</v>
      </c>
      <c r="H21" s="5">
        <v>0</v>
      </c>
      <c r="I21" s="5"/>
      <c r="J21" s="5">
        <v>0</v>
      </c>
      <c r="M21" s="5">
        <v>0</v>
      </c>
      <c r="N21" s="1">
        <f t="shared" ref="N21:N23" si="2">C21-D21*20-E21*0.8-F21*0.6-H21*5+I21*10+J21/300</f>
        <v>-3</v>
      </c>
      <c r="O21" s="5" t="s">
        <v>183</v>
      </c>
    </row>
    <row r="22" spans="1:15">
      <c r="B22" s="5" t="s">
        <v>184</v>
      </c>
      <c r="C22" s="3">
        <v>-1</v>
      </c>
      <c r="D22" s="3">
        <v>0.15</v>
      </c>
      <c r="E22" s="3">
        <v>-2</v>
      </c>
      <c r="F22" s="3">
        <v>-1</v>
      </c>
      <c r="G22" s="3">
        <v>0.1</v>
      </c>
      <c r="H22" s="3">
        <v>0.05</v>
      </c>
      <c r="I22" s="3"/>
      <c r="J22" s="3">
        <v>-25</v>
      </c>
      <c r="K22" s="6"/>
      <c r="L22" s="6"/>
      <c r="M22" s="3">
        <v>500</v>
      </c>
      <c r="N22" s="1">
        <f t="shared" si="2"/>
        <v>-2.1333333333333333</v>
      </c>
      <c r="O22" s="5" t="s">
        <v>157</v>
      </c>
    </row>
    <row r="23" spans="1:15">
      <c r="B23" s="5" t="s">
        <v>185</v>
      </c>
      <c r="C23" s="5">
        <v>2</v>
      </c>
      <c r="D23" s="5">
        <v>0.18</v>
      </c>
      <c r="E23" s="5">
        <v>2</v>
      </c>
      <c r="F23" s="5">
        <v>2</v>
      </c>
      <c r="G23" s="5">
        <v>0.1</v>
      </c>
      <c r="H23" s="5">
        <v>0.1</v>
      </c>
      <c r="J23" s="5">
        <v>-50</v>
      </c>
      <c r="M23" s="5">
        <v>1000</v>
      </c>
      <c r="N23" s="1">
        <f t="shared" si="2"/>
        <v>-5.0666666666666664</v>
      </c>
      <c r="O23" s="5" t="s">
        <v>186</v>
      </c>
    </row>
    <row r="24" spans="1:15">
      <c r="D24" s="5" t="s">
        <v>187</v>
      </c>
      <c r="I24" s="5" t="s">
        <v>188</v>
      </c>
      <c r="J24" s="5" t="s">
        <v>189</v>
      </c>
    </row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1"/>
  <sheetViews>
    <sheetView workbookViewId="0"/>
  </sheetViews>
  <sheetFormatPr defaultColWidth="14.42578125" defaultRowHeight="15" customHeight="1"/>
  <cols>
    <col min="1" max="1" width="6" customWidth="1"/>
    <col min="2" max="2" width="12" customWidth="1"/>
    <col min="3" max="3" width="4.85546875" customWidth="1"/>
    <col min="4" max="4" width="7" customWidth="1"/>
    <col min="5" max="5" width="9.42578125" customWidth="1"/>
    <col min="6" max="6" width="7.28515625" customWidth="1"/>
    <col min="7" max="7" width="9.140625" customWidth="1"/>
    <col min="8" max="8" width="14.85546875" customWidth="1"/>
    <col min="9" max="9" width="13.85546875" customWidth="1"/>
    <col min="10" max="10" width="13.5703125" customWidth="1"/>
    <col min="11" max="11" width="5.28515625" customWidth="1"/>
    <col min="12" max="12" width="8.28515625" customWidth="1"/>
    <col min="13" max="13" width="5.140625" customWidth="1"/>
    <col min="14" max="14" width="12" customWidth="1"/>
    <col min="15" max="15" width="14.85546875" customWidth="1"/>
    <col min="16" max="16" width="5" customWidth="1"/>
    <col min="17" max="17" width="6.5703125" customWidth="1"/>
    <col min="18" max="18" width="9.5703125" customWidth="1"/>
    <col min="19" max="19" width="7.28515625" customWidth="1"/>
    <col min="20" max="20" width="9.140625" customWidth="1"/>
    <col min="21" max="21" width="15" customWidth="1"/>
    <col min="22" max="22" width="13.7109375" customWidth="1"/>
    <col min="23" max="23" width="14.140625" customWidth="1"/>
    <col min="24" max="24" width="5.140625" customWidth="1"/>
    <col min="25" max="25" width="8.85546875" customWidth="1"/>
    <col min="26" max="26" width="8" customWidth="1"/>
    <col min="27" max="27" width="8.28515625" customWidth="1"/>
    <col min="28" max="28" width="71.5703125" customWidth="1"/>
  </cols>
  <sheetData>
    <row r="1" spans="1:28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2"/>
      <c r="B2" s="1"/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1" t="s">
        <v>1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"/>
    </row>
    <row r="3" spans="1:28">
      <c r="A3" s="1" t="s">
        <v>2</v>
      </c>
      <c r="B3" s="1" t="s">
        <v>3</v>
      </c>
      <c r="C3" s="1" t="e">
        <f t="shared" ref="C3:N3" ca="1" si="0">_xludf.CONCAT(P3, "_old")</f>
        <v>#NAME?</v>
      </c>
      <c r="D3" s="1" t="e">
        <f t="shared" ca="1" si="0"/>
        <v>#NAME?</v>
      </c>
      <c r="E3" s="1" t="e">
        <f t="shared" ca="1" si="0"/>
        <v>#NAME?</v>
      </c>
      <c r="F3" s="1" t="e">
        <f t="shared" ca="1" si="0"/>
        <v>#NAME?</v>
      </c>
      <c r="G3" s="1" t="e">
        <f t="shared" ca="1" si="0"/>
        <v>#NAME?</v>
      </c>
      <c r="H3" s="1" t="e">
        <f t="shared" ca="1" si="0"/>
        <v>#NAME?</v>
      </c>
      <c r="I3" s="1" t="e">
        <f t="shared" ca="1" si="0"/>
        <v>#NAME?</v>
      </c>
      <c r="J3" s="1" t="e">
        <f t="shared" ca="1" si="0"/>
        <v>#NAME?</v>
      </c>
      <c r="K3" s="1" t="e">
        <f t="shared" ca="1" si="0"/>
        <v>#NAME?</v>
      </c>
      <c r="L3" s="1" t="e">
        <f t="shared" ca="1" si="0"/>
        <v>#NAME?</v>
      </c>
      <c r="M3" s="1" t="e">
        <f t="shared" ca="1" si="0"/>
        <v>#NAME?</v>
      </c>
      <c r="N3" s="1" t="e">
        <f t="shared" ca="1" si="0"/>
        <v>#NAME?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  <c r="U3" s="2" t="s">
        <v>9</v>
      </c>
      <c r="V3" s="1" t="s">
        <v>10</v>
      </c>
      <c r="W3" s="1" t="s">
        <v>11</v>
      </c>
      <c r="X3" s="1" t="s">
        <v>12</v>
      </c>
      <c r="Y3" s="1" t="s">
        <v>13</v>
      </c>
      <c r="Z3" s="1" t="s">
        <v>14</v>
      </c>
      <c r="AA3" s="1" t="s">
        <v>15</v>
      </c>
      <c r="AB3" s="2" t="s">
        <v>151</v>
      </c>
    </row>
    <row r="4" spans="1:28">
      <c r="A4" s="3"/>
      <c r="B4" s="3"/>
      <c r="C4" s="3"/>
      <c r="D4" s="3"/>
      <c r="E4" s="6"/>
      <c r="F4" s="6"/>
      <c r="G4" s="3"/>
      <c r="H4" s="6"/>
      <c r="I4" s="6"/>
      <c r="J4" s="6"/>
      <c r="K4" s="6"/>
      <c r="L4" s="6"/>
      <c r="M4" s="3"/>
      <c r="N4" s="1">
        <f>C4-D4*20-E4*0.8-F4*0.6-H4*5+I4*10+J4/300</f>
        <v>0</v>
      </c>
      <c r="P4" s="3"/>
      <c r="Q4" s="3"/>
      <c r="R4" s="6"/>
      <c r="S4" s="6"/>
      <c r="T4" s="3"/>
      <c r="U4" s="6"/>
      <c r="V4" s="6"/>
      <c r="W4" s="6"/>
      <c r="X4" s="6"/>
      <c r="Y4" s="6"/>
      <c r="Z4" s="3"/>
      <c r="AA4" s="1">
        <f>P4-Q4*20-R4*0.8-S4*0.6-U4*5+V4*10+W4/300</f>
        <v>0</v>
      </c>
      <c r="AB4" s="7"/>
    </row>
    <row r="5" spans="1:28">
      <c r="A5" s="3"/>
      <c r="B5" s="3"/>
      <c r="C5" s="3"/>
      <c r="D5" s="3"/>
      <c r="E5" s="6"/>
      <c r="F5" s="6"/>
      <c r="G5" s="3"/>
      <c r="H5" s="6"/>
      <c r="I5" s="6"/>
      <c r="J5" s="6"/>
      <c r="K5" s="6"/>
      <c r="L5" s="6"/>
      <c r="M5" s="3"/>
      <c r="N5" s="1"/>
      <c r="P5" s="3"/>
      <c r="Q5" s="3"/>
      <c r="R5" s="6"/>
      <c r="S5" s="6"/>
      <c r="T5" s="3"/>
      <c r="U5" s="6"/>
      <c r="V5" s="6"/>
      <c r="W5" s="6"/>
      <c r="X5" s="6"/>
      <c r="Y5" s="6"/>
      <c r="Z5" s="3"/>
      <c r="AA5" s="1"/>
      <c r="AB5" s="1"/>
    </row>
    <row r="6" spans="1:28">
      <c r="A6" s="3"/>
      <c r="B6" s="3"/>
      <c r="C6" s="3"/>
      <c r="D6" s="3"/>
      <c r="E6" s="6"/>
      <c r="F6" s="6"/>
      <c r="G6" s="3"/>
      <c r="H6" s="6"/>
      <c r="I6" s="6"/>
      <c r="J6" s="6"/>
      <c r="K6" s="6"/>
      <c r="L6" s="6"/>
      <c r="M6" s="3"/>
      <c r="N6" s="1"/>
      <c r="P6" s="3"/>
      <c r="Q6" s="3"/>
      <c r="R6" s="6"/>
      <c r="S6" s="6"/>
      <c r="T6" s="3"/>
      <c r="U6" s="6"/>
      <c r="V6" s="6"/>
      <c r="W6" s="6"/>
      <c r="X6" s="6"/>
      <c r="Y6" s="6"/>
      <c r="Z6" s="3"/>
      <c r="AA6" s="1"/>
      <c r="AB6" s="1"/>
    </row>
    <row r="7" spans="1:28">
      <c r="A7" s="3"/>
      <c r="B7" s="3"/>
      <c r="C7" s="3"/>
      <c r="D7" s="3"/>
      <c r="E7" s="6"/>
      <c r="F7" s="6"/>
      <c r="G7" s="3"/>
      <c r="H7" s="6"/>
      <c r="I7" s="6"/>
      <c r="J7" s="6"/>
      <c r="K7" s="6"/>
      <c r="L7" s="6"/>
      <c r="M7" s="3"/>
      <c r="N7" s="1"/>
      <c r="P7" s="3"/>
      <c r="Q7" s="3"/>
      <c r="R7" s="6"/>
      <c r="S7" s="6"/>
      <c r="T7" s="3"/>
      <c r="U7" s="6"/>
      <c r="V7" s="6"/>
      <c r="W7" s="6"/>
      <c r="X7" s="6"/>
      <c r="Y7" s="6"/>
      <c r="Z7" s="3"/>
      <c r="AA7" s="1"/>
      <c r="AB7" s="1"/>
    </row>
    <row r="8" spans="1:28">
      <c r="A8" s="3"/>
      <c r="B8" s="3"/>
      <c r="C8" s="3"/>
      <c r="D8" s="3"/>
      <c r="E8" s="6"/>
      <c r="F8" s="6"/>
      <c r="G8" s="3"/>
      <c r="H8" s="6"/>
      <c r="I8" s="6"/>
      <c r="J8" s="6"/>
      <c r="K8" s="6"/>
      <c r="L8" s="6"/>
      <c r="M8" s="3"/>
      <c r="N8" s="1"/>
      <c r="P8" s="3"/>
      <c r="Q8" s="3"/>
      <c r="R8" s="6"/>
      <c r="S8" s="6"/>
      <c r="T8" s="3"/>
      <c r="U8" s="6"/>
      <c r="V8" s="6"/>
      <c r="W8" s="6"/>
      <c r="X8" s="6"/>
      <c r="Y8" s="6"/>
      <c r="Z8" s="3"/>
      <c r="AA8" s="1"/>
      <c r="AB8" s="1"/>
    </row>
    <row r="9" spans="1:28">
      <c r="A9" s="3"/>
      <c r="B9" s="3"/>
      <c r="C9" s="3"/>
      <c r="D9" s="3"/>
      <c r="E9" s="6"/>
      <c r="F9" s="6"/>
      <c r="G9" s="3"/>
      <c r="H9" s="3"/>
      <c r="I9" s="6"/>
      <c r="J9" s="6"/>
      <c r="K9" s="6"/>
      <c r="L9" s="6"/>
      <c r="M9" s="3"/>
      <c r="N9" s="1"/>
      <c r="P9" s="3"/>
      <c r="Q9" s="3"/>
      <c r="R9" s="6"/>
      <c r="S9" s="6"/>
      <c r="T9" s="3"/>
      <c r="U9" s="3"/>
      <c r="V9" s="6"/>
      <c r="W9" s="6"/>
      <c r="X9" s="6"/>
      <c r="Y9" s="6"/>
      <c r="Z9" s="3"/>
      <c r="AA9" s="1"/>
      <c r="AB9" s="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/>
  </sheetViews>
  <sheetFormatPr defaultColWidth="14.42578125" defaultRowHeight="15" customHeight="1"/>
  <cols>
    <col min="1" max="1" width="8.7109375" customWidth="1"/>
    <col min="2" max="2" width="27.140625" customWidth="1"/>
    <col min="3" max="13" width="6.7109375" customWidth="1"/>
    <col min="14" max="14" width="12.28515625" customWidth="1"/>
    <col min="15" max="15" width="26.7109375" customWidth="1"/>
    <col min="16" max="26" width="6.7109375" customWidth="1"/>
    <col min="27" max="27" width="8.85546875" customWidth="1"/>
  </cols>
  <sheetData>
    <row r="1" spans="1:27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 t="s">
        <v>2</v>
      </c>
      <c r="B2" s="1" t="s">
        <v>3</v>
      </c>
      <c r="C2" s="1" t="e">
        <f t="shared" ref="C2:N2" ca="1" si="0">_xludf.CONCAT(P2, "_old")</f>
        <v>#NAME?</v>
      </c>
      <c r="D2" s="1" t="e">
        <f t="shared" ca="1" si="0"/>
        <v>#NAME?</v>
      </c>
      <c r="E2" s="1" t="e">
        <f t="shared" ca="1" si="0"/>
        <v>#NAME?</v>
      </c>
      <c r="F2" s="1" t="e">
        <f t="shared" ca="1" si="0"/>
        <v>#NAME?</v>
      </c>
      <c r="G2" s="1" t="e">
        <f t="shared" ca="1" si="0"/>
        <v>#NAME?</v>
      </c>
      <c r="H2" s="1" t="e">
        <f t="shared" ca="1" si="0"/>
        <v>#NAME?</v>
      </c>
      <c r="I2" s="1" t="e">
        <f t="shared" ca="1" si="0"/>
        <v>#NAME?</v>
      </c>
      <c r="J2" s="1" t="e">
        <f t="shared" ca="1" si="0"/>
        <v>#NAME?</v>
      </c>
      <c r="K2" s="1" t="e">
        <f t="shared" ca="1" si="0"/>
        <v>#NAME?</v>
      </c>
      <c r="L2" s="1" t="e">
        <f t="shared" ca="1" si="0"/>
        <v>#NAME?</v>
      </c>
      <c r="M2" s="1" t="e">
        <f t="shared" ca="1" si="0"/>
        <v>#NAME?</v>
      </c>
      <c r="N2" s="1" t="e">
        <f t="shared" ca="1" si="0"/>
        <v>#NAME?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2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1" t="s">
        <v>15</v>
      </c>
    </row>
    <row r="3" spans="1:27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">
        <f t="shared" ref="N3:N39" si="1">C3-D3*20-E3*0.8-F3*0.6-H3*5+I3*10+J3/300</f>
        <v>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1">
        <f t="shared" ref="AA3:AA39" si="2">P3-Q3*20-R3*0.8-S3*0.6-U3*5+V3*10+W3/300</f>
        <v>0</v>
      </c>
    </row>
    <row r="4" spans="1:27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">
        <f t="shared" si="1"/>
        <v>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1">
        <f t="shared" si="2"/>
        <v>0</v>
      </c>
    </row>
    <row r="5" spans="1:27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">
        <f t="shared" si="1"/>
        <v>0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">
        <f t="shared" si="2"/>
        <v>0</v>
      </c>
    </row>
    <row r="6" spans="1:27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">
        <f t="shared" si="1"/>
        <v>0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1">
        <f t="shared" si="2"/>
        <v>0</v>
      </c>
    </row>
    <row r="7" spans="1:2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">
        <f t="shared" si="1"/>
        <v>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1">
        <f t="shared" si="2"/>
        <v>0</v>
      </c>
    </row>
    <row r="8" spans="1:2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">
        <f t="shared" si="1"/>
        <v>0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1">
        <f t="shared" si="2"/>
        <v>0</v>
      </c>
    </row>
    <row r="9" spans="1:27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">
        <f t="shared" si="1"/>
        <v>0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1">
        <f t="shared" si="2"/>
        <v>0</v>
      </c>
    </row>
    <row r="10" spans="1:27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">
        <f t="shared" si="1"/>
        <v>0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1">
        <f t="shared" si="2"/>
        <v>0</v>
      </c>
    </row>
    <row r="11" spans="1:27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">
        <f t="shared" si="1"/>
        <v>0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1">
        <f t="shared" si="2"/>
        <v>0</v>
      </c>
    </row>
    <row r="12" spans="1:2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">
        <f t="shared" si="1"/>
        <v>0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">
        <f t="shared" si="2"/>
        <v>0</v>
      </c>
    </row>
    <row r="13" spans="1:27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">
        <f t="shared" si="1"/>
        <v>0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1">
        <f t="shared" si="2"/>
        <v>0</v>
      </c>
    </row>
    <row r="14" spans="1:27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">
        <f t="shared" si="1"/>
        <v>0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1">
        <f t="shared" si="2"/>
        <v>0</v>
      </c>
    </row>
    <row r="15" spans="1:27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">
        <f t="shared" si="1"/>
        <v>0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1">
        <f t="shared" si="2"/>
        <v>0</v>
      </c>
    </row>
    <row r="16" spans="1:27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">
        <f t="shared" si="1"/>
        <v>0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1">
        <f t="shared" si="2"/>
        <v>0</v>
      </c>
    </row>
    <row r="17" spans="1:2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">
        <f t="shared" si="1"/>
        <v>0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1">
        <f t="shared" si="2"/>
        <v>0</v>
      </c>
    </row>
    <row r="18" spans="1:27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">
        <f t="shared" si="1"/>
        <v>0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1">
        <f t="shared" si="2"/>
        <v>0</v>
      </c>
    </row>
    <row r="19" spans="1:27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1">
        <f t="shared" si="1"/>
        <v>0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1">
        <f t="shared" si="2"/>
        <v>0</v>
      </c>
    </row>
    <row r="20" spans="1:27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">
        <f t="shared" si="1"/>
        <v>0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1">
        <f t="shared" si="2"/>
        <v>0</v>
      </c>
    </row>
    <row r="21" spans="1:27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">
        <f t="shared" si="1"/>
        <v>0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1">
        <f t="shared" si="2"/>
        <v>0</v>
      </c>
    </row>
    <row r="22" spans="1:27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1">
        <f t="shared" si="1"/>
        <v>0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1">
        <f t="shared" si="2"/>
        <v>0</v>
      </c>
    </row>
    <row r="23" spans="1:27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">
        <f t="shared" si="1"/>
        <v>0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1">
        <f t="shared" si="2"/>
        <v>0</v>
      </c>
    </row>
    <row r="24" spans="1:27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">
        <f t="shared" si="1"/>
        <v>0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1">
        <f t="shared" si="2"/>
        <v>0</v>
      </c>
    </row>
    <row r="25" spans="1:27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">
        <f t="shared" si="1"/>
        <v>0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1">
        <f t="shared" si="2"/>
        <v>0</v>
      </c>
    </row>
    <row r="26" spans="1:27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">
        <f t="shared" si="1"/>
        <v>0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1">
        <f t="shared" si="2"/>
        <v>0</v>
      </c>
    </row>
    <row r="27" spans="1: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">
        <f t="shared" si="1"/>
        <v>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1">
        <f t="shared" si="2"/>
        <v>0</v>
      </c>
    </row>
    <row r="28" spans="1:27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">
        <f t="shared" si="1"/>
        <v>0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1">
        <f t="shared" si="2"/>
        <v>0</v>
      </c>
    </row>
    <row r="29" spans="1:27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">
        <f t="shared" si="1"/>
        <v>0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1">
        <f t="shared" si="2"/>
        <v>0</v>
      </c>
    </row>
    <row r="30" spans="1:27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">
        <f t="shared" si="1"/>
        <v>0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1">
        <f t="shared" si="2"/>
        <v>0</v>
      </c>
    </row>
    <row r="31" spans="1:27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">
        <f t="shared" si="1"/>
        <v>0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1">
        <f t="shared" si="2"/>
        <v>0</v>
      </c>
    </row>
    <row r="32" spans="1:27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">
        <f t="shared" si="1"/>
        <v>0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1">
        <f t="shared" si="2"/>
        <v>0</v>
      </c>
    </row>
    <row r="33" spans="1:27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">
        <f t="shared" si="1"/>
        <v>0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1">
        <f t="shared" si="2"/>
        <v>0</v>
      </c>
    </row>
    <row r="34" spans="1:27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">
        <f t="shared" si="1"/>
        <v>0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1">
        <f t="shared" si="2"/>
        <v>0</v>
      </c>
    </row>
    <row r="35" spans="1:27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">
        <f t="shared" si="1"/>
        <v>0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1">
        <f t="shared" si="2"/>
        <v>0</v>
      </c>
    </row>
    <row r="36" spans="1:27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">
        <f t="shared" si="1"/>
        <v>0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1">
        <f t="shared" si="2"/>
        <v>0</v>
      </c>
    </row>
    <row r="37" spans="1:2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">
        <f t="shared" si="1"/>
        <v>0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1">
        <f t="shared" si="2"/>
        <v>0</v>
      </c>
    </row>
    <row r="38" spans="1:27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">
        <f t="shared" si="1"/>
        <v>0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1">
        <f t="shared" si="2"/>
        <v>0</v>
      </c>
    </row>
    <row r="39" spans="1:27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">
        <f t="shared" si="1"/>
        <v>0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1">
        <f t="shared" si="2"/>
        <v>0</v>
      </c>
    </row>
    <row r="40" spans="1:27" ht="15.75" customHeight="1"/>
    <row r="41" spans="1:27" ht="15.75" customHeight="1"/>
    <row r="42" spans="1:27" ht="15.75" customHeight="1"/>
    <row r="43" spans="1:27" ht="15.75" customHeight="1"/>
    <row r="44" spans="1:27" ht="15.75" customHeight="1"/>
    <row r="45" spans="1:27" ht="15.75" customHeight="1"/>
    <row r="46" spans="1:27" ht="15.75" customHeight="1"/>
    <row r="47" spans="1:27" ht="15.75" customHeight="1"/>
    <row r="48" spans="1:2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7.62x51 Muzzles</vt:lpstr>
      <vt:lpstr>Iron Sights</vt:lpstr>
      <vt:lpstr>FAL Magazines</vt:lpstr>
      <vt:lpstr>Ammunition (not task)</vt:lpstr>
      <vt:lpstr>Personal Template</vt:lpstr>
      <vt:lpstr>OldNew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modified xsi:type="dcterms:W3CDTF">2024-11-22T23:57:22Z</dcterms:modified>
</cp:coreProperties>
</file>