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ngl\Documents\deadline-balancing\changes\"/>
    </mc:Choice>
  </mc:AlternateContent>
  <xr:revisionPtr revIDLastSave="0" documentId="13_ncr:1_{D6E9E831-91FE-4A3C-BE44-4092329FA46B}" xr6:coauthVersionLast="47" xr6:coauthVersionMax="47" xr10:uidLastSave="{00000000-0000-0000-0000-000000000000}"/>
  <bookViews>
    <workbookView xWindow="-120" yWindow="-120" windowWidth="38640" windowHeight="21840" xr2:uid="{00000000-000D-0000-FFFF-FFFF00000000}"/>
  </bookViews>
  <sheets>
    <sheet name="m4-barrel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2" i="1" l="1"/>
  <c r="N21" i="1"/>
  <c r="N20" i="1"/>
  <c r="N19" i="1"/>
  <c r="N30" i="1"/>
  <c r="N31" i="1"/>
  <c r="S30" i="1"/>
  <c r="N38" i="1"/>
  <c r="N39" i="1"/>
  <c r="S27" i="1"/>
  <c r="S28" i="1"/>
  <c r="S29" i="1"/>
  <c r="S31" i="1"/>
  <c r="S32" i="1"/>
  <c r="N27" i="1"/>
  <c r="N29" i="1"/>
  <c r="N32" i="1"/>
  <c r="N28" i="1"/>
  <c r="N33" i="1"/>
  <c r="N34" i="1"/>
  <c r="N35" i="1"/>
  <c r="N36" i="1"/>
  <c r="S23" i="1"/>
  <c r="S26" i="1"/>
  <c r="S25" i="1"/>
  <c r="S24" i="1"/>
  <c r="N26" i="1"/>
  <c r="N25" i="1"/>
  <c r="N24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N18" i="1"/>
  <c r="N23" i="1"/>
  <c r="N37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3" i="1"/>
  <c r="V4" i="1"/>
  <c r="V5" i="1"/>
  <c r="V6" i="1"/>
  <c r="V7" i="1"/>
  <c r="V8" i="1"/>
  <c r="V9" i="1"/>
  <c r="V10" i="1"/>
  <c r="V12" i="1"/>
  <c r="V13" i="1"/>
  <c r="V14" i="1"/>
  <c r="V15" i="1"/>
  <c r="V16" i="1"/>
  <c r="V17" i="1"/>
  <c r="V3" i="1"/>
  <c r="X4" i="1" l="1"/>
</calcChain>
</file>

<file path=xl/sharedStrings.xml><?xml version="1.0" encoding="utf-8"?>
<sst xmlns="http://schemas.openxmlformats.org/spreadsheetml/2006/main" count="83" uniqueCount="83">
  <si>
    <t>new</t>
  </si>
  <si>
    <t>name</t>
  </si>
  <si>
    <t>pretty_name</t>
  </si>
  <si>
    <t>strength</t>
  </si>
  <si>
    <t>ergonomics</t>
  </si>
  <si>
    <t>weight</t>
  </si>
  <si>
    <t>horizontal_recoil</t>
  </si>
  <si>
    <t>vertical_recoil</t>
  </si>
  <si>
    <t>magazine_capacity</t>
  </si>
  <si>
    <t>bullet_deviation</t>
  </si>
  <si>
    <t>bullet_damage</t>
  </si>
  <si>
    <t>bullet_velocity</t>
  </si>
  <si>
    <t>buck_bullet_deviation</t>
  </si>
  <si>
    <t>fire_rate</t>
  </si>
  <si>
    <t>price</t>
  </si>
  <si>
    <t>length</t>
  </si>
  <si>
    <t>mod</t>
  </si>
  <si>
    <t>cmmg_ar_15_5.56x45_610mm_fluted_r_barrel</t>
  </si>
  <si>
    <t>CMMG 24" Fluted AR-15 Rifle Length Gastube 5.56x45</t>
  </si>
  <si>
    <t>brwnls_a1_m4a1_5.56x45_508mm_govt_r_barrel</t>
  </si>
  <si>
    <t>Brownells A1 Government 20" Rifle Length Gastube 5.56x45</t>
  </si>
  <si>
    <t>brwnls_m4a1_5.56x45_508mm_hbar_r_barrel</t>
  </si>
  <si>
    <t>Brownells HBAR 20" Rifle Length Gastube 5.56x45</t>
  </si>
  <si>
    <t>x_caliber_ar_15_.223wylde_457mm_spiral_6groove_m_barrel</t>
  </si>
  <si>
    <t>X-Caliber Custom 18" Spiral 6 Groove Mid Length Gastube .223 Wylde</t>
  </si>
  <si>
    <t>brwnls_m4a1_5.56x45_406mm_govt_m_barrel</t>
  </si>
  <si>
    <t>Brownells Government 16" Mid Length Gastube 5.56x45</t>
  </si>
  <si>
    <t>brwnls_m4a1_5.56x45_406mm_socom_c_barrel</t>
  </si>
  <si>
    <t>Brownells Socom 16" Carbine Length Gastube 5.56x45</t>
  </si>
  <si>
    <t>colt_m4a1_5.56x45_368mm_socom_c_barrel</t>
  </si>
  <si>
    <t>Colt Socom 14.5" Carbine Length Gastube 5.56x45</t>
  </si>
  <si>
    <t>colt_m4a1_5.56x45_368mm_govt_c_barrel</t>
  </si>
  <si>
    <t>Colt Government 14.5" Carbine Length Gastube 5.56x45</t>
  </si>
  <si>
    <t>colt_m4a1_5.56x45_317mm_govt_c_barrel</t>
  </si>
  <si>
    <t>Colt Government 12.5" Carbine Length Gastube 5.56x45</t>
  </si>
  <si>
    <t>colt_m4a1_5.56x45_267mm_govt_c_barrel</t>
  </si>
  <si>
    <t>Colt Government 10.5" Carbine Length Gastube 5.56x45</t>
  </si>
  <si>
    <t>colt_m4a1_5.56x45_190mm_govt_p_barrel</t>
  </si>
  <si>
    <t>Colt Government 7.5" Pistol Length Gastube 5.56x45</t>
  </si>
  <si>
    <t>veriforce_tactical_ar15_127mm_5.56_nitride_barrel_custom_gastube</t>
  </si>
  <si>
    <t>Vertiforce Tactical AR15 5in 5.56 Nitride Barrel Custom Gastube</t>
  </si>
  <si>
    <t>custom_2inch_ar15_barrel</t>
  </si>
  <si>
    <t>Custom 2in AR15 Barrel</t>
  </si>
  <si>
    <t>ballistic_advantage_ar15_modern_series_5.56x45_292mm_govt_c_barrel</t>
  </si>
  <si>
    <t>Ballistic Advantage Modern Series Government 11.5" Carbine Length Gastube 5.56x45</t>
  </si>
  <si>
    <t>irl price</t>
  </si>
  <si>
    <t>kac_ks1_5.56x45_348mm_heavy_dimpled_m_barrel</t>
  </si>
  <si>
    <t>KAC KS-1 (L403A1) Heavy Dimpled 13.7" Mid Length Gastube 5.56x45</t>
  </si>
  <si>
    <t>jp_enterprises_5b_gasblock</t>
  </si>
  <si>
    <t>JP Enterprises 5B</t>
  </si>
  <si>
    <t>daniel_defense_mk12_low_profile_gasblock</t>
  </si>
  <si>
    <t>Daniel Defense MK12 Low Profile</t>
  </si>
  <si>
    <t>windham_weaponry_railed_ar15_gasblock</t>
  </si>
  <si>
    <t>Windham Weaponry Rail Gas Block</t>
  </si>
  <si>
    <t>colt_m4fs_gasblock</t>
  </si>
  <si>
    <t>Colt M4 Standard</t>
  </si>
  <si>
    <t>hk416_269mm_barrel</t>
  </si>
  <si>
    <t>10.6 Inch 5.56 HK416</t>
  </si>
  <si>
    <t>hk416_279mm_barrel</t>
  </si>
  <si>
    <t>11 Inch 5.56 HK416</t>
  </si>
  <si>
    <t>hk416_368mm_barrel</t>
  </si>
  <si>
    <t>14.5 Inch 5.56 HK416</t>
  </si>
  <si>
    <t>hk416_508mm_barrel</t>
  </si>
  <si>
    <t>20 Inch 5.56 HK416</t>
  </si>
  <si>
    <t>hk416_lowprofile_gasblock</t>
  </si>
  <si>
    <t>HK416 Low Profile Gas Block</t>
  </si>
  <si>
    <t>base</t>
  </si>
  <si>
    <t>fn_scar_l_254mm_barrel</t>
  </si>
  <si>
    <t>FN SCAR-L 254mm</t>
  </si>
  <si>
    <t>fn_scar_l_355mm_barrel</t>
  </si>
  <si>
    <t>FN SCAR-L 355mm</t>
  </si>
  <si>
    <t>fn_scar_l_457mm_barrel</t>
  </si>
  <si>
    <t>FN SCAR-L 457mm</t>
  </si>
  <si>
    <t>steyr_aug_407mm_barrel</t>
  </si>
  <si>
    <t>Steyr AUG A3 5.56x45 407mm</t>
  </si>
  <si>
    <t>steyr_aug_508mm_barrel</t>
  </si>
  <si>
    <t>Steyr AUG A3 5.56x45 508mm</t>
  </si>
  <si>
    <t>steyr_aug_350mm_barrel</t>
  </si>
  <si>
    <t>Steyr AUG A3 5.56x45 350mm</t>
  </si>
  <si>
    <t>steyr_aug_hbar_620mm_heavy_barrel</t>
  </si>
  <si>
    <t>Steyr AUG HBAR 5.56x45 620mm Heavy LMG</t>
  </si>
  <si>
    <t>steyr_aug_457mm_barrel</t>
  </si>
  <si>
    <t>Steyr AUG A3 5.56x45 457mm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</si>
</sst>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Fill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9"/>
  <sheetViews>
    <sheetView tabSelected="1" zoomScale="130" zoomScaleNormal="130" workbookViewId="0">
      <selection activeCell="H7" sqref="H7"/>
    </sheetView>
  </sheetViews>
  <sheetFormatPr defaultColWidth="8.7109375" defaultRowHeight="15" x14ac:dyDescent="0.25"/>
  <cols>
    <col min="2" max="2" width="27.140625" customWidth="1"/>
    <col min="3" max="22" width="6.7109375" customWidth="1"/>
  </cols>
  <sheetData>
    <row r="1" spans="1:24" x14ac:dyDescent="0.25">
      <c r="A1" s="1"/>
      <c r="B1" s="1"/>
      <c r="C1" s="1" t="s">
        <v>0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24" x14ac:dyDescent="0.25">
      <c r="A2" s="1" t="s">
        <v>1</v>
      </c>
      <c r="B2" s="1" t="s">
        <v>2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K2" s="1" t="s">
        <v>12</v>
      </c>
      <c r="L2" s="1" t="s">
        <v>13</v>
      </c>
      <c r="M2" s="1" t="s">
        <v>14</v>
      </c>
      <c r="N2" s="1" t="s">
        <v>3</v>
      </c>
      <c r="P2" t="s">
        <v>66</v>
      </c>
      <c r="Q2" t="s">
        <v>15</v>
      </c>
      <c r="R2" t="s">
        <v>16</v>
      </c>
      <c r="U2" t="s">
        <v>45</v>
      </c>
    </row>
    <row r="3" spans="1:24" x14ac:dyDescent="0.25">
      <c r="A3" s="2" t="s">
        <v>17</v>
      </c>
      <c r="B3" s="2" t="s">
        <v>18</v>
      </c>
      <c r="C3" s="2">
        <v>-15</v>
      </c>
      <c r="D3" s="2">
        <v>0.89</v>
      </c>
      <c r="E3" s="2">
        <v>-12</v>
      </c>
      <c r="F3" s="2">
        <v>-12</v>
      </c>
      <c r="G3" s="2"/>
      <c r="H3" s="2">
        <v>-0.3</v>
      </c>
      <c r="I3" s="2">
        <v>0.4</v>
      </c>
      <c r="J3" s="2">
        <v>262</v>
      </c>
      <c r="K3" s="2"/>
      <c r="L3" s="2">
        <v>-0.06</v>
      </c>
      <c r="M3" s="2">
        <v>5000</v>
      </c>
      <c r="N3" s="1">
        <f>C3-D3*20-E3*0.8-F3*0.6-H3*5+I3*10+J3/300</f>
        <v>-9.6266666666666634</v>
      </c>
      <c r="P3">
        <v>0.18</v>
      </c>
      <c r="Q3">
        <v>24</v>
      </c>
      <c r="R3">
        <v>-0.08</v>
      </c>
      <c r="S3">
        <f>ROUND(Q3*0.033+P3+R3, 2)</f>
        <v>0.89</v>
      </c>
      <c r="U3">
        <v>349.95</v>
      </c>
      <c r="V3">
        <f>U3*6</f>
        <v>2099.6999999999998</v>
      </c>
    </row>
    <row r="4" spans="1:24" x14ac:dyDescent="0.25">
      <c r="A4" s="2" t="s">
        <v>19</v>
      </c>
      <c r="B4" s="2" t="s">
        <v>20</v>
      </c>
      <c r="C4" s="2">
        <v>-9</v>
      </c>
      <c r="D4" s="2">
        <v>0.84</v>
      </c>
      <c r="E4" s="2">
        <v>-10</v>
      </c>
      <c r="F4" s="2">
        <v>-10</v>
      </c>
      <c r="G4" s="2"/>
      <c r="H4" s="2">
        <v>-0.2</v>
      </c>
      <c r="I4" s="2">
        <v>0.26</v>
      </c>
      <c r="J4" s="2">
        <v>179</v>
      </c>
      <c r="K4" s="2"/>
      <c r="L4" s="2">
        <v>-0.06</v>
      </c>
      <c r="M4" s="2">
        <v>1600</v>
      </c>
      <c r="N4" s="1">
        <f t="shared" ref="N4:N36" si="0">C4-D4*20-E4*0.8-F4*0.6-H4*5+I4*10+J4/300</f>
        <v>-7.6033333333333344</v>
      </c>
      <c r="P4">
        <v>0.18</v>
      </c>
      <c r="Q4">
        <v>20</v>
      </c>
      <c r="S4">
        <f t="shared" ref="S4:S32" si="1">ROUND(Q4*0.033+P4+R4, 2)</f>
        <v>0.84</v>
      </c>
      <c r="U4">
        <v>344.99</v>
      </c>
      <c r="V4">
        <f t="shared" ref="V4:V17" si="2">U4*6</f>
        <v>2069.94</v>
      </c>
      <c r="X4">
        <f>S7/S4</f>
        <v>0.80952380952380965</v>
      </c>
    </row>
    <row r="5" spans="1:24" x14ac:dyDescent="0.25">
      <c r="A5" s="2" t="s">
        <v>21</v>
      </c>
      <c r="B5" s="2" t="s">
        <v>22</v>
      </c>
      <c r="C5" s="2">
        <v>-10</v>
      </c>
      <c r="D5" s="2">
        <v>0.92</v>
      </c>
      <c r="E5" s="2">
        <v>-11</v>
      </c>
      <c r="F5" s="2">
        <v>-12</v>
      </c>
      <c r="G5" s="2"/>
      <c r="H5" s="2">
        <v>-0.22</v>
      </c>
      <c r="I5" s="2">
        <v>0.26</v>
      </c>
      <c r="J5" s="2">
        <v>191</v>
      </c>
      <c r="K5" s="2"/>
      <c r="L5" s="2">
        <v>-0.06</v>
      </c>
      <c r="M5" s="2">
        <v>2000</v>
      </c>
      <c r="N5" s="1">
        <f t="shared" si="0"/>
        <v>-8.0633333333333361</v>
      </c>
      <c r="P5">
        <v>0.18</v>
      </c>
      <c r="Q5">
        <v>20</v>
      </c>
      <c r="R5">
        <v>0.08</v>
      </c>
      <c r="S5">
        <f t="shared" si="1"/>
        <v>0.92</v>
      </c>
      <c r="U5">
        <v>349.99</v>
      </c>
      <c r="V5">
        <f t="shared" si="2"/>
        <v>2099.94</v>
      </c>
    </row>
    <row r="6" spans="1:24" x14ac:dyDescent="0.25">
      <c r="A6" s="2" t="s">
        <v>23</v>
      </c>
      <c r="B6" s="2" t="s">
        <v>24</v>
      </c>
      <c r="C6" s="2">
        <v>-7</v>
      </c>
      <c r="D6" s="2">
        <v>0.7</v>
      </c>
      <c r="E6" s="2">
        <v>-8</v>
      </c>
      <c r="F6" s="2">
        <v>-9</v>
      </c>
      <c r="G6" s="2"/>
      <c r="H6" s="2">
        <v>-0.1</v>
      </c>
      <c r="I6" s="2">
        <v>0.16</v>
      </c>
      <c r="J6" s="2">
        <v>131</v>
      </c>
      <c r="K6" s="2"/>
      <c r="L6" s="2">
        <v>-0.03</v>
      </c>
      <c r="M6" s="2">
        <v>1800</v>
      </c>
      <c r="N6" s="1">
        <f t="shared" si="0"/>
        <v>-6.6633333333333331</v>
      </c>
      <c r="P6">
        <v>0.15</v>
      </c>
      <c r="Q6">
        <v>18</v>
      </c>
      <c r="R6">
        <v>-0.04</v>
      </c>
      <c r="S6">
        <f t="shared" si="1"/>
        <v>0.7</v>
      </c>
      <c r="U6">
        <v>372</v>
      </c>
      <c r="V6">
        <f t="shared" si="2"/>
        <v>2232</v>
      </c>
    </row>
    <row r="7" spans="1:24" x14ac:dyDescent="0.25">
      <c r="A7" s="2" t="s">
        <v>25</v>
      </c>
      <c r="B7" s="2" t="s">
        <v>26</v>
      </c>
      <c r="C7" s="2">
        <v>-4</v>
      </c>
      <c r="D7" s="2">
        <v>0.68</v>
      </c>
      <c r="E7" s="2">
        <v>-7</v>
      </c>
      <c r="F7" s="2">
        <v>-7</v>
      </c>
      <c r="G7" s="2"/>
      <c r="H7" s="2">
        <v>0</v>
      </c>
      <c r="I7" s="2">
        <v>0.1</v>
      </c>
      <c r="J7" s="2">
        <v>108</v>
      </c>
      <c r="K7" s="2"/>
      <c r="L7" s="2">
        <v>-0.03</v>
      </c>
      <c r="M7" s="2">
        <v>1100</v>
      </c>
      <c r="N7" s="1">
        <f t="shared" si="0"/>
        <v>-6.4399999999999995</v>
      </c>
      <c r="P7">
        <v>0.15</v>
      </c>
      <c r="Q7">
        <v>16</v>
      </c>
      <c r="S7">
        <f t="shared" si="1"/>
        <v>0.68</v>
      </c>
      <c r="U7">
        <v>329.99</v>
      </c>
      <c r="V7">
        <f t="shared" si="2"/>
        <v>1979.94</v>
      </c>
    </row>
    <row r="8" spans="1:24" x14ac:dyDescent="0.25">
      <c r="A8" s="2" t="s">
        <v>27</v>
      </c>
      <c r="B8" s="2" t="s">
        <v>28</v>
      </c>
      <c r="C8" s="2">
        <v>-3</v>
      </c>
      <c r="D8" s="2">
        <v>0.69</v>
      </c>
      <c r="E8" s="2">
        <v>-6</v>
      </c>
      <c r="F8" s="2">
        <v>-6</v>
      </c>
      <c r="G8" s="2"/>
      <c r="H8" s="2">
        <v>-0.05</v>
      </c>
      <c r="I8" s="2">
        <v>0.12</v>
      </c>
      <c r="J8" s="2">
        <v>78</v>
      </c>
      <c r="K8" s="2"/>
      <c r="L8" s="2"/>
      <c r="M8" s="2">
        <v>1200</v>
      </c>
      <c r="N8" s="1">
        <f t="shared" si="0"/>
        <v>-6.6899999999999968</v>
      </c>
      <c r="P8">
        <v>0.12</v>
      </c>
      <c r="Q8">
        <v>16</v>
      </c>
      <c r="R8">
        <v>0.04</v>
      </c>
      <c r="S8">
        <f t="shared" si="1"/>
        <v>0.69</v>
      </c>
      <c r="U8">
        <v>279.99</v>
      </c>
      <c r="V8">
        <f t="shared" si="2"/>
        <v>1679.94</v>
      </c>
    </row>
    <row r="9" spans="1:24" x14ac:dyDescent="0.25">
      <c r="A9" s="2" t="s">
        <v>29</v>
      </c>
      <c r="B9" s="2" t="s">
        <v>30</v>
      </c>
      <c r="C9" s="2">
        <v>-1</v>
      </c>
      <c r="D9" s="2">
        <v>0.64</v>
      </c>
      <c r="E9" s="2">
        <v>-5</v>
      </c>
      <c r="F9" s="2">
        <v>-5</v>
      </c>
      <c r="G9" s="2"/>
      <c r="H9" s="2">
        <v>0.05</v>
      </c>
      <c r="I9" s="2">
        <v>0.04</v>
      </c>
      <c r="J9" s="2">
        <v>45</v>
      </c>
      <c r="K9" s="2"/>
      <c r="L9" s="2"/>
      <c r="M9" s="2">
        <v>800</v>
      </c>
      <c r="N9" s="1">
        <f t="shared" si="0"/>
        <v>-6.5</v>
      </c>
      <c r="P9">
        <v>0.12</v>
      </c>
      <c r="Q9">
        <v>14.5</v>
      </c>
      <c r="R9">
        <v>0.04</v>
      </c>
      <c r="S9">
        <f t="shared" si="1"/>
        <v>0.64</v>
      </c>
      <c r="U9">
        <v>349</v>
      </c>
      <c r="V9">
        <f t="shared" si="2"/>
        <v>2094</v>
      </c>
    </row>
    <row r="10" spans="1:24" x14ac:dyDescent="0.25">
      <c r="A10" s="2" t="s">
        <v>31</v>
      </c>
      <c r="B10" s="2" t="s">
        <v>32</v>
      </c>
      <c r="C10" s="2">
        <v>0</v>
      </c>
      <c r="D10" s="2">
        <v>0.6</v>
      </c>
      <c r="E10" s="2">
        <v>-4</v>
      </c>
      <c r="F10" s="2">
        <v>-4</v>
      </c>
      <c r="G10" s="2"/>
      <c r="H10" s="2">
        <v>0.08</v>
      </c>
      <c r="I10" s="2">
        <v>0.02</v>
      </c>
      <c r="J10" s="2">
        <v>33</v>
      </c>
      <c r="K10" s="2"/>
      <c r="L10" s="2"/>
      <c r="M10" s="2">
        <v>0</v>
      </c>
      <c r="N10" s="1">
        <f t="shared" si="0"/>
        <v>-6.49</v>
      </c>
      <c r="P10">
        <v>0.12</v>
      </c>
      <c r="Q10">
        <v>14.5</v>
      </c>
      <c r="S10">
        <f t="shared" si="1"/>
        <v>0.6</v>
      </c>
      <c r="V10">
        <f t="shared" si="2"/>
        <v>0</v>
      </c>
    </row>
    <row r="11" spans="1:24" x14ac:dyDescent="0.25">
      <c r="A11" s="2" t="s">
        <v>46</v>
      </c>
      <c r="B11" s="2" t="s">
        <v>47</v>
      </c>
      <c r="C11" s="2">
        <v>1</v>
      </c>
      <c r="D11" s="2">
        <v>0.62</v>
      </c>
      <c r="E11" s="2">
        <v>-5</v>
      </c>
      <c r="F11" s="2">
        <v>-4</v>
      </c>
      <c r="G11" s="2"/>
      <c r="H11" s="2">
        <v>0.1</v>
      </c>
      <c r="I11" s="2">
        <v>-0.01</v>
      </c>
      <c r="J11" s="2">
        <v>37</v>
      </c>
      <c r="K11" s="2"/>
      <c r="L11" s="2">
        <v>-0.03</v>
      </c>
      <c r="M11" s="2">
        <v>2000</v>
      </c>
      <c r="N11" s="1">
        <f t="shared" si="0"/>
        <v>-5.4766666666666666</v>
      </c>
      <c r="P11">
        <v>0.15</v>
      </c>
      <c r="Q11">
        <v>13.7</v>
      </c>
      <c r="R11">
        <v>0.02</v>
      </c>
      <c r="S11">
        <f t="shared" si="1"/>
        <v>0.62</v>
      </c>
    </row>
    <row r="12" spans="1:24" x14ac:dyDescent="0.25">
      <c r="A12" s="2" t="s">
        <v>33</v>
      </c>
      <c r="B12" s="2" t="s">
        <v>34</v>
      </c>
      <c r="C12" s="2">
        <v>1</v>
      </c>
      <c r="D12" s="2">
        <v>0.53</v>
      </c>
      <c r="E12" s="2">
        <v>-3</v>
      </c>
      <c r="F12" s="2">
        <v>-3</v>
      </c>
      <c r="G12" s="2"/>
      <c r="H12" s="2">
        <v>0.15</v>
      </c>
      <c r="I12" s="2">
        <v>-0.04</v>
      </c>
      <c r="J12" s="2">
        <v>-34</v>
      </c>
      <c r="K12" s="2"/>
      <c r="L12" s="2"/>
      <c r="M12" s="2">
        <v>1200</v>
      </c>
      <c r="N12" s="1">
        <f t="shared" si="0"/>
        <v>-6.6633333333333349</v>
      </c>
      <c r="P12">
        <v>0.12</v>
      </c>
      <c r="Q12">
        <v>12.5</v>
      </c>
      <c r="S12">
        <f t="shared" si="1"/>
        <v>0.53</v>
      </c>
      <c r="U12">
        <v>338</v>
      </c>
      <c r="V12">
        <f t="shared" si="2"/>
        <v>2028</v>
      </c>
    </row>
    <row r="13" spans="1:24" x14ac:dyDescent="0.25">
      <c r="A13" s="2" t="s">
        <v>43</v>
      </c>
      <c r="B13" s="2" t="s">
        <v>44</v>
      </c>
      <c r="C13" s="2">
        <v>2</v>
      </c>
      <c r="D13" s="2">
        <v>0.5</v>
      </c>
      <c r="E13" s="2">
        <v>-2</v>
      </c>
      <c r="F13" s="2">
        <v>-3</v>
      </c>
      <c r="G13" s="2"/>
      <c r="H13" s="2">
        <v>0.2</v>
      </c>
      <c r="I13" s="2">
        <v>-7.0000000000000007E-2</v>
      </c>
      <c r="J13" s="2">
        <v>-72</v>
      </c>
      <c r="K13" s="2"/>
      <c r="L13" s="2"/>
      <c r="M13" s="2">
        <v>1100</v>
      </c>
      <c r="N13" s="1">
        <f t="shared" si="0"/>
        <v>-6.5400000000000009</v>
      </c>
      <c r="P13">
        <v>0.12</v>
      </c>
      <c r="Q13">
        <v>11.5</v>
      </c>
      <c r="S13">
        <f t="shared" si="1"/>
        <v>0.5</v>
      </c>
      <c r="U13">
        <v>155</v>
      </c>
      <c r="V13">
        <f t="shared" si="2"/>
        <v>930</v>
      </c>
    </row>
    <row r="14" spans="1:24" x14ac:dyDescent="0.25">
      <c r="A14" s="2" t="s">
        <v>35</v>
      </c>
      <c r="B14" s="2" t="s">
        <v>36</v>
      </c>
      <c r="C14" s="2">
        <v>3</v>
      </c>
      <c r="D14" s="2">
        <v>0.47</v>
      </c>
      <c r="E14" s="2">
        <v>-2</v>
      </c>
      <c r="F14" s="2">
        <v>-1</v>
      </c>
      <c r="G14" s="2"/>
      <c r="H14" s="2">
        <v>0.25</v>
      </c>
      <c r="I14" s="2">
        <v>-0.1</v>
      </c>
      <c r="J14" s="2">
        <v>-113</v>
      </c>
      <c r="K14" s="2"/>
      <c r="L14" s="2"/>
      <c r="M14" s="2">
        <v>1200</v>
      </c>
      <c r="N14" s="1">
        <f t="shared" si="0"/>
        <v>-6.8266666666666662</v>
      </c>
      <c r="P14">
        <v>0.12</v>
      </c>
      <c r="Q14">
        <v>10.5</v>
      </c>
      <c r="S14">
        <f t="shared" si="1"/>
        <v>0.47</v>
      </c>
      <c r="U14">
        <v>299</v>
      </c>
      <c r="V14">
        <f t="shared" si="2"/>
        <v>1794</v>
      </c>
    </row>
    <row r="15" spans="1:24" x14ac:dyDescent="0.25">
      <c r="A15" s="2" t="s">
        <v>37</v>
      </c>
      <c r="B15" s="2" t="s">
        <v>38</v>
      </c>
      <c r="C15" s="2">
        <v>4</v>
      </c>
      <c r="D15" s="2">
        <v>0.34</v>
      </c>
      <c r="E15" s="2">
        <v>-1</v>
      </c>
      <c r="F15" s="2">
        <v>0</v>
      </c>
      <c r="G15" s="2"/>
      <c r="H15" s="2">
        <v>0.4</v>
      </c>
      <c r="I15" s="2">
        <v>-0.15</v>
      </c>
      <c r="J15" s="2">
        <v>-266</v>
      </c>
      <c r="K15" s="2"/>
      <c r="L15" s="2">
        <v>0.03</v>
      </c>
      <c r="M15" s="2">
        <v>1300</v>
      </c>
      <c r="N15" s="1">
        <f t="shared" si="0"/>
        <v>-6.3866666666666676</v>
      </c>
      <c r="P15">
        <v>0.09</v>
      </c>
      <c r="Q15">
        <v>7.5</v>
      </c>
      <c r="S15">
        <f t="shared" si="1"/>
        <v>0.34</v>
      </c>
      <c r="V15">
        <f t="shared" si="2"/>
        <v>0</v>
      </c>
    </row>
    <row r="16" spans="1:24" x14ac:dyDescent="0.25">
      <c r="A16" s="2" t="s">
        <v>39</v>
      </c>
      <c r="B16" s="2" t="s">
        <v>40</v>
      </c>
      <c r="C16" s="2">
        <v>5</v>
      </c>
      <c r="D16" s="2">
        <v>0.24</v>
      </c>
      <c r="E16" s="2">
        <v>0</v>
      </c>
      <c r="F16" s="2">
        <v>1</v>
      </c>
      <c r="G16" s="2"/>
      <c r="H16" s="2">
        <v>0.6</v>
      </c>
      <c r="I16" s="2">
        <v>-0.2</v>
      </c>
      <c r="J16" s="2">
        <v>-450</v>
      </c>
      <c r="K16" s="2"/>
      <c r="L16" s="2">
        <v>6.3E-2</v>
      </c>
      <c r="M16" s="2">
        <v>1400</v>
      </c>
      <c r="N16" s="1">
        <f t="shared" si="0"/>
        <v>-6.9</v>
      </c>
      <c r="P16">
        <v>7.0000000000000007E-2</v>
      </c>
      <c r="Q16">
        <v>5</v>
      </c>
      <c r="S16">
        <f t="shared" si="1"/>
        <v>0.24</v>
      </c>
      <c r="U16">
        <v>149.94999999999999</v>
      </c>
      <c r="V16">
        <f t="shared" si="2"/>
        <v>899.69999999999993</v>
      </c>
    </row>
    <row r="17" spans="1:22" x14ac:dyDescent="0.25">
      <c r="A17" s="2" t="s">
        <v>41</v>
      </c>
      <c r="B17" s="2" t="s">
        <v>42</v>
      </c>
      <c r="C17" s="2">
        <v>6</v>
      </c>
      <c r="D17" s="2">
        <v>0.12</v>
      </c>
      <c r="E17" s="2">
        <v>5</v>
      </c>
      <c r="F17" s="2">
        <v>5</v>
      </c>
      <c r="G17" s="2"/>
      <c r="H17" s="2">
        <v>5</v>
      </c>
      <c r="I17" s="2">
        <v>-0.4</v>
      </c>
      <c r="J17" s="2">
        <v>-866</v>
      </c>
      <c r="K17" s="2"/>
      <c r="L17" s="2">
        <v>0.125</v>
      </c>
      <c r="M17" s="2">
        <v>2000</v>
      </c>
      <c r="N17" s="1">
        <f t="shared" si="0"/>
        <v>-35.286666666666662</v>
      </c>
      <c r="P17">
        <v>0.05</v>
      </c>
      <c r="Q17">
        <v>2</v>
      </c>
      <c r="S17">
        <f t="shared" si="1"/>
        <v>0.12</v>
      </c>
      <c r="V17">
        <f t="shared" si="2"/>
        <v>0</v>
      </c>
    </row>
    <row r="18" spans="1:22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1">
        <f t="shared" si="0"/>
        <v>0</v>
      </c>
      <c r="S18">
        <f t="shared" si="1"/>
        <v>0</v>
      </c>
    </row>
    <row r="19" spans="1:22" x14ac:dyDescent="0.25">
      <c r="A19" s="2" t="s">
        <v>62</v>
      </c>
      <c r="B19" s="2" t="s">
        <v>63</v>
      </c>
      <c r="C19" s="2">
        <v>-9</v>
      </c>
      <c r="D19" s="2">
        <v>0.86</v>
      </c>
      <c r="E19" s="2">
        <v>-2</v>
      </c>
      <c r="F19" s="2">
        <v>-3</v>
      </c>
      <c r="G19" s="2"/>
      <c r="H19" s="2">
        <v>-0.2</v>
      </c>
      <c r="I19" s="2">
        <v>0.24</v>
      </c>
      <c r="J19" s="2">
        <v>179</v>
      </c>
      <c r="K19" s="2"/>
      <c r="L19" s="2"/>
      <c r="M19" s="2">
        <v>2500</v>
      </c>
      <c r="N19" s="1">
        <f>C19-D19*20-E19*0.8-F19*0.6-H19*5+I19*10+J19/300</f>
        <v>-18.803333333333331</v>
      </c>
      <c r="P19">
        <v>0.2</v>
      </c>
      <c r="Q19">
        <v>20</v>
      </c>
      <c r="S19">
        <f t="shared" si="1"/>
        <v>0.86</v>
      </c>
    </row>
    <row r="20" spans="1:22" x14ac:dyDescent="0.25">
      <c r="A20" s="2" t="s">
        <v>60</v>
      </c>
      <c r="B20" s="2" t="s">
        <v>61</v>
      </c>
      <c r="C20" s="2">
        <v>-1</v>
      </c>
      <c r="D20" s="2">
        <v>0.68</v>
      </c>
      <c r="E20" s="2">
        <v>3</v>
      </c>
      <c r="F20" s="2">
        <v>2</v>
      </c>
      <c r="G20" s="2"/>
      <c r="H20" s="2">
        <v>0</v>
      </c>
      <c r="I20" s="2">
        <v>0.02</v>
      </c>
      <c r="J20" s="2">
        <v>33</v>
      </c>
      <c r="K20" s="2"/>
      <c r="L20" s="2"/>
      <c r="M20" s="2">
        <v>0</v>
      </c>
      <c r="N20" s="1">
        <f>C20-D20*20-E20*0.8-F20*0.6-H20*5+I20*10+J20/300</f>
        <v>-17.89</v>
      </c>
      <c r="P20">
        <v>0.2</v>
      </c>
      <c r="Q20">
        <v>14.5</v>
      </c>
      <c r="S20">
        <f t="shared" si="1"/>
        <v>0.68</v>
      </c>
    </row>
    <row r="21" spans="1:22" x14ac:dyDescent="0.25">
      <c r="A21" s="2" t="s">
        <v>58</v>
      </c>
      <c r="B21" s="2" t="s">
        <v>59</v>
      </c>
      <c r="C21" s="2">
        <v>2</v>
      </c>
      <c r="D21" s="2">
        <v>0.56000000000000005</v>
      </c>
      <c r="E21" s="2">
        <v>4</v>
      </c>
      <c r="F21" s="2">
        <v>4</v>
      </c>
      <c r="G21" s="2"/>
      <c r="H21" s="2">
        <v>0.2</v>
      </c>
      <c r="I21" s="2">
        <v>-0.06</v>
      </c>
      <c r="J21" s="2">
        <v>-92</v>
      </c>
      <c r="K21" s="2"/>
      <c r="L21" s="2"/>
      <c r="M21" s="2">
        <v>1500</v>
      </c>
      <c r="N21" s="1">
        <f>C21-D21*20-E21*0.8-F21*0.6-H21*5+I21*10+J21/300</f>
        <v>-16.706666666666671</v>
      </c>
      <c r="P21">
        <v>0.2</v>
      </c>
      <c r="Q21">
        <v>11</v>
      </c>
      <c r="S21">
        <f t="shared" si="1"/>
        <v>0.56000000000000005</v>
      </c>
    </row>
    <row r="22" spans="1:22" x14ac:dyDescent="0.25">
      <c r="A22" s="2" t="s">
        <v>56</v>
      </c>
      <c r="B22" s="2" t="s">
        <v>57</v>
      </c>
      <c r="C22" s="2">
        <v>2</v>
      </c>
      <c r="D22" s="2">
        <v>0.55000000000000004</v>
      </c>
      <c r="E22" s="2">
        <v>4</v>
      </c>
      <c r="F22" s="2">
        <v>4</v>
      </c>
      <c r="G22" s="2"/>
      <c r="H22" s="2">
        <v>0.2</v>
      </c>
      <c r="I22" s="2">
        <v>-0.08</v>
      </c>
      <c r="J22" s="2">
        <v>-109</v>
      </c>
      <c r="K22" s="2"/>
      <c r="L22" s="2"/>
      <c r="M22" s="2">
        <v>1000</v>
      </c>
      <c r="N22" s="1">
        <f t="shared" si="0"/>
        <v>-16.763333333333332</v>
      </c>
      <c r="P22">
        <v>0.2</v>
      </c>
      <c r="Q22">
        <v>10.6</v>
      </c>
      <c r="S22">
        <f t="shared" si="1"/>
        <v>0.55000000000000004</v>
      </c>
    </row>
    <row r="23" spans="1:22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1">
        <f t="shared" si="0"/>
        <v>0</v>
      </c>
      <c r="S23">
        <f t="shared" si="1"/>
        <v>0</v>
      </c>
    </row>
    <row r="24" spans="1:22" x14ac:dyDescent="0.25">
      <c r="A24" s="2" t="s">
        <v>71</v>
      </c>
      <c r="B24" s="2" t="s">
        <v>72</v>
      </c>
      <c r="C24" s="2">
        <v>-5</v>
      </c>
      <c r="D24" s="2">
        <v>0.73</v>
      </c>
      <c r="E24" s="2">
        <v>-3</v>
      </c>
      <c r="F24" s="2">
        <v>-4</v>
      </c>
      <c r="G24" s="2"/>
      <c r="H24" s="2">
        <v>-0.1</v>
      </c>
      <c r="I24" s="2">
        <v>0.14000000000000001</v>
      </c>
      <c r="J24" s="2">
        <v>131</v>
      </c>
      <c r="K24" s="2"/>
      <c r="L24" s="2"/>
      <c r="M24" s="2">
        <v>1500</v>
      </c>
      <c r="N24" s="1">
        <f>C24-D24*20-E24*0.8-F24*0.6-H24*5+I24*10+J24/300</f>
        <v>-12.463333333333335</v>
      </c>
      <c r="P24">
        <v>0.14000000000000001</v>
      </c>
      <c r="Q24">
        <v>17.992100000000001</v>
      </c>
      <c r="S24">
        <f>ROUND(Q24*0.033+P24+R24, 2)</f>
        <v>0.73</v>
      </c>
    </row>
    <row r="25" spans="1:22" x14ac:dyDescent="0.25">
      <c r="A25" s="2" t="s">
        <v>69</v>
      </c>
      <c r="B25" s="2" t="s">
        <v>70</v>
      </c>
      <c r="C25" s="2">
        <v>0</v>
      </c>
      <c r="D25" s="2">
        <v>0.6</v>
      </c>
      <c r="E25" s="2">
        <v>0</v>
      </c>
      <c r="F25" s="2">
        <v>0</v>
      </c>
      <c r="G25" s="2"/>
      <c r="H25" s="2">
        <v>0</v>
      </c>
      <c r="I25" s="2">
        <v>0</v>
      </c>
      <c r="J25" s="2">
        <v>17</v>
      </c>
      <c r="K25" s="2"/>
      <c r="L25" s="2"/>
      <c r="M25" s="2">
        <v>1000</v>
      </c>
      <c r="N25" s="1">
        <f>C25-D25*20-E25*0.8-F25*0.6-H25*5+I25*10+J25/300</f>
        <v>-11.943333333333333</v>
      </c>
      <c r="P25">
        <v>0.14000000000000001</v>
      </c>
      <c r="Q25">
        <v>13.9764</v>
      </c>
      <c r="S25">
        <f>ROUND(Q25*0.033+P25+R25, 2)</f>
        <v>0.6</v>
      </c>
    </row>
    <row r="26" spans="1:22" x14ac:dyDescent="0.25">
      <c r="A26" s="2" t="s">
        <v>67</v>
      </c>
      <c r="B26" s="2" t="s">
        <v>68</v>
      </c>
      <c r="C26" s="2">
        <v>2</v>
      </c>
      <c r="D26" s="2">
        <v>0.47</v>
      </c>
      <c r="E26" s="2">
        <v>1</v>
      </c>
      <c r="F26" s="2">
        <v>2</v>
      </c>
      <c r="G26" s="2"/>
      <c r="H26" s="2">
        <v>0.2</v>
      </c>
      <c r="I26" s="2">
        <v>-0.08</v>
      </c>
      <c r="J26" s="2">
        <v>-135</v>
      </c>
      <c r="K26" s="2"/>
      <c r="L26" s="2"/>
      <c r="M26" s="2">
        <v>1200</v>
      </c>
      <c r="N26" s="1">
        <f t="shared" si="0"/>
        <v>-11.649999999999999</v>
      </c>
      <c r="P26">
        <v>0.14000000000000001</v>
      </c>
      <c r="Q26">
        <v>10</v>
      </c>
      <c r="S26">
        <f t="shared" si="1"/>
        <v>0.47</v>
      </c>
    </row>
    <row r="27" spans="1:22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1">
        <f t="shared" si="0"/>
        <v>0</v>
      </c>
      <c r="S27">
        <f t="shared" si="1"/>
        <v>0</v>
      </c>
    </row>
    <row r="28" spans="1:22" x14ac:dyDescent="0.25">
      <c r="A28" s="2" t="s">
        <v>79</v>
      </c>
      <c r="B28" s="2" t="s">
        <v>80</v>
      </c>
      <c r="C28" s="2">
        <v>-10</v>
      </c>
      <c r="D28" s="2">
        <v>0.99</v>
      </c>
      <c r="E28" s="2">
        <v>-6</v>
      </c>
      <c r="F28" s="2">
        <v>-7</v>
      </c>
      <c r="G28" s="2"/>
      <c r="H28" s="2">
        <v>0.1</v>
      </c>
      <c r="I28" s="2">
        <v>0.32</v>
      </c>
      <c r="J28" s="2">
        <v>269</v>
      </c>
      <c r="K28" s="2"/>
      <c r="L28" s="2"/>
      <c r="M28" s="2">
        <v>2000</v>
      </c>
      <c r="N28" s="1">
        <f>C28-D28*20-E28*0.8-F28*0.6-H28*5+I28*10+J28/300</f>
        <v>-17.203333333333333</v>
      </c>
      <c r="P28">
        <v>0.1</v>
      </c>
      <c r="Q28">
        <v>24.409400000000002</v>
      </c>
      <c r="R28">
        <v>0.08</v>
      </c>
      <c r="S28">
        <f t="shared" si="1"/>
        <v>0.99</v>
      </c>
    </row>
    <row r="29" spans="1:22" x14ac:dyDescent="0.25">
      <c r="A29" s="2" t="s">
        <v>75</v>
      </c>
      <c r="B29" s="2" t="s">
        <v>76</v>
      </c>
      <c r="C29" s="2">
        <v>-4</v>
      </c>
      <c r="D29" s="2">
        <v>0.76</v>
      </c>
      <c r="E29" s="2">
        <v>-3</v>
      </c>
      <c r="F29" s="2">
        <v>-4</v>
      </c>
      <c r="G29" s="2"/>
      <c r="H29" s="2">
        <v>-0.15</v>
      </c>
      <c r="I29" s="2">
        <v>0.24</v>
      </c>
      <c r="J29" s="2">
        <v>179</v>
      </c>
      <c r="K29" s="2"/>
      <c r="L29" s="2"/>
      <c r="M29" s="2">
        <v>1000</v>
      </c>
      <c r="N29" s="1">
        <f>C29-D29*20-E29*0.8-F29*0.6-H29*5+I29*10+J29/300</f>
        <v>-10.653333333333329</v>
      </c>
      <c r="P29">
        <v>0.1</v>
      </c>
      <c r="Q29">
        <v>20</v>
      </c>
      <c r="S29">
        <f t="shared" si="1"/>
        <v>0.76</v>
      </c>
    </row>
    <row r="30" spans="1:22" x14ac:dyDescent="0.25">
      <c r="A30" s="2" t="s">
        <v>81</v>
      </c>
      <c r="B30" s="2" t="s">
        <v>82</v>
      </c>
      <c r="C30" s="2">
        <v>-2</v>
      </c>
      <c r="D30" s="2">
        <v>0.69</v>
      </c>
      <c r="E30" s="2">
        <v>-2</v>
      </c>
      <c r="F30" s="2">
        <v>-2</v>
      </c>
      <c r="G30" s="2"/>
      <c r="H30" s="2">
        <v>-0.08</v>
      </c>
      <c r="I30" s="2">
        <v>0.16</v>
      </c>
      <c r="J30" s="2">
        <v>131</v>
      </c>
      <c r="K30" s="2"/>
      <c r="L30" s="2"/>
      <c r="M30" s="2">
        <v>750</v>
      </c>
      <c r="N30" s="1">
        <f t="shared" ref="N30:N31" si="3">C30-D30*20-E30*0.8-F30*0.6-H30*5+I30*10+J30/300</f>
        <v>-10.563333333333333</v>
      </c>
      <c r="P30">
        <v>0.1</v>
      </c>
      <c r="Q30">
        <v>17.992100000000001</v>
      </c>
      <c r="S30">
        <f t="shared" si="1"/>
        <v>0.69</v>
      </c>
    </row>
    <row r="31" spans="1:22" x14ac:dyDescent="0.25">
      <c r="A31" s="2" t="s">
        <v>73</v>
      </c>
      <c r="B31" s="2" t="s">
        <v>74</v>
      </c>
      <c r="C31" s="2">
        <v>0</v>
      </c>
      <c r="D31" s="2">
        <v>0.63</v>
      </c>
      <c r="E31" s="2">
        <v>0</v>
      </c>
      <c r="F31" s="2">
        <v>0</v>
      </c>
      <c r="G31" s="2"/>
      <c r="H31" s="2">
        <v>0</v>
      </c>
      <c r="I31" s="2">
        <v>0.1</v>
      </c>
      <c r="J31" s="2">
        <v>79</v>
      </c>
      <c r="K31" s="2"/>
      <c r="L31" s="2"/>
      <c r="M31" s="2">
        <v>0</v>
      </c>
      <c r="N31" s="1">
        <f t="shared" si="3"/>
        <v>-11.336666666666666</v>
      </c>
      <c r="P31">
        <v>0.1</v>
      </c>
      <c r="Q31">
        <v>16.023599999999998</v>
      </c>
      <c r="S31">
        <f t="shared" si="1"/>
        <v>0.63</v>
      </c>
    </row>
    <row r="32" spans="1:22" x14ac:dyDescent="0.25">
      <c r="A32" s="2" t="s">
        <v>77</v>
      </c>
      <c r="B32" s="2" t="s">
        <v>78</v>
      </c>
      <c r="C32" s="2">
        <v>2</v>
      </c>
      <c r="D32" s="2">
        <v>0.55000000000000004</v>
      </c>
      <c r="E32" s="2">
        <v>1</v>
      </c>
      <c r="F32" s="2">
        <v>0</v>
      </c>
      <c r="G32" s="2"/>
      <c r="H32" s="2">
        <v>0.1</v>
      </c>
      <c r="I32" s="2">
        <v>0</v>
      </c>
      <c r="J32" s="2">
        <v>10</v>
      </c>
      <c r="K32" s="2"/>
      <c r="L32" s="2"/>
      <c r="M32" s="2">
        <v>600</v>
      </c>
      <c r="N32" s="1">
        <f t="shared" si="0"/>
        <v>-10.266666666666667</v>
      </c>
      <c r="P32">
        <v>0.1</v>
      </c>
      <c r="Q32">
        <v>13.779500000000001</v>
      </c>
      <c r="S32">
        <f t="shared" si="1"/>
        <v>0.55000000000000004</v>
      </c>
    </row>
    <row r="33" spans="1:14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1">
        <f t="shared" si="0"/>
        <v>0</v>
      </c>
    </row>
    <row r="34" spans="1:14" x14ac:dyDescent="0.25">
      <c r="A34" s="2" t="s">
        <v>48</v>
      </c>
      <c r="B34" s="2" t="s">
        <v>49</v>
      </c>
      <c r="C34" s="2">
        <v>-1</v>
      </c>
      <c r="D34" s="2">
        <v>0.08</v>
      </c>
      <c r="E34" s="2">
        <v>-2</v>
      </c>
      <c r="F34" s="2">
        <v>-2</v>
      </c>
      <c r="G34" s="2"/>
      <c r="H34" s="2"/>
      <c r="I34" s="2"/>
      <c r="J34" s="2"/>
      <c r="K34" s="2"/>
      <c r="L34" s="2"/>
      <c r="M34" s="2">
        <v>750</v>
      </c>
      <c r="N34" s="1">
        <f t="shared" si="0"/>
        <v>0.19999999999999996</v>
      </c>
    </row>
    <row r="35" spans="1:14" x14ac:dyDescent="0.25">
      <c r="A35" s="2" t="s">
        <v>50</v>
      </c>
      <c r="B35" s="2" t="s">
        <v>51</v>
      </c>
      <c r="C35" s="2">
        <v>0</v>
      </c>
      <c r="D35" s="2">
        <v>0.06</v>
      </c>
      <c r="E35" s="2">
        <v>-1</v>
      </c>
      <c r="F35" s="2">
        <v>-1</v>
      </c>
      <c r="G35" s="2"/>
      <c r="H35" s="2"/>
      <c r="I35" s="2"/>
      <c r="J35" s="2"/>
      <c r="K35" s="2"/>
      <c r="L35" s="2"/>
      <c r="M35" s="2">
        <v>1200</v>
      </c>
      <c r="N35" s="1">
        <f t="shared" si="0"/>
        <v>0.20000000000000007</v>
      </c>
    </row>
    <row r="36" spans="1:14" x14ac:dyDescent="0.25">
      <c r="A36" s="2" t="s">
        <v>52</v>
      </c>
      <c r="B36" s="2" t="s">
        <v>53</v>
      </c>
      <c r="C36" s="2">
        <v>0</v>
      </c>
      <c r="D36" s="2">
        <v>0.1</v>
      </c>
      <c r="E36" s="2">
        <v>0</v>
      </c>
      <c r="F36" s="2">
        <v>-1</v>
      </c>
      <c r="G36" s="2"/>
      <c r="H36" s="2"/>
      <c r="I36" s="2"/>
      <c r="J36" s="2"/>
      <c r="K36" s="2"/>
      <c r="L36" s="2"/>
      <c r="M36" s="2">
        <v>1000</v>
      </c>
      <c r="N36" s="1">
        <f t="shared" si="0"/>
        <v>-1.4</v>
      </c>
    </row>
    <row r="37" spans="1:14" x14ac:dyDescent="0.25">
      <c r="A37" s="2" t="s">
        <v>54</v>
      </c>
      <c r="B37" s="2" t="s">
        <v>55</v>
      </c>
      <c r="C37" s="2">
        <v>3</v>
      </c>
      <c r="D37" s="2">
        <v>0.11</v>
      </c>
      <c r="E37" s="2">
        <v>0</v>
      </c>
      <c r="F37" s="2">
        <v>0</v>
      </c>
      <c r="G37" s="2"/>
      <c r="H37" s="2"/>
      <c r="I37" s="2"/>
      <c r="J37" s="2"/>
      <c r="K37" s="2"/>
      <c r="L37" s="2"/>
      <c r="M37" s="2">
        <v>0</v>
      </c>
      <c r="N37" s="1">
        <f>C37-D37*20-E37*0.8-F37*0.6-H37*5+I37*10+J37/300</f>
        <v>0.79999999999999982</v>
      </c>
    </row>
    <row r="38" spans="1:14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1">
        <f>C38-D38*20-E38*0.8-F38*0.6-H38*5+I38*10+J38/300</f>
        <v>0</v>
      </c>
    </row>
    <row r="39" spans="1:14" x14ac:dyDescent="0.25">
      <c r="A39" s="2" t="s">
        <v>64</v>
      </c>
      <c r="B39" s="2" t="s">
        <v>65</v>
      </c>
      <c r="C39" s="2">
        <v>-1</v>
      </c>
      <c r="D39" s="2">
        <v>0.1</v>
      </c>
      <c r="E39" s="2">
        <v>-3</v>
      </c>
      <c r="F39" s="2">
        <v>-2</v>
      </c>
      <c r="G39" s="2"/>
      <c r="H39" s="2"/>
      <c r="I39" s="2"/>
      <c r="J39" s="2"/>
      <c r="K39" s="2"/>
      <c r="L39" s="2"/>
      <c r="M39" s="2">
        <v>0</v>
      </c>
      <c r="N39" s="1">
        <f>C39-D39*20-E39*0.8-F39*0.6-H39*5+I39*10+J39/300</f>
        <v>0.60000000000000031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m4-barrels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Wen, Yifan  (Student)</cp:lastModifiedBy>
  <dcterms:created xsi:type="dcterms:W3CDTF">2024-08-19T23:38:21Z</dcterms:created>
  <dcterms:modified xsi:type="dcterms:W3CDTF">2024-10-01T03:49:29Z</dcterms:modified>
</cp:coreProperties>
</file>