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258BB2F3-23D8-4AA8-8D8B-82656B8CFB23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556-am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1" l="1"/>
  <c r="S4" i="1"/>
  <c r="S5" i="1"/>
  <c r="S6" i="1"/>
  <c r="S7" i="1"/>
  <c r="O7" i="1"/>
  <c r="O6" i="1"/>
  <c r="O5" i="1"/>
  <c r="O4" i="1"/>
  <c r="O3" i="1"/>
  <c r="S3" i="1"/>
  <c r="O11" i="1"/>
  <c r="S11" i="1" s="1"/>
  <c r="O12" i="1"/>
  <c r="O13" i="1"/>
  <c r="S13" i="1" s="1"/>
  <c r="O14" i="1"/>
  <c r="S14" i="1" s="1"/>
  <c r="O10" i="1"/>
  <c r="S10" i="1" s="1"/>
</calcChain>
</file>

<file path=xl/sharedStrings.xml><?xml version="1.0" encoding="utf-8"?>
<sst xmlns="http://schemas.openxmlformats.org/spreadsheetml/2006/main" count="58" uniqueCount="45">
  <si>
    <t>old</t>
  </si>
  <si>
    <t>old damage</t>
  </si>
  <si>
    <t>new</t>
  </si>
  <si>
    <t>new damage</t>
  </si>
  <si>
    <t>irl stats</t>
  </si>
  <si>
    <t>name</t>
  </si>
  <si>
    <t>pretty_name</t>
  </si>
  <si>
    <t>ergonomicsold</t>
  </si>
  <si>
    <t>weightold</t>
  </si>
  <si>
    <t>horizontal_recoilold</t>
  </si>
  <si>
    <t>vertical_recoilold</t>
  </si>
  <si>
    <t>bullet_deviationold</t>
  </si>
  <si>
    <t>bullet_damageold</t>
  </si>
  <si>
    <t>bullet_velocityold</t>
  </si>
  <si>
    <t>fire_rateold</t>
  </si>
  <si>
    <t>priceold</t>
  </si>
  <si>
    <t>0st</t>
  </si>
  <si>
    <t>100st</t>
  </si>
  <si>
    <t>200st</t>
  </si>
  <si>
    <t>strength</t>
  </si>
  <si>
    <t>ergonomics</t>
  </si>
  <si>
    <t>weight</t>
  </si>
  <si>
    <t>horizontal_recoil</t>
  </si>
  <si>
    <t>vertical_recoil</t>
  </si>
  <si>
    <t>bullet_deviation</t>
  </si>
  <si>
    <t>bullet_damage</t>
  </si>
  <si>
    <t>bullet_velocity</t>
  </si>
  <si>
    <t>fire_rate</t>
  </si>
  <si>
    <t>price</t>
  </si>
  <si>
    <t>mv</t>
  </si>
  <si>
    <t>energy</t>
  </si>
  <si>
    <t>5.56x45_federal_american_eagle_training_xm193blx_55gr_fmj</t>
  </si>
  <si>
    <t>5.56x45 Federal American Eagle Training 55gr FMJ (XM193BLX)</t>
  </si>
  <si>
    <t>5.56x45_cbcdefense_m196_55gr_red_tracer</t>
  </si>
  <si>
    <t>5.56x45 CBC Defense M196 55gr Red Tracer</t>
  </si>
  <si>
    <t>5.56x45_winchester_m855_62gr_fmj_greentip_vm855</t>
  </si>
  <si>
    <t>5.56x45 Winchester M855 62gr FMJ Green Tip (VM855)</t>
  </si>
  <si>
    <t>5.56x45_cbcdefense_sat_ip_62gr_clf_aep_97</t>
  </si>
  <si>
    <t>5.56x45 CBC Defense SAT IP 62gr CLF (AEP-97)</t>
  </si>
  <si>
    <t>5.56x45_novx_copper_pentagon_55gr_mchp_556n55cp</t>
  </si>
  <si>
    <t>5.56x45 NOVX Copper Pentagon 55gr MCHP (556N55CP)</t>
  </si>
  <si>
    <t>avg</t>
  </si>
  <si>
    <t>vel loss</t>
  </si>
  <si>
    <t>suppression</t>
  </si>
  <si>
    <t>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</si>
</sst>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"/>
  <sheetViews>
    <sheetView tabSelected="1" zoomScale="130" zoomScaleNormal="130" workbookViewId="0">
      <selection activeCell="H11" sqref="H11"/>
    </sheetView>
  </sheetViews>
  <sheetFormatPr defaultRowHeight="15" x14ac:dyDescent="0.25"/>
  <cols>
    <col min="2" max="2" width="37.7109375" customWidth="1"/>
  </cols>
  <sheetData>
    <row r="1" spans="1:23" x14ac:dyDescent="0.25">
      <c r="C1" t="s">
        <v>0</v>
      </c>
      <c r="L1" t="s">
        <v>1</v>
      </c>
      <c r="V1" t="s">
        <v>4</v>
      </c>
    </row>
    <row r="2" spans="1:2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41</v>
      </c>
      <c r="P2" t="s">
        <v>42</v>
      </c>
      <c r="Q2" t="s">
        <v>43</v>
      </c>
      <c r="R2" t="s">
        <v>44</v>
      </c>
      <c r="S2" t="s">
        <v>19</v>
      </c>
      <c r="V2" t="s">
        <v>29</v>
      </c>
      <c r="W2" t="s">
        <v>30</v>
      </c>
    </row>
    <row r="3" spans="1:23" x14ac:dyDescent="0.25">
      <c r="B3" t="s">
        <v>32</v>
      </c>
      <c r="C3">
        <v>0</v>
      </c>
      <c r="D3">
        <v>0.1</v>
      </c>
      <c r="G3">
        <v>0</v>
      </c>
      <c r="K3">
        <v>0</v>
      </c>
      <c r="L3">
        <v>52</v>
      </c>
      <c r="M3">
        <v>48</v>
      </c>
      <c r="N3">
        <v>42</v>
      </c>
      <c r="O3">
        <f>AVERAGE(L3:N3)</f>
        <v>47.333333333333336</v>
      </c>
      <c r="P3">
        <v>40</v>
      </c>
      <c r="Q3">
        <v>20</v>
      </c>
      <c r="R3">
        <v>0.91</v>
      </c>
      <c r="S3">
        <f>C3-D3*20-E3*0.8-F3-0.6-G3*5+I3/200+(O3-50)*1.5</f>
        <v>-6.5999999999999961</v>
      </c>
      <c r="V3">
        <v>3165</v>
      </c>
      <c r="W3">
        <v>1658.165</v>
      </c>
    </row>
    <row r="4" spans="1:23" x14ac:dyDescent="0.25">
      <c r="B4" t="s">
        <v>34</v>
      </c>
      <c r="C4">
        <v>0</v>
      </c>
      <c r="D4">
        <v>0.1</v>
      </c>
      <c r="E4">
        <v>0</v>
      </c>
      <c r="F4">
        <v>1</v>
      </c>
      <c r="G4">
        <v>0.05</v>
      </c>
      <c r="I4">
        <v>10</v>
      </c>
      <c r="K4">
        <v>600</v>
      </c>
      <c r="L4">
        <v>52</v>
      </c>
      <c r="M4">
        <v>48</v>
      </c>
      <c r="N4">
        <v>42</v>
      </c>
      <c r="O4">
        <f>AVERAGE(L4:N4)</f>
        <v>47.333333333333336</v>
      </c>
      <c r="P4">
        <v>40</v>
      </c>
      <c r="Q4">
        <v>30</v>
      </c>
      <c r="R4">
        <v>0.8</v>
      </c>
      <c r="S4">
        <f>C4-D4*20-E4*0.8-F4-0.6-G4*5+I4/200+(O4-50)*1.5</f>
        <v>-7.7999999999999972</v>
      </c>
      <c r="V4">
        <v>3200</v>
      </c>
      <c r="W4">
        <v>1512</v>
      </c>
    </row>
    <row r="5" spans="1:23" x14ac:dyDescent="0.25">
      <c r="B5" t="s">
        <v>36</v>
      </c>
      <c r="C5">
        <v>-1</v>
      </c>
      <c r="D5">
        <v>0.13</v>
      </c>
      <c r="E5">
        <v>1</v>
      </c>
      <c r="F5">
        <v>2</v>
      </c>
      <c r="G5">
        <v>-0.1</v>
      </c>
      <c r="I5">
        <v>50</v>
      </c>
      <c r="K5">
        <v>1000</v>
      </c>
      <c r="L5">
        <v>58</v>
      </c>
      <c r="M5">
        <v>55</v>
      </c>
      <c r="N5">
        <v>51</v>
      </c>
      <c r="O5">
        <f>AVERAGE(L5:N5)</f>
        <v>54.666666666666664</v>
      </c>
      <c r="P5">
        <v>50</v>
      </c>
      <c r="Q5">
        <v>100</v>
      </c>
      <c r="R5">
        <v>0.63</v>
      </c>
      <c r="S5">
        <f>C5-D5*20-E5*0.8-F5-0.6-G5*5+I5/200+(O5-50)*1.5</f>
        <v>0.74999999999999645</v>
      </c>
      <c r="V5">
        <v>3060</v>
      </c>
      <c r="W5">
        <v>1748</v>
      </c>
    </row>
    <row r="6" spans="1:23" x14ac:dyDescent="0.25">
      <c r="B6" t="s">
        <v>38</v>
      </c>
      <c r="C6">
        <v>-3</v>
      </c>
      <c r="D6">
        <v>0.17</v>
      </c>
      <c r="E6">
        <v>2</v>
      </c>
      <c r="F6">
        <v>3</v>
      </c>
      <c r="G6">
        <v>-0.4</v>
      </c>
      <c r="I6">
        <v>300</v>
      </c>
      <c r="K6">
        <v>2000</v>
      </c>
      <c r="L6">
        <v>52</v>
      </c>
      <c r="M6">
        <v>48</v>
      </c>
      <c r="N6">
        <v>42</v>
      </c>
      <c r="O6">
        <f>AVERAGE(L6:N6)</f>
        <v>47.333333333333336</v>
      </c>
      <c r="P6">
        <v>20</v>
      </c>
      <c r="Q6">
        <v>10</v>
      </c>
      <c r="R6">
        <v>0.97</v>
      </c>
      <c r="S6">
        <f>C6-D6*20-E6*0.8-F6-0.6-G6*5+I6/200+(O6-50)*1.5</f>
        <v>-12.099999999999996</v>
      </c>
      <c r="V6">
        <v>2953</v>
      </c>
      <c r="W6">
        <v>1620</v>
      </c>
    </row>
    <row r="7" spans="1:23" x14ac:dyDescent="0.25">
      <c r="B7" t="s">
        <v>40</v>
      </c>
      <c r="C7">
        <v>0</v>
      </c>
      <c r="D7">
        <v>7.0000000000000007E-2</v>
      </c>
      <c r="E7">
        <v>5</v>
      </c>
      <c r="F7">
        <v>4</v>
      </c>
      <c r="G7">
        <v>0.3</v>
      </c>
      <c r="I7">
        <v>-100</v>
      </c>
      <c r="K7">
        <v>1200</v>
      </c>
      <c r="L7">
        <v>62</v>
      </c>
      <c r="M7">
        <v>50</v>
      </c>
      <c r="N7">
        <v>38</v>
      </c>
      <c r="O7">
        <f>AVERAGE(L7:N7)</f>
        <v>50</v>
      </c>
      <c r="P7">
        <v>80</v>
      </c>
      <c r="Q7">
        <v>80</v>
      </c>
      <c r="R7">
        <v>0.38</v>
      </c>
      <c r="S7">
        <f>C7-D7*20-E7*0.8-F7-0.6-G7*5+I7/200+(O7-50)*1.5</f>
        <v>-12</v>
      </c>
      <c r="V7">
        <v>3340</v>
      </c>
      <c r="W7">
        <v>1844</v>
      </c>
    </row>
    <row r="8" spans="1:23" x14ac:dyDescent="0.25">
      <c r="C8" t="s">
        <v>2</v>
      </c>
      <c r="L8" t="s">
        <v>3</v>
      </c>
    </row>
    <row r="9" spans="1:23" x14ac:dyDescent="0.25">
      <c r="C9" t="s">
        <v>20</v>
      </c>
      <c r="D9" t="s">
        <v>21</v>
      </c>
      <c r="E9" t="s">
        <v>22</v>
      </c>
      <c r="F9" t="s">
        <v>23</v>
      </c>
      <c r="G9" t="s">
        <v>24</v>
      </c>
      <c r="H9" t="s">
        <v>25</v>
      </c>
      <c r="I9" t="s">
        <v>26</v>
      </c>
      <c r="J9" t="s">
        <v>27</v>
      </c>
      <c r="K9" t="s">
        <v>28</v>
      </c>
      <c r="L9" t="s">
        <v>16</v>
      </c>
      <c r="M9" t="s">
        <v>17</v>
      </c>
      <c r="N9" t="s">
        <v>18</v>
      </c>
      <c r="O9" t="s">
        <v>41</v>
      </c>
      <c r="P9" t="s">
        <v>42</v>
      </c>
      <c r="Q9" t="s">
        <v>43</v>
      </c>
      <c r="R9" t="s">
        <v>44</v>
      </c>
      <c r="S9" t="s">
        <v>19</v>
      </c>
    </row>
    <row r="10" spans="1:23" x14ac:dyDescent="0.25">
      <c r="A10" t="s">
        <v>31</v>
      </c>
      <c r="B10" t="s">
        <v>32</v>
      </c>
      <c r="C10">
        <v>0</v>
      </c>
      <c r="D10">
        <v>0.1</v>
      </c>
      <c r="E10">
        <v>0</v>
      </c>
      <c r="F10">
        <v>0</v>
      </c>
      <c r="G10">
        <v>0</v>
      </c>
      <c r="H10">
        <v>0.03</v>
      </c>
      <c r="I10">
        <v>150</v>
      </c>
      <c r="K10">
        <v>0</v>
      </c>
      <c r="L10">
        <v>55</v>
      </c>
      <c r="M10">
        <v>52</v>
      </c>
      <c r="N10">
        <v>47</v>
      </c>
      <c r="O10">
        <f>AVERAGE(L10:N10)</f>
        <v>51.333333333333336</v>
      </c>
      <c r="P10">
        <v>40</v>
      </c>
      <c r="Q10">
        <v>30</v>
      </c>
      <c r="R10">
        <v>0.8</v>
      </c>
      <c r="S10">
        <f>C10-D10*20-E10*0.8-F10-0.6-G10*5+I10/200+(O10-50)</f>
        <v>-0.51666666666666439</v>
      </c>
    </row>
    <row r="11" spans="1:23" x14ac:dyDescent="0.25">
      <c r="A11" t="s">
        <v>33</v>
      </c>
      <c r="B11" t="s">
        <v>34</v>
      </c>
      <c r="C11">
        <v>0</v>
      </c>
      <c r="D11">
        <v>0.09</v>
      </c>
      <c r="E11">
        <v>-1</v>
      </c>
      <c r="F11">
        <v>-2</v>
      </c>
      <c r="G11">
        <v>0.1</v>
      </c>
      <c r="H11">
        <v>0</v>
      </c>
      <c r="I11">
        <v>175</v>
      </c>
      <c r="K11">
        <v>600</v>
      </c>
      <c r="L11">
        <v>53</v>
      </c>
      <c r="M11">
        <v>49</v>
      </c>
      <c r="N11">
        <v>44</v>
      </c>
      <c r="O11">
        <f>AVERAGE(L11:N11)</f>
        <v>48.666666666666664</v>
      </c>
      <c r="P11">
        <v>40</v>
      </c>
      <c r="Q11">
        <v>60</v>
      </c>
      <c r="R11">
        <v>0.6</v>
      </c>
      <c r="S11">
        <f t="shared" ref="S11:S14" si="0">C11-D11*20-E11*0.8-F11-0.6-G11*5+I11/200+(O11-50)</f>
        <v>-0.55833333333333546</v>
      </c>
    </row>
    <row r="12" spans="1:23" x14ac:dyDescent="0.25">
      <c r="A12" t="s">
        <v>35</v>
      </c>
      <c r="B12" t="s">
        <v>36</v>
      </c>
      <c r="C12">
        <v>-2</v>
      </c>
      <c r="D12">
        <v>0.15</v>
      </c>
      <c r="E12">
        <v>2</v>
      </c>
      <c r="F12">
        <v>2</v>
      </c>
      <c r="G12">
        <v>-0.05</v>
      </c>
      <c r="H12">
        <v>-0.02</v>
      </c>
      <c r="I12">
        <v>100</v>
      </c>
      <c r="K12">
        <v>1000</v>
      </c>
      <c r="L12">
        <v>58</v>
      </c>
      <c r="M12">
        <v>55</v>
      </c>
      <c r="N12">
        <v>51</v>
      </c>
      <c r="O12">
        <f>AVERAGE(L12:N12)</f>
        <v>54.666666666666664</v>
      </c>
      <c r="P12">
        <v>30</v>
      </c>
      <c r="Q12">
        <v>50</v>
      </c>
      <c r="R12">
        <v>0.7</v>
      </c>
      <c r="S12">
        <f t="shared" si="0"/>
        <v>-3.783333333333335</v>
      </c>
    </row>
    <row r="13" spans="1:23" x14ac:dyDescent="0.25">
      <c r="A13" t="s">
        <v>37</v>
      </c>
      <c r="B13" t="s">
        <v>38</v>
      </c>
      <c r="C13">
        <v>-1</v>
      </c>
      <c r="D13">
        <v>0.14000000000000001</v>
      </c>
      <c r="E13">
        <v>1</v>
      </c>
      <c r="F13">
        <v>1</v>
      </c>
      <c r="G13">
        <v>-0.2</v>
      </c>
      <c r="H13">
        <v>0.08</v>
      </c>
      <c r="I13">
        <v>50</v>
      </c>
      <c r="K13">
        <v>2000</v>
      </c>
      <c r="L13">
        <v>58</v>
      </c>
      <c r="M13">
        <v>58</v>
      </c>
      <c r="N13">
        <v>53</v>
      </c>
      <c r="O13">
        <f>AVERAGE(L13:N13)</f>
        <v>56.333333333333336</v>
      </c>
      <c r="P13">
        <v>20</v>
      </c>
      <c r="Q13">
        <v>50</v>
      </c>
      <c r="R13">
        <v>1</v>
      </c>
      <c r="S13">
        <f t="shared" si="0"/>
        <v>1.3833333333333355</v>
      </c>
    </row>
    <row r="14" spans="1:23" x14ac:dyDescent="0.25">
      <c r="A14" t="s">
        <v>39</v>
      </c>
      <c r="B14" t="s">
        <v>40</v>
      </c>
      <c r="C14">
        <v>2</v>
      </c>
      <c r="D14">
        <v>0.08</v>
      </c>
      <c r="E14">
        <v>3</v>
      </c>
      <c r="F14">
        <v>3</v>
      </c>
      <c r="G14">
        <v>0.3</v>
      </c>
      <c r="H14">
        <v>0</v>
      </c>
      <c r="I14">
        <v>200</v>
      </c>
      <c r="K14">
        <v>1200</v>
      </c>
      <c r="L14">
        <v>63</v>
      </c>
      <c r="M14">
        <v>51</v>
      </c>
      <c r="N14">
        <v>38</v>
      </c>
      <c r="O14">
        <f>AVERAGE(L14:N14)</f>
        <v>50.666666666666664</v>
      </c>
      <c r="P14">
        <v>80</v>
      </c>
      <c r="Q14">
        <v>40</v>
      </c>
      <c r="R14">
        <v>0.3</v>
      </c>
      <c r="S14">
        <f t="shared" si="0"/>
        <v>-5.4333333333333353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556-ammo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2024-08-30T00:36:31Z</dcterms:created>
  <dcterms:modified xsi:type="dcterms:W3CDTF">2024-09-20T23:32:20Z</dcterms:modified>
</cp:coreProperties>
</file>