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602B514-E383-4411-AFF5-A434FFD069B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xkUJUjOOGqC0aZgz+ss7Up3jjV42Ou+xYkItMa+QTE=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G86" i="1" s="1"/>
  <c r="H25" i="1"/>
  <c r="I25" i="1"/>
  <c r="J25" i="1"/>
  <c r="K25" i="1"/>
  <c r="K88" i="1" s="1"/>
  <c r="L25" i="1"/>
  <c r="L90" i="1" s="1"/>
  <c r="M25" i="1"/>
  <c r="M88" i="1" s="1"/>
  <c r="C25" i="1"/>
  <c r="O25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E85" i="1"/>
  <c r="F89" i="1"/>
  <c r="H89" i="1"/>
  <c r="I90" i="1"/>
  <c r="J88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3" i="1"/>
  <c r="D87" i="1"/>
  <c r="P3" i="1"/>
  <c r="O3" i="1"/>
  <c r="N3" i="1"/>
  <c r="N25" i="1" l="1"/>
  <c r="C88" i="1"/>
  <c r="F84" i="1"/>
  <c r="E84" i="1"/>
  <c r="F86" i="1"/>
  <c r="H90" i="1"/>
  <c r="G90" i="1"/>
  <c r="F90" i="1"/>
  <c r="E90" i="1"/>
  <c r="H88" i="1"/>
  <c r="G88" i="1"/>
  <c r="E86" i="1"/>
  <c r="F88" i="1"/>
  <c r="I88" i="1"/>
  <c r="E88" i="1"/>
  <c r="M85" i="1"/>
  <c r="L87" i="1"/>
  <c r="C89" i="1"/>
  <c r="E89" i="1"/>
  <c r="F87" i="1"/>
  <c r="C87" i="1"/>
  <c r="I89" i="1"/>
  <c r="G85" i="1"/>
  <c r="H87" i="1"/>
  <c r="G87" i="1"/>
  <c r="C84" i="1"/>
  <c r="M84" i="1"/>
  <c r="M86" i="1"/>
  <c r="D90" i="1"/>
  <c r="E87" i="1"/>
  <c r="C85" i="1"/>
  <c r="K89" i="1"/>
  <c r="K87" i="1"/>
  <c r="H85" i="1"/>
  <c r="F85" i="1"/>
  <c r="D86" i="1"/>
  <c r="C86" i="1"/>
  <c r="L84" i="1"/>
  <c r="L86" i="1"/>
  <c r="C90" i="1"/>
  <c r="M87" i="1"/>
  <c r="J89" i="1"/>
  <c r="K84" i="1"/>
  <c r="K86" i="1"/>
  <c r="M90" i="1"/>
  <c r="L89" i="1"/>
  <c r="M89" i="1"/>
  <c r="K85" i="1"/>
  <c r="J87" i="1"/>
  <c r="I87" i="1"/>
  <c r="D85" i="1"/>
  <c r="J86" i="1"/>
  <c r="I84" i="1"/>
  <c r="I86" i="1"/>
  <c r="K90" i="1"/>
  <c r="L88" i="1"/>
  <c r="L85" i="1"/>
  <c r="G89" i="1"/>
  <c r="H84" i="1"/>
  <c r="H86" i="1"/>
  <c r="J90" i="1"/>
  <c r="D89" i="1"/>
  <c r="D88" i="1"/>
  <c r="J85" i="1"/>
  <c r="I85" i="1"/>
  <c r="J84" i="1"/>
  <c r="G84" i="1"/>
  <c r="D84" i="1"/>
  <c r="N86" i="1" l="1"/>
  <c r="N85" i="1"/>
  <c r="N84" i="1"/>
  <c r="N88" i="1"/>
  <c r="O84" i="1"/>
  <c r="O90" i="1"/>
  <c r="N90" i="1"/>
  <c r="O86" i="1"/>
  <c r="O85" i="1"/>
  <c r="O89" i="1"/>
  <c r="N89" i="1"/>
  <c r="O88" i="1"/>
  <c r="N87" i="1"/>
  <c r="O87" i="1"/>
</calcChain>
</file>

<file path=xl/sharedStrings.xml><?xml version="1.0" encoding="utf-8"?>
<sst xmlns="http://schemas.openxmlformats.org/spreadsheetml/2006/main" count="164" uniqueCount="161">
  <si>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</si>
  <si>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</si>
  <si>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</si>
  <si>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</si>
  <si>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</si>
  <si>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</si>
  <si>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</si>
  <si>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</si>
  <si>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</si>
  <si>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</si>
  <si>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</si>
  <si>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</si>
  <si>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</si>
  <si>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strength</t>
  </si>
  <si>
    <t>remington_model_700_419mm_.308_barrel</t>
  </si>
  <si>
    <t>Rem700 419mm Barrel</t>
  </si>
  <si>
    <t>remington_model_700_419mm_.308_threaded_barrel</t>
  </si>
  <si>
    <t>Rem700 419mm Threaded Barrel</t>
  </si>
  <si>
    <t>remington_model_700_508mm_.308_heavy_barrel</t>
  </si>
  <si>
    <t>Rem700 508mm Heavy Barrel</t>
  </si>
  <si>
    <t>remington_model_700_508mm_.308_heavy_threaded_barrel</t>
  </si>
  <si>
    <t>Rem700 508mm Threaded Heavy Barrel</t>
  </si>
  <si>
    <t>Rem700 559mm Default Barrel</t>
  </si>
  <si>
    <t>remington_model_700_610mm_.308_barrel</t>
  </si>
  <si>
    <t xml:space="preserve">Rem700 610mm Barrel </t>
  </si>
  <si>
    <t>remington_model_700_610mm_.308_threaded_barrel</t>
  </si>
  <si>
    <t>Rem700 610mm Threaded Barrel</t>
  </si>
  <si>
    <t>remington_model_700_660mm_.308_barrel</t>
  </si>
  <si>
    <t>Rem700 660mm Barrel</t>
  </si>
  <si>
    <t>remington_model_700_.308_bolt_face</t>
  </si>
  <si>
    <t>Remington .308 Bolt Face</t>
  </si>
  <si>
    <t>remington_model_700_bolt_plug</t>
  </si>
  <si>
    <t>Remington M700 Bolt Plug</t>
  </si>
  <si>
    <t>remington_model_700_firing_pin</t>
  </si>
  <si>
    <t>Remington M700 Firing Pin</t>
  </si>
  <si>
    <t>wyatt_outdoor_rem700_.308_magwell</t>
  </si>
  <si>
    <t>Wyatt Outdoor Rem700 .308 Magwell</t>
  </si>
  <si>
    <t>remington_model_700_short_action_receiver</t>
  </si>
  <si>
    <t>Rem700 Short Action Receiver</t>
  </si>
  <si>
    <t>weaver_extended_multislot_rail_base</t>
  </si>
  <si>
    <t>Weaver Extended Multislot Rail Base</t>
  </si>
  <si>
    <t>remington_model_700_factory_recoil_lug</t>
  </si>
  <si>
    <t>Rem700 Factory Recoil Lug</t>
  </si>
  <si>
    <t>remington_walker_model_700_safety</t>
  </si>
  <si>
    <t xml:space="preserve">Walker Model 700 safety </t>
  </si>
  <si>
    <t>timney_impact_700_safety</t>
  </si>
  <si>
    <t>Timney Impact 700 Safety</t>
  </si>
  <si>
    <t>remington_walker_model_700_trigger</t>
  </si>
  <si>
    <t>Walker Model 700 Trigger</t>
  </si>
  <si>
    <t>timney_impact_700_trigger</t>
  </si>
  <si>
    <t>Timney Impact 700 Trigger</t>
  </si>
  <si>
    <t>remington_walker_model_700_trigger_housing</t>
  </si>
  <si>
    <t>Walker Model 700 Trigger housing</t>
  </si>
  <si>
    <t>timney_impact_700_trigger_housing</t>
  </si>
  <si>
    <t>Timney Impact 700 Trigger housing</t>
  </si>
  <si>
    <t>hogue_remington_model_700_stock_pad</t>
  </si>
  <si>
    <t xml:space="preserve">	Wyatt's Outdoor .308 5R</t>
  </si>
  <si>
    <t xml:space="preserve">	Wyatt's Outdoor .308 10R</t>
  </si>
  <si>
    <t>magpul_pmag_ac_5r</t>
  </si>
  <si>
    <t>magpul_pmag_ac_10r</t>
  </si>
  <si>
    <t>Magpul PMAG AC .308 5R</t>
  </si>
  <si>
    <t>Magpul PMAG AC .308 10R</t>
  </si>
  <si>
    <t>magpul_hunter_ac_magwell</t>
  </si>
  <si>
    <t>Magpul Hunter AC Magazine Magwell</t>
  </si>
  <si>
    <t>badger_ordnance_m4_trigger_guard</t>
  </si>
  <si>
    <t>hogue_remington_model_700_overmolded_bdl_full_bed_block_stock</t>
  </si>
  <si>
    <t>Hogue R700 Overmolded BDL Full Bed Block Stock</t>
  </si>
  <si>
    <t>mdt_r700_long_rail</t>
  </si>
  <si>
    <t>MDT R700 Long</t>
  </si>
  <si>
    <t>remington_model_700_559mm_.308_barrel</t>
  </si>
  <si>
    <t>barrel_deviation</t>
  </si>
  <si>
    <t>accuracy_international_rem700_sa_at_aics_gen2_folding_chassis_frame</t>
  </si>
  <si>
    <t>Accuracy International Rem700 SA AT AICS 2.0 Folding Chassis Frame</t>
  </si>
  <si>
    <t>accuracy_international_at_aics_gen2_buttpad</t>
  </si>
  <si>
    <t>Accuracy International AT AICS 2.0 Buttpad</t>
  </si>
  <si>
    <t>accuracy_international_at_aics_gen2_10mm_spacer</t>
  </si>
  <si>
    <t>Accuracy International AT AICS 2.0 10mm Spacer</t>
  </si>
  <si>
    <t>accuracy_international_at_aics_gen2_cheekrest</t>
  </si>
  <si>
    <t>Accuracy International AT AICS 2.0 Cheek Rest</t>
  </si>
  <si>
    <t>accuracy_international_rem700_sa_at_aics_gen2_folding_chassis_standard_stock</t>
  </si>
  <si>
    <t>ccuracy International AT AICS 2.0 Standard Stock</t>
  </si>
  <si>
    <t>accuracy_international_rem700_sa_at_aics_gen2_folding_chassis_thumbhole_stock</t>
  </si>
  <si>
    <t>Accuracy International AT AICS 2.0 Thumbhole Stock</t>
  </si>
  <si>
    <t>accuracy_international_rem700_sa_at_aics_gen2_folding_chassis_external_cover</t>
  </si>
  <si>
    <t>Accuracy International Rem700 SA AT AICS 2.0 Folding Chassis External Cover</t>
  </si>
  <si>
    <t>accuracy_international_at_aics_gen2_frame_mount</t>
  </si>
  <si>
    <t>Accuracy International AT AICS 2.0 Frame Mount</t>
  </si>
  <si>
    <t>accuracy_international_at_aics_gen2_frame_keymod_assembly</t>
  </si>
  <si>
    <t>Accuracy International AT AICS 2.0 Keymod Frame Cover</t>
  </si>
  <si>
    <t>accuracy_international_at_aics_gen2_frame_rail_assembly</t>
  </si>
  <si>
    <t>Accuracy International AT AICS 2.0 Picatinny Frame Cover</t>
  </si>
  <si>
    <t>accuracy_international_at_aics_gen2_stock_hinge</t>
  </si>
  <si>
    <t>Accuracy International AT AICS 2.0 Stock Hinge</t>
  </si>
  <si>
    <t>accuracy_international_at_aics_gen2_stock_hinge_body</t>
  </si>
  <si>
    <t>Accuracy International AT AICS 2.0 Stock Hinge Body</t>
  </si>
  <si>
    <t>accuracy_international_at_aics_gen2_mag_release</t>
  </si>
  <si>
    <t>Accuracy International AT AICS 2.0 Mag Release</t>
  </si>
  <si>
    <t>accuracy_international_rem700_sa_at_aics_gen2_folding_chassis_pistol_grip_assembly</t>
  </si>
  <si>
    <t>Accuracy International Rem700 SA AT AICS 2.0 Folding Chassis Pistol Grip Assembly</t>
  </si>
  <si>
    <t>accuracy_international_at_aics_gen2_standard_backstrap</t>
  </si>
  <si>
    <t>Accuracy International AT AICS 2.0 Standard Backstrap</t>
  </si>
  <si>
    <t>accuracy_international_at_aics_gen2_thumbhole_backstrap</t>
  </si>
  <si>
    <t>Accuracy International AT AICS 2.0 Thumbhole Backstrap</t>
  </si>
  <si>
    <t>Hogue</t>
  </si>
  <si>
    <t>Hogue Rem700 Stock Pad</t>
  </si>
  <si>
    <t>AICS</t>
  </si>
  <si>
    <t>AICS Thumbhole</t>
  </si>
  <si>
    <t>magpul_hunter700_short_action</t>
  </si>
  <si>
    <t>Magpul Hunter 700 Short Action</t>
  </si>
  <si>
    <t>hunterstock_lop_0.5_1</t>
  </si>
  <si>
    <t>Hunter 700 Stock 0.5 Spacer</t>
  </si>
  <si>
    <t>hunterstock_lop_0.5_2</t>
  </si>
  <si>
    <t>hunterstock_lop_0.5_3</t>
  </si>
  <si>
    <t>hunterstock_lop_0.5_4</t>
  </si>
  <si>
    <t>hunter_stock_buttpad</t>
  </si>
  <si>
    <t>Hunter 700 Stock Buttpad</t>
  </si>
  <si>
    <t>hunter_cheekrest_flat</t>
  </si>
  <si>
    <t>Hunter 700 Stock Cheek Rest Flat</t>
  </si>
  <si>
    <t>hunter_cheekrest_.25</t>
  </si>
  <si>
    <t>Hunter 700 Stock Cheek Rest .25</t>
  </si>
  <si>
    <t>hunter_cheekrest_.5</t>
  </si>
  <si>
    <t>Hunter 700 Stock Cheek Rest .5</t>
  </si>
  <si>
    <t>hunter_cheekrest_.75</t>
  </si>
  <si>
    <t>Hunter 700 Stock Cheek Rest .75</t>
  </si>
  <si>
    <t>Hunter</t>
  </si>
  <si>
    <t>Badger Ordnance M4 R700 Bottom Plate</t>
  </si>
  <si>
    <t>Hunter + Badger</t>
  </si>
  <si>
    <t>mdt_lss_stock_adapter</t>
  </si>
  <si>
    <t>MDT LSS Fixed</t>
  </si>
  <si>
    <t>mdt_v5_skeleton_rifle_stock</t>
  </si>
  <si>
    <t>MDT Skeleton V5</t>
  </si>
  <si>
    <t>mdt_v5_skeleton_rifle_stock_short</t>
  </si>
  <si>
    <t>MDT Skeleton V5 Short</t>
  </si>
  <si>
    <t>mdt_buttpad</t>
  </si>
  <si>
    <t>MDT V5</t>
  </si>
  <si>
    <t>mdt_premier_avp_grip</t>
  </si>
  <si>
    <t>MDT Premier AVP</t>
  </si>
  <si>
    <t>mdt_lss_nv_hood</t>
  </si>
  <si>
    <t>MDT LSS Night Vision</t>
  </si>
  <si>
    <t>mdt_lss_xl_nv_hood_oversize</t>
  </si>
  <si>
    <t>MDT LSS-XL Gen II Night Vision</t>
  </si>
  <si>
    <t>mdt_lss_gen2_carbine_chassis</t>
  </si>
  <si>
    <t>MDT LSS-XL Gen II Carbine</t>
  </si>
  <si>
    <t>LSS</t>
  </si>
  <si>
    <t>COMMON PARTS</t>
  </si>
  <si>
    <t>7.62x51 Winchester M80 149gr FMJ</t>
  </si>
  <si>
    <t>mdt_tac21_gen2_15inch_r700_mlok_handguard</t>
  </si>
  <si>
    <t>MDT TAC21 Gen 2 15in MLOK Handguard</t>
  </si>
  <si>
    <t>mdt_tac21_gen2_r700_buffer_tube_adapter</t>
  </si>
  <si>
    <t>MDT TAC21 Gen 2 Buffer Tube Adaptor</t>
  </si>
  <si>
    <t>mdt_tac21_gen2_r700_lower_receiver</t>
  </si>
  <si>
    <t>MDT TAC21 Gen 2 Lower Receiver</t>
  </si>
  <si>
    <t>mdt_tac21_gen2_r700_upper_receiver</t>
  </si>
  <si>
    <t>MDT TAC21 Gen 2 Upper Receiver</t>
  </si>
  <si>
    <t>mdt_tac21_gen2_r700_mag_release</t>
  </si>
  <si>
    <t>MDT TAC21 Gen 2 Magazine Release</t>
  </si>
  <si>
    <t>TAC21</t>
  </si>
  <si>
    <t>wyatt_outdoor_rem700_.308_5r_mag</t>
  </si>
  <si>
    <t>wyatt_outdoor_rem700_.308_10r_mag</t>
  </si>
  <si>
    <t>Remington700</t>
  </si>
  <si>
    <t>Remington Model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</si>
</sst>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9"/>
  <sheetViews>
    <sheetView tabSelected="1" topLeftCell="A43" zoomScaleNormal="100" workbookViewId="0">
      <selection activeCell="J72" sqref="J72"/>
    </sheetView>
  </sheetViews>
  <sheetFormatPr defaultColWidth="5.7109375" defaultRowHeight="15" customHeight="1" x14ac:dyDescent="0.25"/>
  <cols>
    <col min="1" max="1" width="73.85546875" customWidth="1"/>
    <col min="2" max="2" width="55" customWidth="1"/>
  </cols>
  <sheetData>
    <row r="1" spans="1:16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70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6" x14ac:dyDescent="0.25">
      <c r="A3" s="2" t="s">
        <v>14</v>
      </c>
      <c r="B3" s="3" t="s">
        <v>15</v>
      </c>
      <c r="C3" s="3">
        <v>3</v>
      </c>
      <c r="D3" s="3">
        <v>0.8</v>
      </c>
      <c r="E3" s="3">
        <v>3</v>
      </c>
      <c r="F3" s="3">
        <v>3</v>
      </c>
      <c r="G3" s="4"/>
      <c r="H3" s="4">
        <v>0.15</v>
      </c>
      <c r="I3" s="4">
        <v>-0.15</v>
      </c>
      <c r="J3" s="4">
        <v>-200</v>
      </c>
      <c r="K3" s="4"/>
      <c r="L3" s="4"/>
      <c r="M3" s="3">
        <v>2000</v>
      </c>
      <c r="N3" s="1">
        <f>C3-D3*20-E3*0.8-F3*0.6-H3*10+I3*10+J3/200</f>
        <v>-21.2</v>
      </c>
      <c r="O3">
        <f>C3-D3*20-H3*10+I3*10+J3/200</f>
        <v>-17</v>
      </c>
      <c r="P3">
        <f>D7+D12+D13+D14+D15+D16+D17+D19+D21+D37+D30+D35+D36</f>
        <v>2.79</v>
      </c>
    </row>
    <row r="4" spans="1:16" x14ac:dyDescent="0.25">
      <c r="A4" s="2" t="s">
        <v>16</v>
      </c>
      <c r="B4" s="3" t="s">
        <v>17</v>
      </c>
      <c r="C4" s="3">
        <v>3</v>
      </c>
      <c r="D4" s="3">
        <v>0.79</v>
      </c>
      <c r="E4" s="3">
        <v>3</v>
      </c>
      <c r="F4" s="3">
        <v>3</v>
      </c>
      <c r="G4" s="4"/>
      <c r="H4" s="4">
        <v>0.17</v>
      </c>
      <c r="I4" s="4">
        <v>-0.15</v>
      </c>
      <c r="J4" s="4">
        <v>-200</v>
      </c>
      <c r="K4" s="4"/>
      <c r="L4" s="4"/>
      <c r="M4" s="3">
        <v>3000</v>
      </c>
      <c r="N4" s="1">
        <f t="shared" ref="N4:N67" si="0">C4-D4*20-E4*0.8-F4*0.6-H4*10+I4*10+J4/200</f>
        <v>-21.2</v>
      </c>
      <c r="O4">
        <f t="shared" ref="O4:O33" si="1">C4-D4*20-H4*10+I4*10+J4/200</f>
        <v>-17</v>
      </c>
    </row>
    <row r="5" spans="1:16" x14ac:dyDescent="0.25">
      <c r="A5" s="2" t="s">
        <v>18</v>
      </c>
      <c r="B5" s="3" t="s">
        <v>19</v>
      </c>
      <c r="C5" s="3">
        <v>1</v>
      </c>
      <c r="D5" s="3">
        <v>1</v>
      </c>
      <c r="E5" s="3">
        <v>1</v>
      </c>
      <c r="F5" s="3">
        <v>1</v>
      </c>
      <c r="G5" s="4"/>
      <c r="H5" s="4">
        <v>0.05</v>
      </c>
      <c r="I5" s="4">
        <v>-0.05</v>
      </c>
      <c r="J5" s="4">
        <v>-100</v>
      </c>
      <c r="K5" s="4"/>
      <c r="L5" s="4"/>
      <c r="M5" s="3">
        <v>3000</v>
      </c>
      <c r="N5" s="1">
        <f t="shared" si="0"/>
        <v>-21.900000000000002</v>
      </c>
      <c r="O5">
        <f t="shared" si="1"/>
        <v>-20.5</v>
      </c>
    </row>
    <row r="6" spans="1:16" x14ac:dyDescent="0.25">
      <c r="A6" s="2" t="s">
        <v>20</v>
      </c>
      <c r="B6" s="3" t="s">
        <v>21</v>
      </c>
      <c r="C6" s="3">
        <v>1</v>
      </c>
      <c r="D6" s="3">
        <v>0.99</v>
      </c>
      <c r="E6" s="3">
        <v>1</v>
      </c>
      <c r="F6" s="3">
        <v>1</v>
      </c>
      <c r="G6" s="4"/>
      <c r="H6" s="4">
        <v>7.0000000000000007E-2</v>
      </c>
      <c r="I6" s="4">
        <v>-0.05</v>
      </c>
      <c r="J6" s="4">
        <v>-100</v>
      </c>
      <c r="K6" s="4"/>
      <c r="L6" s="4"/>
      <c r="M6" s="3">
        <v>4000</v>
      </c>
      <c r="N6" s="1">
        <f t="shared" si="0"/>
        <v>-21.900000000000002</v>
      </c>
      <c r="O6">
        <f t="shared" si="1"/>
        <v>-20.5</v>
      </c>
    </row>
    <row r="7" spans="1:16" x14ac:dyDescent="0.25">
      <c r="A7" s="2" t="s">
        <v>69</v>
      </c>
      <c r="B7" s="3" t="s">
        <v>22</v>
      </c>
      <c r="C7" s="3">
        <v>0</v>
      </c>
      <c r="D7" s="3">
        <v>1.1000000000000001</v>
      </c>
      <c r="E7" s="3">
        <v>0</v>
      </c>
      <c r="F7" s="3">
        <v>0</v>
      </c>
      <c r="G7" s="4"/>
      <c r="H7" s="4">
        <v>0</v>
      </c>
      <c r="I7" s="4">
        <v>0</v>
      </c>
      <c r="J7" s="4">
        <v>0</v>
      </c>
      <c r="K7" s="4"/>
      <c r="L7" s="4"/>
      <c r="M7" s="3">
        <v>0</v>
      </c>
      <c r="N7" s="1">
        <f t="shared" si="0"/>
        <v>-22</v>
      </c>
      <c r="O7">
        <f t="shared" si="1"/>
        <v>-22</v>
      </c>
    </row>
    <row r="8" spans="1:16" x14ac:dyDescent="0.25">
      <c r="A8" s="2" t="s">
        <v>23</v>
      </c>
      <c r="B8" s="3" t="s">
        <v>24</v>
      </c>
      <c r="C8" s="3">
        <v>-1</v>
      </c>
      <c r="D8" s="3">
        <v>1.2</v>
      </c>
      <c r="E8" s="3">
        <v>-1</v>
      </c>
      <c r="F8" s="3">
        <v>-1</v>
      </c>
      <c r="G8" s="4"/>
      <c r="H8" s="4">
        <v>-0.05</v>
      </c>
      <c r="I8" s="4">
        <v>0.05</v>
      </c>
      <c r="J8" s="4">
        <v>100</v>
      </c>
      <c r="K8" s="4"/>
      <c r="L8" s="4"/>
      <c r="M8" s="3">
        <v>5000</v>
      </c>
      <c r="N8" s="1">
        <f t="shared" si="0"/>
        <v>-22.099999999999998</v>
      </c>
      <c r="O8">
        <f t="shared" si="1"/>
        <v>-23.5</v>
      </c>
    </row>
    <row r="9" spans="1:16" x14ac:dyDescent="0.25">
      <c r="A9" s="2" t="s">
        <v>25</v>
      </c>
      <c r="B9" s="3" t="s">
        <v>26</v>
      </c>
      <c r="C9" s="3">
        <v>-1</v>
      </c>
      <c r="D9" s="3">
        <v>1.19</v>
      </c>
      <c r="E9" s="3">
        <v>-1</v>
      </c>
      <c r="F9" s="3">
        <v>-1</v>
      </c>
      <c r="G9" s="4"/>
      <c r="H9" s="4">
        <v>-0.03</v>
      </c>
      <c r="I9" s="4">
        <v>0.05</v>
      </c>
      <c r="J9" s="4">
        <v>100</v>
      </c>
      <c r="K9" s="4"/>
      <c r="L9" s="4"/>
      <c r="M9" s="3">
        <v>6000</v>
      </c>
      <c r="N9" s="1">
        <f t="shared" si="0"/>
        <v>-22.099999999999994</v>
      </c>
      <c r="O9">
        <f t="shared" si="1"/>
        <v>-23.499999999999996</v>
      </c>
    </row>
    <row r="10" spans="1:16" x14ac:dyDescent="0.25">
      <c r="A10" s="2" t="s">
        <v>27</v>
      </c>
      <c r="B10" s="3" t="s">
        <v>28</v>
      </c>
      <c r="C10" s="3">
        <v>-2</v>
      </c>
      <c r="D10" s="3">
        <v>1.3</v>
      </c>
      <c r="E10" s="3">
        <v>-2</v>
      </c>
      <c r="F10" s="3">
        <v>-2</v>
      </c>
      <c r="G10" s="4"/>
      <c r="H10" s="4">
        <v>-0.1</v>
      </c>
      <c r="I10" s="4">
        <v>0.1</v>
      </c>
      <c r="J10" s="4">
        <v>200</v>
      </c>
      <c r="K10" s="4"/>
      <c r="L10" s="4"/>
      <c r="M10" s="3">
        <v>8000</v>
      </c>
      <c r="N10" s="1">
        <f t="shared" si="0"/>
        <v>-22.2</v>
      </c>
      <c r="O10">
        <f t="shared" si="1"/>
        <v>-25</v>
      </c>
    </row>
    <row r="11" spans="1:16" x14ac:dyDescent="0.25">
      <c r="A11" s="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3"/>
      <c r="N11" s="1">
        <f t="shared" si="0"/>
        <v>0</v>
      </c>
      <c r="O11">
        <f t="shared" si="1"/>
        <v>0</v>
      </c>
    </row>
    <row r="12" spans="1:16" x14ac:dyDescent="0.25">
      <c r="A12" s="2" t="s">
        <v>37</v>
      </c>
      <c r="B12" s="3" t="s">
        <v>38</v>
      </c>
      <c r="C12" s="3">
        <v>0</v>
      </c>
      <c r="D12" s="3">
        <v>0.4</v>
      </c>
      <c r="E12" s="3"/>
      <c r="F12" s="3"/>
      <c r="G12" s="4"/>
      <c r="H12" s="4"/>
      <c r="I12" s="4"/>
      <c r="J12" s="4"/>
      <c r="K12" s="4"/>
      <c r="L12" s="4"/>
      <c r="M12" s="3">
        <v>0</v>
      </c>
      <c r="N12" s="1">
        <f t="shared" si="0"/>
        <v>-8</v>
      </c>
      <c r="O12">
        <f t="shared" si="1"/>
        <v>-8</v>
      </c>
    </row>
    <row r="13" spans="1:16" x14ac:dyDescent="0.25">
      <c r="A13" s="2" t="s">
        <v>29</v>
      </c>
      <c r="B13" s="3" t="s">
        <v>30</v>
      </c>
      <c r="C13" s="3">
        <v>0</v>
      </c>
      <c r="D13" s="3">
        <v>0.1</v>
      </c>
      <c r="E13" s="3"/>
      <c r="F13" s="3"/>
      <c r="G13" s="4"/>
      <c r="H13" s="4"/>
      <c r="I13" s="4"/>
      <c r="J13" s="4"/>
      <c r="K13" s="4"/>
      <c r="L13" s="4"/>
      <c r="M13" s="3">
        <v>0</v>
      </c>
      <c r="N13" s="1">
        <f t="shared" si="0"/>
        <v>-2</v>
      </c>
      <c r="O13">
        <f t="shared" si="1"/>
        <v>-2</v>
      </c>
    </row>
    <row r="14" spans="1:16" x14ac:dyDescent="0.25">
      <c r="A14" s="2" t="s">
        <v>31</v>
      </c>
      <c r="B14" s="3" t="s">
        <v>32</v>
      </c>
      <c r="C14" s="3">
        <v>0</v>
      </c>
      <c r="D14" s="3">
        <v>0.03</v>
      </c>
      <c r="E14" s="3"/>
      <c r="F14" s="3"/>
      <c r="G14" s="4"/>
      <c r="H14" s="4"/>
      <c r="I14" s="4"/>
      <c r="J14" s="4"/>
      <c r="K14" s="4"/>
      <c r="L14" s="4"/>
      <c r="M14" s="3">
        <v>0</v>
      </c>
      <c r="N14" s="1">
        <f t="shared" si="0"/>
        <v>-0.6</v>
      </c>
      <c r="O14">
        <f t="shared" si="1"/>
        <v>-0.6</v>
      </c>
    </row>
    <row r="15" spans="1:16" x14ac:dyDescent="0.25">
      <c r="A15" s="2" t="s">
        <v>33</v>
      </c>
      <c r="B15" s="3" t="s">
        <v>34</v>
      </c>
      <c r="C15" s="3">
        <v>0</v>
      </c>
      <c r="D15" s="3">
        <v>0.02</v>
      </c>
      <c r="E15" s="3"/>
      <c r="F15" s="3"/>
      <c r="G15" s="4"/>
      <c r="H15" s="4"/>
      <c r="I15" s="4"/>
      <c r="J15" s="4"/>
      <c r="K15" s="4"/>
      <c r="L15" s="4"/>
      <c r="M15" s="3">
        <v>0</v>
      </c>
      <c r="N15" s="1">
        <f t="shared" si="0"/>
        <v>-0.4</v>
      </c>
      <c r="O15">
        <f t="shared" si="1"/>
        <v>-0.4</v>
      </c>
    </row>
    <row r="16" spans="1:16" x14ac:dyDescent="0.25">
      <c r="A16" s="2" t="s">
        <v>41</v>
      </c>
      <c r="B16" s="3" t="s">
        <v>42</v>
      </c>
      <c r="C16" s="3">
        <v>0</v>
      </c>
      <c r="D16" s="3">
        <v>0.03</v>
      </c>
      <c r="E16" s="3"/>
      <c r="F16" s="3"/>
      <c r="G16" s="4"/>
      <c r="H16" s="4"/>
      <c r="I16" s="4"/>
      <c r="J16" s="4"/>
      <c r="K16" s="4"/>
      <c r="L16" s="4"/>
      <c r="M16" s="3">
        <v>0</v>
      </c>
      <c r="N16" s="1">
        <f t="shared" si="0"/>
        <v>-0.6</v>
      </c>
      <c r="O16">
        <f t="shared" si="1"/>
        <v>-0.6</v>
      </c>
    </row>
    <row r="17" spans="1:15" x14ac:dyDescent="0.25">
      <c r="A17" s="2" t="s">
        <v>43</v>
      </c>
      <c r="B17" s="3" t="s">
        <v>44</v>
      </c>
      <c r="C17" s="3">
        <v>0</v>
      </c>
      <c r="D17" s="3">
        <v>0.01</v>
      </c>
      <c r="E17" s="3"/>
      <c r="F17" s="3"/>
      <c r="G17" s="4"/>
      <c r="H17" s="4"/>
      <c r="I17" s="4"/>
      <c r="J17" s="4"/>
      <c r="K17" s="4"/>
      <c r="L17" s="4"/>
      <c r="M17" s="3">
        <v>0</v>
      </c>
      <c r="N17" s="1">
        <f t="shared" si="0"/>
        <v>-0.2</v>
      </c>
      <c r="O17">
        <f t="shared" si="1"/>
        <v>-0.2</v>
      </c>
    </row>
    <row r="18" spans="1:15" x14ac:dyDescent="0.25">
      <c r="A18" s="2" t="s">
        <v>45</v>
      </c>
      <c r="B18" s="3" t="s">
        <v>46</v>
      </c>
      <c r="C18" s="3">
        <v>1</v>
      </c>
      <c r="D18" s="3">
        <v>0.01</v>
      </c>
      <c r="E18" s="3"/>
      <c r="F18" s="3"/>
      <c r="G18" s="4"/>
      <c r="H18" s="4"/>
      <c r="I18" s="4"/>
      <c r="J18" s="4"/>
      <c r="K18" s="4"/>
      <c r="L18" s="4"/>
      <c r="M18" s="3">
        <v>0</v>
      </c>
      <c r="N18" s="1">
        <f t="shared" si="0"/>
        <v>0.8</v>
      </c>
      <c r="O18">
        <f t="shared" si="1"/>
        <v>0.8</v>
      </c>
    </row>
    <row r="19" spans="1:15" x14ac:dyDescent="0.25">
      <c r="A19" s="2" t="s">
        <v>47</v>
      </c>
      <c r="B19" s="3" t="s">
        <v>48</v>
      </c>
      <c r="C19" s="3">
        <v>0</v>
      </c>
      <c r="D19" s="3">
        <v>0.02</v>
      </c>
      <c r="E19" s="3"/>
      <c r="F19" s="3"/>
      <c r="G19" s="4"/>
      <c r="H19" s="4"/>
      <c r="I19" s="4"/>
      <c r="J19" s="4"/>
      <c r="K19" s="4"/>
      <c r="L19" s="3"/>
      <c r="M19" s="3">
        <v>0</v>
      </c>
      <c r="N19" s="1">
        <f t="shared" si="0"/>
        <v>-0.4</v>
      </c>
      <c r="O19">
        <f t="shared" si="1"/>
        <v>-0.4</v>
      </c>
    </row>
    <row r="20" spans="1:15" ht="15.75" customHeight="1" x14ac:dyDescent="0.25">
      <c r="A20" s="2" t="s">
        <v>49</v>
      </c>
      <c r="B20" s="3" t="s">
        <v>50</v>
      </c>
      <c r="C20" s="3">
        <v>1</v>
      </c>
      <c r="D20" s="3">
        <v>0.02</v>
      </c>
      <c r="E20" s="3"/>
      <c r="F20" s="3"/>
      <c r="G20" s="4"/>
      <c r="H20" s="4"/>
      <c r="I20" s="4"/>
      <c r="J20" s="4"/>
      <c r="K20" s="4"/>
      <c r="L20" s="3"/>
      <c r="M20" s="3">
        <v>0</v>
      </c>
      <c r="N20" s="1">
        <f t="shared" si="0"/>
        <v>0.6</v>
      </c>
      <c r="O20">
        <f t="shared" si="1"/>
        <v>0.6</v>
      </c>
    </row>
    <row r="21" spans="1:15" ht="15.75" customHeight="1" x14ac:dyDescent="0.25">
      <c r="A21" s="2" t="s">
        <v>51</v>
      </c>
      <c r="B21" s="3" t="s">
        <v>52</v>
      </c>
      <c r="C21" s="3">
        <v>0</v>
      </c>
      <c r="D21" s="3">
        <v>0.03</v>
      </c>
      <c r="E21" s="3"/>
      <c r="F21" s="3"/>
      <c r="G21" s="4"/>
      <c r="H21" s="4"/>
      <c r="I21" s="4"/>
      <c r="J21" s="4"/>
      <c r="K21" s="4"/>
      <c r="L21" s="3"/>
      <c r="M21" s="3">
        <v>0</v>
      </c>
      <c r="N21" s="1">
        <f t="shared" si="0"/>
        <v>-0.6</v>
      </c>
      <c r="O21">
        <f t="shared" si="1"/>
        <v>-0.6</v>
      </c>
    </row>
    <row r="22" spans="1:15" ht="15.75" customHeight="1" x14ac:dyDescent="0.25">
      <c r="A22" s="2" t="s">
        <v>53</v>
      </c>
      <c r="B22" s="3" t="s">
        <v>54</v>
      </c>
      <c r="C22" s="3">
        <v>1</v>
      </c>
      <c r="D22" s="3">
        <v>0.03</v>
      </c>
      <c r="E22" s="3"/>
      <c r="F22" s="3"/>
      <c r="G22" s="3"/>
      <c r="H22" s="4"/>
      <c r="I22" s="4"/>
      <c r="J22" s="4"/>
      <c r="K22" s="4"/>
      <c r="L22" s="3"/>
      <c r="M22" s="3">
        <v>0</v>
      </c>
      <c r="N22" s="1">
        <f t="shared" si="0"/>
        <v>0.4</v>
      </c>
      <c r="O22">
        <f t="shared" si="1"/>
        <v>0.4</v>
      </c>
    </row>
    <row r="23" spans="1:15" ht="15.75" customHeight="1" x14ac:dyDescent="0.25">
      <c r="A23" s="2"/>
      <c r="B23" s="3" t="s">
        <v>145</v>
      </c>
      <c r="C23" s="3">
        <v>-10</v>
      </c>
      <c r="D23" s="3">
        <v>0.2</v>
      </c>
      <c r="E23" s="3"/>
      <c r="F23" s="3"/>
      <c r="G23" s="3"/>
      <c r="H23" s="4">
        <v>0.15</v>
      </c>
      <c r="I23" s="4"/>
      <c r="J23" s="4">
        <v>50</v>
      </c>
      <c r="K23" s="4"/>
      <c r="L23" s="3"/>
      <c r="M23" s="3">
        <v>0</v>
      </c>
      <c r="N23" s="1">
        <f t="shared" si="0"/>
        <v>-15.25</v>
      </c>
      <c r="O23">
        <f t="shared" si="1"/>
        <v>-15.25</v>
      </c>
    </row>
    <row r="24" spans="1:15" ht="15.75" customHeight="1" x14ac:dyDescent="0.25">
      <c r="A24" s="2" t="s">
        <v>159</v>
      </c>
      <c r="B24" s="3" t="s">
        <v>160</v>
      </c>
      <c r="C24" s="3">
        <v>50</v>
      </c>
      <c r="D24" s="3">
        <v>0</v>
      </c>
      <c r="E24" s="3">
        <v>80</v>
      </c>
      <c r="F24" s="3">
        <v>92</v>
      </c>
      <c r="G24" s="3">
        <v>0</v>
      </c>
      <c r="H24" s="4">
        <v>0.1</v>
      </c>
      <c r="I24" s="4">
        <v>1</v>
      </c>
      <c r="J24" s="4">
        <v>2150</v>
      </c>
      <c r="K24" s="4"/>
      <c r="L24" s="3"/>
      <c r="M24" s="3">
        <v>42000</v>
      </c>
      <c r="N24" s="1">
        <f t="shared" si="0"/>
        <v>-49.449999999999989</v>
      </c>
      <c r="O24">
        <f t="shared" si="1"/>
        <v>69.75</v>
      </c>
    </row>
    <row r="25" spans="1:15" x14ac:dyDescent="0.25">
      <c r="A25" s="2"/>
      <c r="B25" s="3" t="s">
        <v>144</v>
      </c>
      <c r="C25">
        <f>SUM(C7+C12,C13,C14,C15,C16,C17,C19,C21,C23,C24)</f>
        <v>40</v>
      </c>
      <c r="D25">
        <f t="shared" ref="D25:M25" si="2">SUM(D7+D12,D13,D14,D15,D16,D17,D19,D21,D23,D24)</f>
        <v>1.9400000000000002</v>
      </c>
      <c r="E25">
        <f t="shared" si="2"/>
        <v>80</v>
      </c>
      <c r="F25">
        <f t="shared" si="2"/>
        <v>92</v>
      </c>
      <c r="G25">
        <f t="shared" si="2"/>
        <v>0</v>
      </c>
      <c r="H25">
        <f t="shared" si="2"/>
        <v>0.25</v>
      </c>
      <c r="I25">
        <f t="shared" si="2"/>
        <v>1</v>
      </c>
      <c r="J25">
        <f t="shared" si="2"/>
        <v>2200</v>
      </c>
      <c r="K25">
        <f t="shared" si="2"/>
        <v>0</v>
      </c>
      <c r="L25">
        <f t="shared" si="2"/>
        <v>0</v>
      </c>
      <c r="M25">
        <f t="shared" si="2"/>
        <v>42000</v>
      </c>
      <c r="N25" s="1">
        <f t="shared" si="0"/>
        <v>-99.5</v>
      </c>
      <c r="O25">
        <f t="shared" si="1"/>
        <v>19.699999999999996</v>
      </c>
    </row>
    <row r="26" spans="1:15" x14ac:dyDescent="0.25">
      <c r="A26" s="2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3"/>
      <c r="N26" s="1">
        <f t="shared" si="0"/>
        <v>0</v>
      </c>
      <c r="O26">
        <f t="shared" si="1"/>
        <v>0</v>
      </c>
    </row>
    <row r="27" spans="1:15" x14ac:dyDescent="0.25">
      <c r="A27" s="2" t="s">
        <v>39</v>
      </c>
      <c r="B27" s="3" t="s">
        <v>40</v>
      </c>
      <c r="C27" s="3">
        <v>-0.5</v>
      </c>
      <c r="D27" s="3">
        <v>0.05</v>
      </c>
      <c r="E27" s="3"/>
      <c r="F27" s="3"/>
      <c r="G27" s="4"/>
      <c r="H27" s="4"/>
      <c r="I27" s="4"/>
      <c r="J27" s="4"/>
      <c r="K27" s="4"/>
      <c r="L27" s="4"/>
      <c r="M27" s="3">
        <v>1000</v>
      </c>
      <c r="N27" s="1">
        <f t="shared" si="0"/>
        <v>-1.5</v>
      </c>
      <c r="O27">
        <f t="shared" si="1"/>
        <v>-1.5</v>
      </c>
    </row>
    <row r="28" spans="1:15" x14ac:dyDescent="0.25">
      <c r="A28" s="2" t="s">
        <v>67</v>
      </c>
      <c r="B28" s="3" t="s">
        <v>68</v>
      </c>
      <c r="C28" s="3">
        <v>-2</v>
      </c>
      <c r="D28" s="3">
        <v>0.1</v>
      </c>
      <c r="E28" s="3"/>
      <c r="F28" s="3">
        <v>-1</v>
      </c>
      <c r="G28" s="4"/>
      <c r="H28" s="4"/>
      <c r="I28" s="4"/>
      <c r="J28" s="4"/>
      <c r="K28" s="4"/>
      <c r="L28" s="4"/>
      <c r="M28" s="3">
        <v>750</v>
      </c>
      <c r="N28" s="1">
        <f t="shared" si="0"/>
        <v>-3.4</v>
      </c>
      <c r="O28">
        <f t="shared" si="1"/>
        <v>-4</v>
      </c>
    </row>
    <row r="29" spans="1:15" x14ac:dyDescent="0.25">
      <c r="A29" s="2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3"/>
      <c r="N29" s="1">
        <f t="shared" si="0"/>
        <v>0</v>
      </c>
      <c r="O29">
        <f t="shared" si="1"/>
        <v>0</v>
      </c>
    </row>
    <row r="30" spans="1:15" ht="15.75" customHeight="1" x14ac:dyDescent="0.25">
      <c r="A30" s="2" t="s">
        <v>157</v>
      </c>
      <c r="B30" s="2" t="s">
        <v>56</v>
      </c>
      <c r="C30" s="3">
        <v>-2</v>
      </c>
      <c r="D30" s="3">
        <v>0.22</v>
      </c>
      <c r="E30" s="4"/>
      <c r="F30" s="4"/>
      <c r="G30" s="3">
        <v>5</v>
      </c>
      <c r="H30" s="4"/>
      <c r="I30" s="4"/>
      <c r="J30" s="4"/>
      <c r="K30" s="4"/>
      <c r="L30" s="4"/>
      <c r="M30" s="3">
        <v>300</v>
      </c>
      <c r="N30" s="1">
        <f t="shared" si="0"/>
        <v>-6.4</v>
      </c>
      <c r="O30">
        <f t="shared" si="1"/>
        <v>-6.4</v>
      </c>
    </row>
    <row r="31" spans="1:15" ht="15.75" customHeight="1" x14ac:dyDescent="0.25">
      <c r="A31" s="2" t="s">
        <v>158</v>
      </c>
      <c r="B31" s="2" t="s">
        <v>57</v>
      </c>
      <c r="C31" s="3">
        <v>-6</v>
      </c>
      <c r="D31" s="3">
        <v>0.36</v>
      </c>
      <c r="E31" s="4"/>
      <c r="F31" s="4"/>
      <c r="G31" s="3">
        <v>10</v>
      </c>
      <c r="H31" s="4"/>
      <c r="I31" s="4"/>
      <c r="J31" s="4"/>
      <c r="K31" s="4"/>
      <c r="L31" s="4"/>
      <c r="M31" s="3">
        <v>1000</v>
      </c>
      <c r="N31" s="1">
        <f t="shared" si="0"/>
        <v>-13.2</v>
      </c>
      <c r="O31">
        <f t="shared" si="1"/>
        <v>-13.2</v>
      </c>
    </row>
    <row r="32" spans="1:15" ht="15.75" customHeight="1" x14ac:dyDescent="0.25">
      <c r="A32" s="4" t="s">
        <v>58</v>
      </c>
      <c r="B32" s="4" t="s">
        <v>60</v>
      </c>
      <c r="C32" s="4">
        <v>-2</v>
      </c>
      <c r="D32" s="4">
        <v>0.18</v>
      </c>
      <c r="E32" s="4"/>
      <c r="F32" s="4"/>
      <c r="G32" s="4">
        <v>5</v>
      </c>
      <c r="H32" s="4"/>
      <c r="I32" s="4"/>
      <c r="J32" s="4"/>
      <c r="K32" s="4"/>
      <c r="L32" s="4"/>
      <c r="M32" s="4"/>
      <c r="N32" s="1">
        <f t="shared" si="0"/>
        <v>-5.6</v>
      </c>
      <c r="O32">
        <f t="shared" si="1"/>
        <v>-5.6</v>
      </c>
    </row>
    <row r="33" spans="1:15" ht="15.75" customHeight="1" x14ac:dyDescent="0.25">
      <c r="A33" s="4" t="s">
        <v>59</v>
      </c>
      <c r="B33" s="4" t="s">
        <v>61</v>
      </c>
      <c r="C33" s="4">
        <v>-6</v>
      </c>
      <c r="D33" s="4">
        <v>0.32</v>
      </c>
      <c r="E33" s="4"/>
      <c r="F33" s="4"/>
      <c r="G33" s="4">
        <v>10</v>
      </c>
      <c r="H33" s="4"/>
      <c r="I33" s="4"/>
      <c r="J33" s="4"/>
      <c r="K33" s="4"/>
      <c r="L33" s="4"/>
      <c r="M33" s="4"/>
      <c r="N33" s="1">
        <f t="shared" si="0"/>
        <v>-12.4</v>
      </c>
      <c r="O33">
        <f t="shared" si="1"/>
        <v>-12.4</v>
      </c>
    </row>
    <row r="34" spans="1:15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">
        <f t="shared" si="0"/>
        <v>0</v>
      </c>
      <c r="O34">
        <f t="shared" ref="O4:O51" si="3">C34-D34*20-H34*10+I34*10+J34/200</f>
        <v>0</v>
      </c>
    </row>
    <row r="35" spans="1:15" ht="15.75" customHeight="1" x14ac:dyDescent="0.25">
      <c r="A35" s="4" t="s">
        <v>65</v>
      </c>
      <c r="B35" s="4" t="s">
        <v>66</v>
      </c>
      <c r="C35" s="4">
        <v>34</v>
      </c>
      <c r="D35" s="4">
        <v>0.7</v>
      </c>
      <c r="E35" s="4">
        <v>-2</v>
      </c>
      <c r="F35" s="4">
        <v>-5</v>
      </c>
      <c r="G35" s="4"/>
      <c r="H35" s="4"/>
      <c r="I35" s="4"/>
      <c r="J35" s="4"/>
      <c r="K35" s="4"/>
      <c r="L35" s="4"/>
      <c r="M35" s="4">
        <v>0</v>
      </c>
      <c r="N35" s="1">
        <f t="shared" si="0"/>
        <v>24.6</v>
      </c>
      <c r="O35">
        <f t="shared" si="3"/>
        <v>20</v>
      </c>
    </row>
    <row r="36" spans="1:15" ht="15.75" customHeight="1" x14ac:dyDescent="0.25">
      <c r="A36" s="2" t="s">
        <v>55</v>
      </c>
      <c r="B36" s="3" t="s">
        <v>104</v>
      </c>
      <c r="C36" s="3">
        <v>0</v>
      </c>
      <c r="D36" s="3">
        <v>0.05</v>
      </c>
      <c r="E36" s="3"/>
      <c r="F36" s="3"/>
      <c r="G36" s="4"/>
      <c r="H36" s="4"/>
      <c r="I36" s="4"/>
      <c r="J36" s="4"/>
      <c r="K36" s="4"/>
      <c r="L36" s="4"/>
      <c r="M36" s="3">
        <v>0</v>
      </c>
      <c r="N36" s="1">
        <f t="shared" si="0"/>
        <v>-1</v>
      </c>
      <c r="O36">
        <f t="shared" si="3"/>
        <v>-1</v>
      </c>
    </row>
    <row r="37" spans="1:15" x14ac:dyDescent="0.25">
      <c r="A37" s="2" t="s">
        <v>35</v>
      </c>
      <c r="B37" s="3" t="s">
        <v>36</v>
      </c>
      <c r="C37" s="3">
        <v>0</v>
      </c>
      <c r="D37" s="3">
        <v>0.08</v>
      </c>
      <c r="E37" s="3"/>
      <c r="F37" s="3"/>
      <c r="G37" s="4"/>
      <c r="H37" s="4"/>
      <c r="I37" s="4"/>
      <c r="J37" s="4"/>
      <c r="K37" s="4"/>
      <c r="L37" s="4"/>
      <c r="M37" s="3">
        <v>0</v>
      </c>
      <c r="N37" s="1">
        <f t="shared" si="0"/>
        <v>-1.6</v>
      </c>
      <c r="O37">
        <f t="shared" si="3"/>
        <v>-1.6</v>
      </c>
    </row>
    <row r="38" spans="1:15" ht="15.75" customHeight="1" x14ac:dyDescent="0.25">
      <c r="N38" s="1">
        <f t="shared" si="0"/>
        <v>0</v>
      </c>
      <c r="O38">
        <f t="shared" si="3"/>
        <v>0</v>
      </c>
    </row>
    <row r="39" spans="1:15" ht="15.75" customHeight="1" x14ac:dyDescent="0.25">
      <c r="A39" t="s">
        <v>107</v>
      </c>
      <c r="B39" t="s">
        <v>108</v>
      </c>
      <c r="C39">
        <v>38</v>
      </c>
      <c r="D39">
        <v>0.8</v>
      </c>
      <c r="E39">
        <v>-4</v>
      </c>
      <c r="F39">
        <v>-5</v>
      </c>
      <c r="H39">
        <v>0</v>
      </c>
      <c r="M39">
        <v>1000</v>
      </c>
      <c r="N39" s="1">
        <f t="shared" si="0"/>
        <v>28.2</v>
      </c>
      <c r="O39">
        <f t="shared" si="3"/>
        <v>22</v>
      </c>
    </row>
    <row r="40" spans="1:15" x14ac:dyDescent="0.25">
      <c r="A40" s="2" t="s">
        <v>62</v>
      </c>
      <c r="B40" s="3" t="s">
        <v>63</v>
      </c>
      <c r="C40" s="3">
        <v>0</v>
      </c>
      <c r="D40" s="3">
        <v>0.08</v>
      </c>
      <c r="E40" s="3"/>
      <c r="F40" s="3"/>
      <c r="G40" s="4"/>
      <c r="H40" s="4"/>
      <c r="I40" s="4"/>
      <c r="J40" s="4"/>
      <c r="K40" s="4"/>
      <c r="L40" s="4"/>
      <c r="M40" s="3">
        <v>0</v>
      </c>
      <c r="N40" s="1">
        <f t="shared" si="0"/>
        <v>-1.6</v>
      </c>
      <c r="O40">
        <f t="shared" si="3"/>
        <v>-1.6</v>
      </c>
    </row>
    <row r="41" spans="1:15" x14ac:dyDescent="0.25">
      <c r="A41" s="2" t="s">
        <v>64</v>
      </c>
      <c r="B41" s="3" t="s">
        <v>125</v>
      </c>
      <c r="C41" s="3">
        <v>3</v>
      </c>
      <c r="D41" s="3">
        <v>0.21</v>
      </c>
      <c r="E41" s="3"/>
      <c r="F41" s="3"/>
      <c r="G41" s="4">
        <v>5</v>
      </c>
      <c r="H41" s="4"/>
      <c r="I41" s="4"/>
      <c r="J41" s="4"/>
      <c r="K41" s="4"/>
      <c r="L41" s="4"/>
      <c r="M41" s="3">
        <v>600</v>
      </c>
      <c r="N41" s="1">
        <f t="shared" si="0"/>
        <v>-1.2000000000000002</v>
      </c>
      <c r="O41">
        <f t="shared" si="3"/>
        <v>-1.2000000000000002</v>
      </c>
    </row>
    <row r="42" spans="1:15" x14ac:dyDescent="0.25">
      <c r="A42" s="2" t="s">
        <v>109</v>
      </c>
      <c r="B42" s="3" t="s">
        <v>110</v>
      </c>
      <c r="C42" s="3">
        <v>0.5</v>
      </c>
      <c r="D42" s="3">
        <v>0.04</v>
      </c>
      <c r="E42" s="3">
        <v>0</v>
      </c>
      <c r="F42" s="3">
        <v>0</v>
      </c>
      <c r="G42" s="4"/>
      <c r="H42" s="4"/>
      <c r="I42" s="4"/>
      <c r="J42" s="4"/>
      <c r="K42" s="4"/>
      <c r="L42" s="4"/>
      <c r="M42" s="3">
        <v>0</v>
      </c>
      <c r="N42" s="1">
        <f t="shared" si="0"/>
        <v>-0.30000000000000004</v>
      </c>
      <c r="O42">
        <f t="shared" si="3"/>
        <v>-0.30000000000000004</v>
      </c>
    </row>
    <row r="43" spans="1:15" ht="15.75" customHeight="1" x14ac:dyDescent="0.25">
      <c r="A43" t="s">
        <v>111</v>
      </c>
      <c r="B43" t="s">
        <v>110</v>
      </c>
      <c r="C43">
        <v>0.5</v>
      </c>
      <c r="D43">
        <v>0.04</v>
      </c>
      <c r="E43">
        <v>0</v>
      </c>
      <c r="F43">
        <v>0</v>
      </c>
      <c r="M43">
        <v>0</v>
      </c>
      <c r="N43" s="1">
        <f t="shared" si="0"/>
        <v>-0.30000000000000004</v>
      </c>
      <c r="O43">
        <f t="shared" si="3"/>
        <v>-0.30000000000000004</v>
      </c>
    </row>
    <row r="44" spans="1:15" ht="15.75" customHeight="1" x14ac:dyDescent="0.25">
      <c r="A44" t="s">
        <v>112</v>
      </c>
      <c r="B44" t="s">
        <v>110</v>
      </c>
      <c r="C44">
        <v>0.5</v>
      </c>
      <c r="D44">
        <v>0.04</v>
      </c>
      <c r="E44">
        <v>0</v>
      </c>
      <c r="F44">
        <v>0</v>
      </c>
      <c r="M44">
        <v>0</v>
      </c>
      <c r="N44" s="1">
        <f t="shared" si="0"/>
        <v>-0.30000000000000004</v>
      </c>
      <c r="O44">
        <f t="shared" si="3"/>
        <v>-0.30000000000000004</v>
      </c>
    </row>
    <row r="45" spans="1:15" ht="15.75" customHeight="1" x14ac:dyDescent="0.25">
      <c r="A45" t="s">
        <v>113</v>
      </c>
      <c r="B45" t="s">
        <v>110</v>
      </c>
      <c r="C45">
        <v>0.5</v>
      </c>
      <c r="D45">
        <v>0.04</v>
      </c>
      <c r="E45">
        <v>0</v>
      </c>
      <c r="F45">
        <v>0</v>
      </c>
      <c r="M45">
        <v>0</v>
      </c>
      <c r="N45" s="1">
        <f t="shared" si="0"/>
        <v>-0.30000000000000004</v>
      </c>
      <c r="O45">
        <f t="shared" si="3"/>
        <v>-0.30000000000000004</v>
      </c>
    </row>
    <row r="46" spans="1:15" ht="15.75" customHeight="1" x14ac:dyDescent="0.25">
      <c r="A46" t="s">
        <v>114</v>
      </c>
      <c r="B46" t="s">
        <v>115</v>
      </c>
      <c r="C46">
        <v>2</v>
      </c>
      <c r="D46">
        <v>0.05</v>
      </c>
      <c r="E46">
        <v>-1</v>
      </c>
      <c r="F46">
        <v>-1</v>
      </c>
      <c r="M46">
        <v>0</v>
      </c>
      <c r="N46" s="1">
        <f t="shared" si="0"/>
        <v>2.4</v>
      </c>
      <c r="O46">
        <f t="shared" si="3"/>
        <v>1</v>
      </c>
    </row>
    <row r="47" spans="1:15" ht="15.75" customHeight="1" x14ac:dyDescent="0.25">
      <c r="A47" t="s">
        <v>116</v>
      </c>
      <c r="B47" t="s">
        <v>117</v>
      </c>
      <c r="C47">
        <v>0.5</v>
      </c>
      <c r="D47">
        <v>0.02</v>
      </c>
      <c r="M47">
        <v>0</v>
      </c>
      <c r="N47" s="1">
        <f t="shared" si="0"/>
        <v>9.9999999999999978E-2</v>
      </c>
      <c r="O47">
        <f t="shared" si="3"/>
        <v>9.9999999999999978E-2</v>
      </c>
    </row>
    <row r="48" spans="1:15" ht="15.75" customHeight="1" x14ac:dyDescent="0.25">
      <c r="A48" t="s">
        <v>118</v>
      </c>
      <c r="B48" t="s">
        <v>119</v>
      </c>
      <c r="C48">
        <v>0.5</v>
      </c>
      <c r="D48">
        <v>0.03</v>
      </c>
      <c r="M48">
        <v>0</v>
      </c>
      <c r="N48" s="1">
        <f t="shared" si="0"/>
        <v>-9.9999999999999978E-2</v>
      </c>
      <c r="O48">
        <f t="shared" si="3"/>
        <v>-9.9999999999999978E-2</v>
      </c>
    </row>
    <row r="49" spans="1:15" ht="15.75" customHeight="1" x14ac:dyDescent="0.25">
      <c r="A49" t="s">
        <v>120</v>
      </c>
      <c r="B49" t="s">
        <v>121</v>
      </c>
      <c r="C49">
        <v>1</v>
      </c>
      <c r="D49">
        <v>0.04</v>
      </c>
      <c r="M49">
        <v>0</v>
      </c>
      <c r="N49" s="1">
        <f t="shared" si="0"/>
        <v>0.19999999999999996</v>
      </c>
      <c r="O49">
        <f t="shared" si="3"/>
        <v>0.19999999999999996</v>
      </c>
    </row>
    <row r="50" spans="1:15" ht="15.75" customHeight="1" x14ac:dyDescent="0.25">
      <c r="A50" t="s">
        <v>122</v>
      </c>
      <c r="B50" t="s">
        <v>123</v>
      </c>
      <c r="C50">
        <v>1</v>
      </c>
      <c r="D50">
        <v>0.05</v>
      </c>
      <c r="M50">
        <v>0</v>
      </c>
      <c r="N50" s="1">
        <f t="shared" si="0"/>
        <v>0</v>
      </c>
      <c r="O50">
        <f t="shared" si="3"/>
        <v>0</v>
      </c>
    </row>
    <row r="51" spans="1:15" ht="15.75" customHeight="1" x14ac:dyDescent="0.25">
      <c r="N51" s="1">
        <f t="shared" si="0"/>
        <v>0</v>
      </c>
      <c r="O51">
        <f t="shared" si="3"/>
        <v>0</v>
      </c>
    </row>
    <row r="52" spans="1:15" ht="15.75" customHeight="1" x14ac:dyDescent="0.25">
      <c r="A52" t="s">
        <v>141</v>
      </c>
      <c r="B52" t="s">
        <v>142</v>
      </c>
      <c r="C52">
        <v>18</v>
      </c>
      <c r="D52">
        <v>0.55000000000000004</v>
      </c>
      <c r="E52">
        <v>-2</v>
      </c>
      <c r="F52">
        <v>-4</v>
      </c>
      <c r="M52">
        <v>3000</v>
      </c>
      <c r="N52" s="1">
        <f t="shared" si="0"/>
        <v>11</v>
      </c>
      <c r="O52">
        <f t="shared" ref="O52:O88" si="4">C52-D52*20-H52*10+I52*10+J52/200</f>
        <v>7</v>
      </c>
    </row>
    <row r="53" spans="1:15" ht="15.75" customHeight="1" x14ac:dyDescent="0.25">
      <c r="A53" t="s">
        <v>127</v>
      </c>
      <c r="B53" t="s">
        <v>128</v>
      </c>
      <c r="C53">
        <v>-1</v>
      </c>
      <c r="D53">
        <v>0.04</v>
      </c>
      <c r="M53">
        <v>100</v>
      </c>
      <c r="N53" s="1">
        <f t="shared" si="0"/>
        <v>-1.8</v>
      </c>
      <c r="O53">
        <f t="shared" si="4"/>
        <v>-1.8</v>
      </c>
    </row>
    <row r="54" spans="1:15" ht="15.75" customHeight="1" x14ac:dyDescent="0.25">
      <c r="A54" t="s">
        <v>129</v>
      </c>
      <c r="B54" t="s">
        <v>130</v>
      </c>
      <c r="C54">
        <v>22</v>
      </c>
      <c r="D54">
        <v>0.32</v>
      </c>
      <c r="E54">
        <v>0</v>
      </c>
      <c r="F54">
        <v>0</v>
      </c>
      <c r="H54">
        <v>-0.05</v>
      </c>
      <c r="M54">
        <v>1200</v>
      </c>
      <c r="N54" s="1">
        <f t="shared" si="0"/>
        <v>16.100000000000001</v>
      </c>
      <c r="O54">
        <f t="shared" si="4"/>
        <v>16.100000000000001</v>
      </c>
    </row>
    <row r="55" spans="1:15" ht="15.75" customHeight="1" x14ac:dyDescent="0.25">
      <c r="A55" t="s">
        <v>131</v>
      </c>
      <c r="B55" t="s">
        <v>132</v>
      </c>
      <c r="C55">
        <v>22</v>
      </c>
      <c r="D55">
        <v>0.3</v>
      </c>
      <c r="E55">
        <v>0</v>
      </c>
      <c r="F55">
        <v>0</v>
      </c>
      <c r="H55">
        <v>-0.05</v>
      </c>
      <c r="M55">
        <v>1200</v>
      </c>
      <c r="N55" s="1">
        <f t="shared" si="0"/>
        <v>16.5</v>
      </c>
      <c r="O55">
        <f t="shared" si="4"/>
        <v>16.5</v>
      </c>
    </row>
    <row r="56" spans="1:15" ht="15.75" customHeight="1" x14ac:dyDescent="0.25">
      <c r="A56" t="s">
        <v>133</v>
      </c>
      <c r="B56" t="s">
        <v>134</v>
      </c>
      <c r="C56">
        <v>1</v>
      </c>
      <c r="D56">
        <v>0.05</v>
      </c>
      <c r="E56">
        <v>-1</v>
      </c>
      <c r="F56">
        <v>-1</v>
      </c>
      <c r="M56">
        <v>0</v>
      </c>
      <c r="N56" s="1">
        <f t="shared" si="0"/>
        <v>1.4</v>
      </c>
      <c r="O56">
        <f t="shared" si="4"/>
        <v>0</v>
      </c>
    </row>
    <row r="57" spans="1:15" ht="15.75" customHeight="1" x14ac:dyDescent="0.25">
      <c r="A57" t="s">
        <v>135</v>
      </c>
      <c r="B57" t="s">
        <v>136</v>
      </c>
      <c r="C57">
        <v>10</v>
      </c>
      <c r="D57">
        <v>0.08</v>
      </c>
      <c r="E57">
        <v>1</v>
      </c>
      <c r="F57">
        <v>1</v>
      </c>
      <c r="M57">
        <v>700</v>
      </c>
      <c r="N57" s="1">
        <f t="shared" si="0"/>
        <v>7.0000000000000009</v>
      </c>
      <c r="O57">
        <f t="shared" si="4"/>
        <v>8.4</v>
      </c>
    </row>
    <row r="58" spans="1:15" ht="15.75" customHeight="1" x14ac:dyDescent="0.25">
      <c r="A58" t="s">
        <v>137</v>
      </c>
      <c r="B58" t="s">
        <v>138</v>
      </c>
      <c r="C58">
        <v>0</v>
      </c>
      <c r="D58">
        <v>0.04</v>
      </c>
      <c r="M58">
        <v>500</v>
      </c>
      <c r="N58" s="1">
        <f t="shared" si="0"/>
        <v>-0.8</v>
      </c>
      <c r="O58">
        <f t="shared" si="4"/>
        <v>-0.8</v>
      </c>
    </row>
    <row r="59" spans="1:15" ht="15.75" customHeight="1" x14ac:dyDescent="0.25">
      <c r="A59" t="s">
        <v>139</v>
      </c>
      <c r="B59" t="s">
        <v>140</v>
      </c>
      <c r="C59">
        <v>0</v>
      </c>
      <c r="D59">
        <v>0.06</v>
      </c>
      <c r="M59">
        <v>750</v>
      </c>
      <c r="N59" s="1">
        <f t="shared" si="0"/>
        <v>-1.2</v>
      </c>
      <c r="O59">
        <f t="shared" si="4"/>
        <v>-1.2</v>
      </c>
    </row>
    <row r="60" spans="1:15" ht="15.75" customHeight="1" x14ac:dyDescent="0.25">
      <c r="N60" s="1">
        <f t="shared" si="0"/>
        <v>0</v>
      </c>
      <c r="O60">
        <f t="shared" si="4"/>
        <v>0</v>
      </c>
    </row>
    <row r="61" spans="1:15" ht="15.75" customHeight="1" x14ac:dyDescent="0.25">
      <c r="A61" t="s">
        <v>146</v>
      </c>
      <c r="B61" t="s">
        <v>147</v>
      </c>
      <c r="C61">
        <v>7</v>
      </c>
      <c r="D61">
        <v>0.24</v>
      </c>
      <c r="E61">
        <v>-5</v>
      </c>
      <c r="F61">
        <v>-5</v>
      </c>
      <c r="M61">
        <v>1000</v>
      </c>
      <c r="N61" s="1">
        <f t="shared" si="0"/>
        <v>9.1999999999999993</v>
      </c>
      <c r="O61">
        <f t="shared" si="4"/>
        <v>2.2000000000000002</v>
      </c>
    </row>
    <row r="62" spans="1:15" ht="15.75" customHeight="1" x14ac:dyDescent="0.25">
      <c r="A62" t="s">
        <v>148</v>
      </c>
      <c r="B62" t="s">
        <v>149</v>
      </c>
      <c r="C62">
        <v>1</v>
      </c>
      <c r="D62">
        <v>0.06</v>
      </c>
      <c r="M62">
        <v>600</v>
      </c>
      <c r="N62" s="1">
        <f t="shared" si="0"/>
        <v>-0.19999999999999996</v>
      </c>
      <c r="O62">
        <f t="shared" si="4"/>
        <v>-0.19999999999999996</v>
      </c>
    </row>
    <row r="63" spans="1:15" ht="15.75" customHeight="1" x14ac:dyDescent="0.25">
      <c r="A63" t="s">
        <v>150</v>
      </c>
      <c r="B63" t="s">
        <v>151</v>
      </c>
      <c r="C63">
        <v>3</v>
      </c>
      <c r="D63">
        <v>0.18</v>
      </c>
      <c r="E63">
        <v>-2</v>
      </c>
      <c r="F63">
        <v>-3</v>
      </c>
      <c r="M63">
        <v>2000</v>
      </c>
      <c r="N63" s="1">
        <f t="shared" si="0"/>
        <v>2.8000000000000003</v>
      </c>
      <c r="O63">
        <f t="shared" si="4"/>
        <v>-0.59999999999999964</v>
      </c>
    </row>
    <row r="64" spans="1:15" ht="15.75" customHeight="1" x14ac:dyDescent="0.25">
      <c r="A64" t="s">
        <v>152</v>
      </c>
      <c r="B64" t="s">
        <v>153</v>
      </c>
      <c r="C64">
        <v>3</v>
      </c>
      <c r="D64">
        <v>0.21</v>
      </c>
      <c r="E64">
        <v>-4</v>
      </c>
      <c r="F64">
        <v>-5</v>
      </c>
      <c r="M64">
        <v>1000</v>
      </c>
      <c r="N64" s="1">
        <f t="shared" si="0"/>
        <v>5</v>
      </c>
      <c r="O64">
        <f t="shared" si="4"/>
        <v>-1.2000000000000002</v>
      </c>
    </row>
    <row r="65" spans="1:15" ht="15.75" customHeight="1" x14ac:dyDescent="0.25">
      <c r="A65" t="s">
        <v>154</v>
      </c>
      <c r="B65" t="s">
        <v>155</v>
      </c>
      <c r="C65">
        <v>1</v>
      </c>
      <c r="D65">
        <v>0.02</v>
      </c>
      <c r="M65">
        <v>0</v>
      </c>
      <c r="N65" s="1">
        <f t="shared" si="0"/>
        <v>0.6</v>
      </c>
      <c r="O65">
        <f t="shared" si="4"/>
        <v>0.6</v>
      </c>
    </row>
    <row r="66" spans="1:15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1">
        <f t="shared" si="0"/>
        <v>0</v>
      </c>
      <c r="O66">
        <f>C66-D66*20-H66*10+I66*10+J66/200</f>
        <v>0</v>
      </c>
    </row>
    <row r="67" spans="1:15" ht="15.75" customHeight="1" x14ac:dyDescent="0.25">
      <c r="A67" s="4" t="s">
        <v>71</v>
      </c>
      <c r="B67" s="4" t="s">
        <v>72</v>
      </c>
      <c r="C67" s="4">
        <v>26</v>
      </c>
      <c r="D67" s="4">
        <v>0.47</v>
      </c>
      <c r="E67" s="4">
        <v>-3</v>
      </c>
      <c r="F67" s="4">
        <v>-3</v>
      </c>
      <c r="G67" s="4"/>
      <c r="H67" s="4">
        <v>-0.05</v>
      </c>
      <c r="I67" s="4"/>
      <c r="J67" s="4"/>
      <c r="K67" s="4"/>
      <c r="L67" s="4"/>
      <c r="M67" s="4">
        <v>6000</v>
      </c>
      <c r="N67" s="1">
        <f t="shared" si="0"/>
        <v>21.3</v>
      </c>
      <c r="O67">
        <f>C67-D67*20-H67*10+I67*10+J67/200</f>
        <v>17.100000000000001</v>
      </c>
    </row>
    <row r="68" spans="1:15" ht="15.75" customHeight="1" x14ac:dyDescent="0.25">
      <c r="A68" s="4" t="s">
        <v>73</v>
      </c>
      <c r="B68" s="4" t="s">
        <v>74</v>
      </c>
      <c r="C68" s="4">
        <v>0</v>
      </c>
      <c r="D68" s="4">
        <v>0.06</v>
      </c>
      <c r="E68" s="4"/>
      <c r="F68" s="4"/>
      <c r="G68" s="4"/>
      <c r="H68" s="4"/>
      <c r="I68" s="4"/>
      <c r="J68" s="4"/>
      <c r="K68" s="4"/>
      <c r="L68" s="4"/>
      <c r="M68" s="4">
        <v>0</v>
      </c>
      <c r="N68" s="1">
        <f t="shared" ref="N68:N86" si="5">C68-D68*20-E68*0.8-F68*0.6-H68*10+I68*10+J68/200</f>
        <v>-1.2</v>
      </c>
      <c r="O68">
        <f>C68-D68*20-H68*10+I68*10+J68/200</f>
        <v>-1.2</v>
      </c>
    </row>
    <row r="69" spans="1:15" ht="15.75" customHeight="1" x14ac:dyDescent="0.25">
      <c r="A69" s="4" t="s">
        <v>75</v>
      </c>
      <c r="B69" s="4" t="s">
        <v>76</v>
      </c>
      <c r="C69" s="4">
        <v>0.5</v>
      </c>
      <c r="D69" s="4">
        <v>0.02</v>
      </c>
      <c r="E69" s="4"/>
      <c r="F69" s="4"/>
      <c r="G69" s="4"/>
      <c r="H69" s="4"/>
      <c r="I69" s="4"/>
      <c r="J69" s="4"/>
      <c r="K69" s="4"/>
      <c r="L69" s="4"/>
      <c r="M69" s="4">
        <v>200</v>
      </c>
      <c r="N69" s="1">
        <f t="shared" si="5"/>
        <v>9.9999999999999978E-2</v>
      </c>
      <c r="O69">
        <f>C69-D69*20-H69*10+I69*10+J69/200</f>
        <v>9.9999999999999978E-2</v>
      </c>
    </row>
    <row r="70" spans="1:15" ht="15.75" customHeight="1" x14ac:dyDescent="0.25">
      <c r="A70" s="4" t="s">
        <v>77</v>
      </c>
      <c r="B70" s="4" t="s">
        <v>78</v>
      </c>
      <c r="C70" s="4">
        <v>2</v>
      </c>
      <c r="D70" s="4">
        <v>0.04</v>
      </c>
      <c r="E70" s="4"/>
      <c r="F70" s="4"/>
      <c r="G70" s="4"/>
      <c r="H70" s="4"/>
      <c r="I70" s="4"/>
      <c r="J70" s="4"/>
      <c r="K70" s="4"/>
      <c r="L70" s="4"/>
      <c r="M70" s="4">
        <v>0</v>
      </c>
      <c r="N70" s="1">
        <f t="shared" si="5"/>
        <v>1.2</v>
      </c>
      <c r="O70">
        <f>C70-D70*20-H70*10+I70*10+J70/200</f>
        <v>1.2</v>
      </c>
    </row>
    <row r="71" spans="1:15" ht="15.75" customHeight="1" x14ac:dyDescent="0.25">
      <c r="A71" s="4" t="s">
        <v>79</v>
      </c>
      <c r="B71" s="4" t="s">
        <v>80</v>
      </c>
      <c r="C71" s="4">
        <v>19</v>
      </c>
      <c r="D71" s="4">
        <v>0.27</v>
      </c>
      <c r="E71" s="4">
        <v>-2</v>
      </c>
      <c r="F71" s="4">
        <v>-2</v>
      </c>
      <c r="G71" s="4"/>
      <c r="H71" s="4"/>
      <c r="I71" s="4"/>
      <c r="J71" s="4"/>
      <c r="K71" s="4"/>
      <c r="L71" s="4"/>
      <c r="M71" s="4">
        <v>0</v>
      </c>
      <c r="N71" s="1">
        <f t="shared" si="5"/>
        <v>16.399999999999999</v>
      </c>
      <c r="O71">
        <f>C71-D71*20-H71*10+I71*10+J71/200</f>
        <v>13.6</v>
      </c>
    </row>
    <row r="72" spans="1:15" ht="15.75" customHeight="1" x14ac:dyDescent="0.25">
      <c r="A72" s="4" t="s">
        <v>81</v>
      </c>
      <c r="B72" s="4" t="s">
        <v>82</v>
      </c>
      <c r="C72" s="4">
        <v>20</v>
      </c>
      <c r="D72" s="4">
        <v>0.31</v>
      </c>
      <c r="E72" s="4">
        <v>-3</v>
      </c>
      <c r="F72" s="4">
        <v>-3</v>
      </c>
      <c r="G72" s="4"/>
      <c r="H72" s="4"/>
      <c r="I72" s="4"/>
      <c r="J72" s="4"/>
      <c r="K72" s="4"/>
      <c r="L72" s="4"/>
      <c r="M72" s="4">
        <v>2000</v>
      </c>
      <c r="N72" s="1">
        <f t="shared" si="5"/>
        <v>18.000000000000004</v>
      </c>
      <c r="O72">
        <f>C72-D72*20-H72*10+I72*10+J72/200</f>
        <v>13.8</v>
      </c>
    </row>
    <row r="73" spans="1:15" ht="15.75" customHeight="1" x14ac:dyDescent="0.25">
      <c r="A73" s="4" t="s">
        <v>83</v>
      </c>
      <c r="B73" s="4" t="s">
        <v>84</v>
      </c>
      <c r="C73" s="4">
        <v>0</v>
      </c>
      <c r="D73" s="4">
        <v>0.1</v>
      </c>
      <c r="E73" s="4"/>
      <c r="F73" s="4"/>
      <c r="G73" s="4"/>
      <c r="H73" s="4"/>
      <c r="I73" s="4"/>
      <c r="J73" s="4"/>
      <c r="K73" s="4"/>
      <c r="L73" s="4"/>
      <c r="M73" s="4">
        <v>0</v>
      </c>
      <c r="N73" s="1">
        <f t="shared" si="5"/>
        <v>-2</v>
      </c>
      <c r="O73">
        <f>C73-D73*20-H73*10+I73*10+J73/200</f>
        <v>-2</v>
      </c>
    </row>
    <row r="74" spans="1:15" ht="15.75" customHeight="1" x14ac:dyDescent="0.25">
      <c r="A74" s="4" t="s">
        <v>85</v>
      </c>
      <c r="B74" s="4" t="s">
        <v>86</v>
      </c>
      <c r="C74" s="4">
        <v>0</v>
      </c>
      <c r="D74" s="4">
        <v>0.02</v>
      </c>
      <c r="E74" s="4"/>
      <c r="F74" s="4"/>
      <c r="G74" s="4"/>
      <c r="H74" s="4"/>
      <c r="I74" s="4"/>
      <c r="J74" s="4"/>
      <c r="K74" s="4"/>
      <c r="L74" s="4"/>
      <c r="M74" s="4">
        <v>0</v>
      </c>
      <c r="N74" s="1">
        <f t="shared" si="5"/>
        <v>-0.4</v>
      </c>
      <c r="O74">
        <f>C74-D74*20-H74*10+I74*10+J74/200</f>
        <v>-0.4</v>
      </c>
    </row>
    <row r="75" spans="1:15" ht="15.75" customHeight="1" x14ac:dyDescent="0.25">
      <c r="A75" s="4" t="s">
        <v>87</v>
      </c>
      <c r="B75" s="4" t="s">
        <v>88</v>
      </c>
      <c r="C75" s="4">
        <v>0</v>
      </c>
      <c r="D75" s="4">
        <v>0.02</v>
      </c>
      <c r="E75" s="4"/>
      <c r="F75" s="4"/>
      <c r="G75" s="4"/>
      <c r="H75" s="4"/>
      <c r="I75" s="4"/>
      <c r="J75" s="4"/>
      <c r="K75" s="4"/>
      <c r="L75" s="4"/>
      <c r="M75" s="4">
        <v>200</v>
      </c>
      <c r="N75" s="1">
        <f t="shared" si="5"/>
        <v>-0.4</v>
      </c>
      <c r="O75">
        <f>C75-D75*20-H75*10+I75*10+J75/200</f>
        <v>-0.4</v>
      </c>
    </row>
    <row r="76" spans="1:15" ht="15.75" customHeight="1" x14ac:dyDescent="0.25">
      <c r="A76" t="s">
        <v>89</v>
      </c>
      <c r="B76" t="s">
        <v>90</v>
      </c>
      <c r="C76">
        <v>-2</v>
      </c>
      <c r="D76">
        <v>0.03</v>
      </c>
      <c r="M76">
        <v>700</v>
      </c>
      <c r="N76" s="1">
        <f t="shared" si="5"/>
        <v>-2.6</v>
      </c>
      <c r="O76">
        <f>C76-D76*20-H76*10+I76*10+J76/200</f>
        <v>-2.6</v>
      </c>
    </row>
    <row r="77" spans="1:15" ht="15.75" customHeight="1" x14ac:dyDescent="0.25">
      <c r="A77" t="s">
        <v>91</v>
      </c>
      <c r="B77" t="s">
        <v>92</v>
      </c>
      <c r="C77">
        <v>0</v>
      </c>
      <c r="D77">
        <v>0.03</v>
      </c>
      <c r="M77">
        <v>0</v>
      </c>
      <c r="N77" s="1">
        <f t="shared" si="5"/>
        <v>-0.6</v>
      </c>
      <c r="O77">
        <f>C77-D77*20-H77*10+I77*10+J77/200</f>
        <v>-0.6</v>
      </c>
    </row>
    <row r="78" spans="1:15" ht="15.75" customHeight="1" x14ac:dyDescent="0.25">
      <c r="A78" t="s">
        <v>93</v>
      </c>
      <c r="B78" t="s">
        <v>94</v>
      </c>
      <c r="C78">
        <v>0</v>
      </c>
      <c r="D78">
        <v>0.03</v>
      </c>
      <c r="M78">
        <v>0</v>
      </c>
      <c r="N78" s="1">
        <f t="shared" si="5"/>
        <v>-0.6</v>
      </c>
      <c r="O78">
        <f>C78-D78*20-H78*10+I78*10+J78/200</f>
        <v>-0.6</v>
      </c>
    </row>
    <row r="79" spans="1:15" ht="15.75" customHeight="1" x14ac:dyDescent="0.25">
      <c r="A79" t="s">
        <v>95</v>
      </c>
      <c r="B79" t="s">
        <v>96</v>
      </c>
      <c r="C79">
        <v>0</v>
      </c>
      <c r="D79">
        <v>0.01</v>
      </c>
      <c r="M79">
        <v>0</v>
      </c>
      <c r="N79" s="1">
        <f t="shared" si="5"/>
        <v>-0.2</v>
      </c>
      <c r="O79">
        <f>C79-D79*20-H79*10+I79*10+J79/200</f>
        <v>-0.2</v>
      </c>
    </row>
    <row r="80" spans="1:15" ht="15.75" customHeight="1" x14ac:dyDescent="0.25">
      <c r="A80" t="s">
        <v>97</v>
      </c>
      <c r="B80" t="s">
        <v>98</v>
      </c>
      <c r="C80">
        <v>5</v>
      </c>
      <c r="D80">
        <v>0.18</v>
      </c>
      <c r="E80">
        <v>-2</v>
      </c>
      <c r="F80">
        <v>-2</v>
      </c>
      <c r="M80">
        <v>0</v>
      </c>
      <c r="N80" s="1">
        <f t="shared" si="5"/>
        <v>4.2</v>
      </c>
      <c r="O80">
        <f>C80-D80*20-H80*10+I80*10+J80/200</f>
        <v>1.4000000000000004</v>
      </c>
    </row>
    <row r="81" spans="1:15" ht="15.75" customHeight="1" x14ac:dyDescent="0.25">
      <c r="A81" t="s">
        <v>99</v>
      </c>
      <c r="B81" t="s">
        <v>100</v>
      </c>
      <c r="C81">
        <v>2</v>
      </c>
      <c r="D81">
        <v>0.04</v>
      </c>
      <c r="M81">
        <v>0</v>
      </c>
      <c r="N81" s="1">
        <f t="shared" si="5"/>
        <v>1.2</v>
      </c>
      <c r="O81">
        <f>C81-D81*20-H81*10+I81*10+J81/200</f>
        <v>1.2</v>
      </c>
    </row>
    <row r="82" spans="1:15" ht="15.75" customHeight="1" x14ac:dyDescent="0.25">
      <c r="A82" t="s">
        <v>101</v>
      </c>
      <c r="B82" t="s">
        <v>102</v>
      </c>
      <c r="C82">
        <v>3</v>
      </c>
      <c r="D82">
        <v>7.0000000000000007E-2</v>
      </c>
      <c r="M82">
        <v>500</v>
      </c>
      <c r="N82" s="1">
        <f t="shared" si="5"/>
        <v>1.5999999999999999</v>
      </c>
      <c r="O82">
        <f>C82-D82*20-H82*10+I82*10+J82/200</f>
        <v>1.5999999999999999</v>
      </c>
    </row>
    <row r="83" spans="1:15" ht="15.75" customHeight="1" x14ac:dyDescent="0.25">
      <c r="N83" s="1">
        <f t="shared" si="5"/>
        <v>0</v>
      </c>
      <c r="O83">
        <f t="shared" si="4"/>
        <v>0</v>
      </c>
    </row>
    <row r="84" spans="1:15" ht="15.75" customHeight="1" x14ac:dyDescent="0.25">
      <c r="A84" s="4"/>
      <c r="B84" s="4" t="s">
        <v>103</v>
      </c>
      <c r="C84" s="4">
        <f>C25+C30+C35+C36+C37</f>
        <v>72</v>
      </c>
      <c r="D84" s="4">
        <f>D25+D30+D35+D36+D37</f>
        <v>2.99</v>
      </c>
      <c r="E84" s="4">
        <f>E25+E30+E35+E36+E37</f>
        <v>78</v>
      </c>
      <c r="F84" s="4">
        <f>F25+F30+F35+F36+F37</f>
        <v>87</v>
      </c>
      <c r="G84" s="4">
        <f>G25+G30+G35+G36+G37</f>
        <v>5</v>
      </c>
      <c r="H84" s="4">
        <f>H25+H30+H35+H36+H37</f>
        <v>0.25</v>
      </c>
      <c r="I84" s="4">
        <f>I25+I30+I35+I36+I37</f>
        <v>1</v>
      </c>
      <c r="J84" s="4">
        <f>J25+J30+J35+J36+J37</f>
        <v>2200</v>
      </c>
      <c r="K84" s="4">
        <f>K25+K30+K35+K36+K37</f>
        <v>0</v>
      </c>
      <c r="L84" s="4">
        <f>L25+L30+L35+L36+L37</f>
        <v>0</v>
      </c>
      <c r="M84" s="4">
        <f>M25+M30+M35+M36+M37</f>
        <v>42300</v>
      </c>
      <c r="N84" s="1">
        <f t="shared" si="5"/>
        <v>-83.9</v>
      </c>
      <c r="O84">
        <f t="shared" si="4"/>
        <v>30.699999999999996</v>
      </c>
    </row>
    <row r="85" spans="1:15" ht="15.75" customHeight="1" x14ac:dyDescent="0.25">
      <c r="B85" t="s">
        <v>124</v>
      </c>
      <c r="C85">
        <f>C39+C40+C46+C47+C32+C25</f>
        <v>78.5</v>
      </c>
      <c r="D85">
        <f>D39+D40+D46+D47+D32+D25</f>
        <v>3.0700000000000003</v>
      </c>
      <c r="E85">
        <f t="shared" ref="E85:M85" si="6">E39+E40+E46+E47+E32+E25</f>
        <v>75</v>
      </c>
      <c r="F85">
        <f t="shared" si="6"/>
        <v>86</v>
      </c>
      <c r="G85">
        <f t="shared" si="6"/>
        <v>5</v>
      </c>
      <c r="H85">
        <f t="shared" si="6"/>
        <v>0.25</v>
      </c>
      <c r="I85">
        <f t="shared" si="6"/>
        <v>1</v>
      </c>
      <c r="J85">
        <f t="shared" si="6"/>
        <v>2200</v>
      </c>
      <c r="K85">
        <f t="shared" si="6"/>
        <v>0</v>
      </c>
      <c r="L85">
        <f t="shared" si="6"/>
        <v>0</v>
      </c>
      <c r="M85">
        <f t="shared" si="6"/>
        <v>43000</v>
      </c>
      <c r="N85" s="1">
        <f t="shared" si="5"/>
        <v>-76</v>
      </c>
      <c r="O85">
        <f t="shared" si="4"/>
        <v>35.599999999999994</v>
      </c>
    </row>
    <row r="86" spans="1:15" ht="15.75" customHeight="1" x14ac:dyDescent="0.25">
      <c r="B86" t="s">
        <v>126</v>
      </c>
      <c r="C86">
        <f>C39+C41+C46+C47+C25</f>
        <v>83.5</v>
      </c>
      <c r="D86">
        <f>D39+D41+D46+D47+D25</f>
        <v>3.0200000000000005</v>
      </c>
      <c r="E86">
        <f t="shared" ref="E86:M86" si="7">E39+E41+E46+E47+E25</f>
        <v>75</v>
      </c>
      <c r="F86">
        <f t="shared" si="7"/>
        <v>86</v>
      </c>
      <c r="G86">
        <f t="shared" si="7"/>
        <v>5</v>
      </c>
      <c r="H86">
        <f t="shared" si="7"/>
        <v>0.25</v>
      </c>
      <c r="I86">
        <f t="shared" si="7"/>
        <v>1</v>
      </c>
      <c r="J86">
        <f t="shared" si="7"/>
        <v>2200</v>
      </c>
      <c r="K86">
        <f t="shared" si="7"/>
        <v>0</v>
      </c>
      <c r="L86">
        <f t="shared" si="7"/>
        <v>0</v>
      </c>
      <c r="M86">
        <f t="shared" si="7"/>
        <v>43600</v>
      </c>
      <c r="N86" s="1">
        <f t="shared" si="5"/>
        <v>-70</v>
      </c>
      <c r="O86">
        <f t="shared" si="4"/>
        <v>41.599999999999994</v>
      </c>
    </row>
    <row r="87" spans="1:15" ht="15.75" customHeight="1" x14ac:dyDescent="0.25">
      <c r="B87" t="s">
        <v>143</v>
      </c>
      <c r="C87">
        <f>C52+C53+C56+C57+C55+C32+C25</f>
        <v>88</v>
      </c>
      <c r="D87">
        <f>D52+D53+D56+D57+D55+D32+D25</f>
        <v>3.14</v>
      </c>
      <c r="E87">
        <f>E52+E53+E56+E57+E55+E32+E25</f>
        <v>78</v>
      </c>
      <c r="F87">
        <f>F52+F53+F56+F57+F55+F32+F25</f>
        <v>88</v>
      </c>
      <c r="G87">
        <f>G52+G53+G56+G57+G55+G32+G25</f>
        <v>5</v>
      </c>
      <c r="H87">
        <f>H52+H53+H56+H57+H55+H32+H25</f>
        <v>0.2</v>
      </c>
      <c r="I87">
        <f>I52+I53+I56+I57+I55+I32+I25</f>
        <v>1</v>
      </c>
      <c r="J87">
        <f>J52+J53+J56+J57+J55+J32+J25</f>
        <v>2200</v>
      </c>
      <c r="K87">
        <f>K52+K53+K56+K57+K55+K32+K25</f>
        <v>0</v>
      </c>
      <c r="L87">
        <f>L52+L53+L56+L57+L55+L32+L25</f>
        <v>0</v>
      </c>
      <c r="M87">
        <f>M52+M53+M56+M57+M55+M32+M25</f>
        <v>47000</v>
      </c>
      <c r="N87" s="1">
        <f t="shared" ref="N52:N88" si="8">C87-D87*20-E87*0.8-F87*0.6-H87*10+I87*10+J87/200</f>
        <v>-71</v>
      </c>
      <c r="O87">
        <f t="shared" si="4"/>
        <v>44.199999999999996</v>
      </c>
    </row>
    <row r="88" spans="1:15" ht="15.75" customHeight="1" x14ac:dyDescent="0.25">
      <c r="B88" t="s">
        <v>156</v>
      </c>
      <c r="C88">
        <f>C57+C53+C55+C56+C61+C62+C63+C64+C65+C32+C25</f>
        <v>85</v>
      </c>
      <c r="D88">
        <f>D57+D53+D55+D56+D61+D62+D63+D64+D65+D32+D25</f>
        <v>3.3</v>
      </c>
      <c r="E88">
        <f>E57+E53+E55+E56+E61+E62+E63+E64+E65+E32+E25</f>
        <v>69</v>
      </c>
      <c r="F88">
        <f>F57+F53+F55+F56+F61+F62+F63+F64+F65+F32+F25</f>
        <v>79</v>
      </c>
      <c r="G88">
        <f>G57+G53+G55+G56+G61+G62+G63+G64+G65+G32+G25</f>
        <v>5</v>
      </c>
      <c r="H88">
        <f>H57+H53+H55+H56+H61+H62+H63+H64+H65+H32+H25</f>
        <v>0.2</v>
      </c>
      <c r="I88">
        <f>I57+I53+I55+I56+I61+I62+I63+I64+I65+I32+I25</f>
        <v>1</v>
      </c>
      <c r="J88">
        <f>J57+J53+J55+J56+J61+J62+J63+J64+J65+J32+J25</f>
        <v>2200</v>
      </c>
      <c r="K88">
        <f>K57+K53+K55+K56+K61+K62+K63+K64+K65+K32+K25</f>
        <v>0</v>
      </c>
      <c r="L88">
        <f>L57+L53+L55+L56+L61+L62+L63+L64+L65+L32+L25</f>
        <v>0</v>
      </c>
      <c r="M88">
        <f>M57+M53+M55+M56+M61+M62+M63+M64+M65+M32+M25</f>
        <v>48600</v>
      </c>
      <c r="N88" s="1">
        <f t="shared" si="8"/>
        <v>-64.599999999999994</v>
      </c>
      <c r="O88">
        <f t="shared" si="4"/>
        <v>38</v>
      </c>
    </row>
    <row r="89" spans="1:15" ht="15.75" customHeight="1" x14ac:dyDescent="0.25">
      <c r="A89" s="2"/>
      <c r="B89" t="s">
        <v>105</v>
      </c>
      <c r="C89">
        <f>SUM(C67,C68,C69,C70,C71,C73,C74,C77,C78,C79,C81,C80+C32,C25)</f>
        <v>92.5</v>
      </c>
      <c r="D89">
        <f>SUM(D67,D68,D69,D70,D71,D73,D74,D77,D78,D79,D81,D80+D32,D25)</f>
        <v>3.3900000000000006</v>
      </c>
      <c r="E89">
        <f>SUM(E67,E68,E69,E70,E71,E73,E74,E77,E78,E79,E81,E80+E32,E25)</f>
        <v>73</v>
      </c>
      <c r="F89">
        <f>SUM(F67,F68,F69,F70,F71,F73,F74,F77,F78,F79,F81,F80+F32,F25)</f>
        <v>85</v>
      </c>
      <c r="G89">
        <f>SUM(G67,G68,G69,G70,G71,G73,G74,G77,G78,G79,G81,G80+G32,G25)</f>
        <v>5</v>
      </c>
      <c r="H89">
        <f>SUM(H67,H68,H69,H70,H71,H73,H74,H77,H78,H79,H81,H80+H32,H25)</f>
        <v>0.2</v>
      </c>
      <c r="I89">
        <f>SUM(I67,I68,I69,I70,I71,I73,I74,I77,I78,I79,I81,I80+I32,I25)</f>
        <v>1</v>
      </c>
      <c r="J89">
        <f>SUM(J67,J68,J69,J70,J71,J73,J74,J77,J78,J79,J81,J80+J32,J25)</f>
        <v>2200</v>
      </c>
      <c r="K89">
        <f>SUM(K67,K68,K69,K70,K71,K73,K74,K77,K78,K79,K81,K80+K32,K25)</f>
        <v>0</v>
      </c>
      <c r="L89">
        <f>SUM(L67,L68,L69,L70,L71,L73,L74,L77,L78,L79,L81,L80+L32,L25)</f>
        <v>0</v>
      </c>
      <c r="M89">
        <f>SUM(M67,M68,M69,M70,M71,M73,M74,M77,M78,M79,M81,M80+M32,M25)</f>
        <v>48200</v>
      </c>
      <c r="N89" s="1">
        <f>C89-D89*20-E89*0.8-F89*0.6-H89*10+I89*10+J89/200</f>
        <v>-65.700000000000017</v>
      </c>
      <c r="O89">
        <f>C89-D89*20-H89*10+I89*10+J89/200</f>
        <v>43.699999999999989</v>
      </c>
    </row>
    <row r="90" spans="1:15" ht="15.75" customHeight="1" x14ac:dyDescent="0.25">
      <c r="B90" t="s">
        <v>106</v>
      </c>
      <c r="C90">
        <f>SUM(C67,C68,C69,C70,C72,C73,C74,C77,C78,C79,C82,C80+C32+C25)</f>
        <v>94.5</v>
      </c>
      <c r="D90">
        <f>SUM(D67,D68,D69,D70,D72,D73,D74,D77,D78,D79,D82,D80+D32+D25)</f>
        <v>3.4600000000000009</v>
      </c>
      <c r="E90">
        <f>SUM(E67,E68,E69,E70,E72,E73,E74,E77,E78,E79,E82,E80+E32+E25)</f>
        <v>72</v>
      </c>
      <c r="F90">
        <f>SUM(F67,F68,F69,F70,F72,F73,F74,F77,F78,F79,F82,F80+F32+F25)</f>
        <v>84</v>
      </c>
      <c r="G90">
        <f>SUM(G67,G68,G69,G70,G72,G73,G74,G77,G78,G79,G82,G80+G32+G25)</f>
        <v>5</v>
      </c>
      <c r="H90">
        <f>SUM(H67,H68,H69,H70,H72,H73,H74,H77,H78,H79,H82,H80+H32+H25)</f>
        <v>0.2</v>
      </c>
      <c r="I90">
        <f>SUM(I67,I68,I69,I70,I72,I73,I74,I77,I78,I79,I82,I80+I32+I25)</f>
        <v>1</v>
      </c>
      <c r="J90">
        <f>SUM(J67,J68,J69,J70,J72,J73,J74,J77,J78,J79,J82,J80+J32+J25)</f>
        <v>2200</v>
      </c>
      <c r="K90">
        <f>SUM(K67,K68,K69,K70,K72,K73,K74,K77,K78,K79,K82,K80+K32+K25)</f>
        <v>0</v>
      </c>
      <c r="L90">
        <f>SUM(L67,L68,L69,L70,L72,L73,L74,L77,L78,L79,L82,L80+L32+L25)</f>
        <v>0</v>
      </c>
      <c r="M90">
        <f>SUM(M67,M68,M69,M70,M72,M73,M74,M77,M78,M79,M82,M80+M32+M25)</f>
        <v>50700</v>
      </c>
      <c r="N90" s="1">
        <f>C90-D90*20-E90*0.8-F90*0.6-H90*10+I90*10+J90/200</f>
        <v>-63.700000000000017</v>
      </c>
      <c r="O90">
        <f>C90-D90*20-H90*10+I90*10+J90/200</f>
        <v>44.299999999999983</v>
      </c>
    </row>
    <row r="91" spans="1:15" ht="15.75" customHeight="1" x14ac:dyDescent="0.25"/>
    <row r="92" spans="1:15" ht="15.75" customHeight="1" x14ac:dyDescent="0.25"/>
    <row r="93" spans="1:15" ht="15.75" customHeight="1" x14ac:dyDescent="0.25"/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2025-05-01T06:58:10Z</dcterms:modified>
</cp:coreProperties>
</file>