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C20518A-865A-4969-8129-FDAE2E349F86}" xr6:coauthVersionLast="47" xr6:coauthVersionMax="47" xr10:uidLastSave="{00000000-0000-0000-0000-000000000000}"/>
  <bookViews>
    <workbookView xWindow="6255" yWindow="4995" windowWidth="28800" windowHeight="15345" xr2:uid="{00000000-000D-0000-FFFF-FFFF00000000}"/>
  </bookViews>
  <sheets>
    <sheet name="m4-stock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1" l="1"/>
  <c r="P44" i="1"/>
  <c r="L64" i="1"/>
  <c r="M64" i="1"/>
  <c r="N64" i="1"/>
  <c r="D62" i="1"/>
  <c r="E62" i="1"/>
  <c r="F62" i="1"/>
  <c r="H62" i="1"/>
  <c r="I62" i="1"/>
  <c r="K62" i="1"/>
  <c r="L62" i="1"/>
  <c r="M62" i="1"/>
  <c r="N62" i="1"/>
  <c r="P62" i="1"/>
  <c r="C62" i="1"/>
  <c r="M44" i="1"/>
  <c r="N4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2" i="1" s="1"/>
  <c r="Q31" i="1"/>
  <c r="Q32" i="1"/>
  <c r="Q33" i="1"/>
  <c r="Q34" i="1"/>
  <c r="Q35" i="1"/>
  <c r="Q36" i="1"/>
  <c r="T53" i="1"/>
  <c r="T54" i="1"/>
  <c r="T55" i="1"/>
  <c r="T56" i="1"/>
  <c r="T57" i="1"/>
  <c r="T58" i="1"/>
  <c r="T59" i="1"/>
  <c r="T60" i="1"/>
  <c r="T61" i="1"/>
  <c r="T62" i="1"/>
  <c r="T63" i="1"/>
  <c r="D59" i="1"/>
  <c r="E59" i="1"/>
  <c r="F59" i="1"/>
  <c r="H59" i="1"/>
  <c r="K59" i="1"/>
  <c r="L59" i="1"/>
  <c r="M59" i="1"/>
  <c r="N59" i="1"/>
  <c r="P59" i="1"/>
  <c r="C59" i="1"/>
  <c r="T65" i="1"/>
  <c r="T66" i="1"/>
  <c r="T68" i="1"/>
  <c r="T69" i="1"/>
  <c r="D58" i="1"/>
  <c r="E58" i="1"/>
  <c r="F58" i="1"/>
  <c r="H58" i="1"/>
  <c r="K58" i="1"/>
  <c r="L58" i="1"/>
  <c r="M58" i="1"/>
  <c r="N58" i="1"/>
  <c r="P58" i="1"/>
  <c r="C58" i="1"/>
  <c r="K54" i="1"/>
  <c r="K61" i="1"/>
  <c r="K40" i="1"/>
  <c r="I25" i="1"/>
  <c r="D42" i="1"/>
  <c r="E42" i="1"/>
  <c r="F42" i="1"/>
  <c r="H42" i="1"/>
  <c r="K42" i="1"/>
  <c r="L42" i="1"/>
  <c r="M42" i="1"/>
  <c r="N42" i="1"/>
  <c r="P42" i="1"/>
  <c r="S42" i="1"/>
  <c r="C42" i="1"/>
  <c r="D48" i="1"/>
  <c r="E48" i="1"/>
  <c r="F48" i="1"/>
  <c r="H48" i="1"/>
  <c r="K48" i="1"/>
  <c r="L48" i="1"/>
  <c r="M48" i="1"/>
  <c r="N48" i="1"/>
  <c r="P48" i="1"/>
  <c r="S48" i="1"/>
  <c r="T48" i="1"/>
  <c r="C48" i="1"/>
  <c r="I22" i="1"/>
  <c r="C47" i="1"/>
  <c r="D47" i="1"/>
  <c r="E47" i="1"/>
  <c r="F47" i="1"/>
  <c r="H47" i="1"/>
  <c r="K47" i="1"/>
  <c r="L47" i="1"/>
  <c r="M47" i="1"/>
  <c r="N47" i="1"/>
  <c r="P47" i="1"/>
  <c r="S47" i="1"/>
  <c r="T47" i="1"/>
  <c r="T43" i="1"/>
  <c r="T45" i="1"/>
  <c r="T46" i="1"/>
  <c r="T49" i="1"/>
  <c r="T50" i="1"/>
  <c r="L56" i="1"/>
  <c r="L57" i="1"/>
  <c r="D70" i="1"/>
  <c r="E70" i="1"/>
  <c r="F70" i="1"/>
  <c r="H70" i="1"/>
  <c r="K70" i="1"/>
  <c r="L70" i="1"/>
  <c r="M70" i="1"/>
  <c r="N70" i="1"/>
  <c r="P70" i="1"/>
  <c r="S70" i="1"/>
  <c r="T70" i="1" s="1"/>
  <c r="D67" i="1"/>
  <c r="E67" i="1"/>
  <c r="F67" i="1"/>
  <c r="H67" i="1"/>
  <c r="K67" i="1"/>
  <c r="L67" i="1"/>
  <c r="M67" i="1"/>
  <c r="N67" i="1"/>
  <c r="P67" i="1"/>
  <c r="S67" i="1"/>
  <c r="T67" i="1" s="1"/>
  <c r="D64" i="1"/>
  <c r="E64" i="1"/>
  <c r="F64" i="1"/>
  <c r="H64" i="1"/>
  <c r="K64" i="1"/>
  <c r="P64" i="1"/>
  <c r="S64" i="1"/>
  <c r="T64" i="1" s="1"/>
  <c r="D61" i="1"/>
  <c r="E61" i="1"/>
  <c r="F61" i="1"/>
  <c r="H61" i="1"/>
  <c r="L61" i="1"/>
  <c r="M61" i="1"/>
  <c r="N61" i="1"/>
  <c r="P61" i="1"/>
  <c r="S61" i="1"/>
  <c r="D57" i="1"/>
  <c r="E57" i="1"/>
  <c r="F57" i="1"/>
  <c r="H57" i="1"/>
  <c r="K57" i="1"/>
  <c r="M57" i="1"/>
  <c r="N57" i="1"/>
  <c r="P57" i="1"/>
  <c r="S57" i="1"/>
  <c r="D56" i="1"/>
  <c r="E56" i="1"/>
  <c r="F56" i="1"/>
  <c r="H56" i="1"/>
  <c r="K56" i="1"/>
  <c r="M56" i="1"/>
  <c r="N56" i="1"/>
  <c r="P56" i="1"/>
  <c r="S56" i="1"/>
  <c r="D54" i="1"/>
  <c r="E54" i="1"/>
  <c r="F54" i="1"/>
  <c r="H54" i="1"/>
  <c r="L54" i="1"/>
  <c r="M54" i="1"/>
  <c r="N54" i="1"/>
  <c r="S54" i="1"/>
  <c r="D52" i="1"/>
  <c r="E52" i="1"/>
  <c r="F52" i="1"/>
  <c r="H52" i="1"/>
  <c r="K52" i="1"/>
  <c r="L52" i="1"/>
  <c r="M52" i="1"/>
  <c r="N52" i="1"/>
  <c r="P52" i="1"/>
  <c r="S52" i="1"/>
  <c r="T52" i="1" s="1"/>
  <c r="D51" i="1"/>
  <c r="E51" i="1"/>
  <c r="F51" i="1"/>
  <c r="H51" i="1"/>
  <c r="K51" i="1"/>
  <c r="L51" i="1"/>
  <c r="M51" i="1"/>
  <c r="N51" i="1"/>
  <c r="P51" i="1"/>
  <c r="S51" i="1"/>
  <c r="T51" i="1" s="1"/>
  <c r="D44" i="1"/>
  <c r="E44" i="1"/>
  <c r="F44" i="1"/>
  <c r="H44" i="1"/>
  <c r="K44" i="1"/>
  <c r="L44" i="1"/>
  <c r="S44" i="1"/>
  <c r="T44" i="1" s="1"/>
  <c r="T42" i="1"/>
  <c r="D41" i="1"/>
  <c r="E41" i="1"/>
  <c r="F41" i="1"/>
  <c r="H41" i="1"/>
  <c r="K41" i="1"/>
  <c r="L41" i="1"/>
  <c r="M41" i="1"/>
  <c r="N41" i="1"/>
  <c r="P41" i="1"/>
  <c r="S41" i="1"/>
  <c r="T41" i="1" s="1"/>
  <c r="D40" i="1"/>
  <c r="E40" i="1"/>
  <c r="F40" i="1"/>
  <c r="H40" i="1"/>
  <c r="L40" i="1"/>
  <c r="M40" i="1"/>
  <c r="N40" i="1"/>
  <c r="P40" i="1"/>
  <c r="S40" i="1"/>
  <c r="T40" i="1" s="1"/>
  <c r="I35" i="1"/>
  <c r="I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8" i="1" s="1"/>
  <c r="I23" i="1"/>
  <c r="I51" i="1" s="1"/>
  <c r="I24" i="1"/>
  <c r="I52" i="1" s="1"/>
  <c r="I26" i="1"/>
  <c r="I27" i="1"/>
  <c r="I58" i="1" s="1"/>
  <c r="I28" i="1"/>
  <c r="I59" i="1" s="1"/>
  <c r="I29" i="1"/>
  <c r="I30" i="1"/>
  <c r="I31" i="1"/>
  <c r="I32" i="1"/>
  <c r="I64" i="1" s="1"/>
  <c r="I33" i="1"/>
  <c r="I67" i="1" s="1"/>
  <c r="I34" i="1"/>
  <c r="I70" i="1" s="1"/>
  <c r="Q51" i="1"/>
  <c r="Q58" i="1"/>
  <c r="Q59" i="1"/>
  <c r="Q56" i="1"/>
  <c r="Q61" i="1"/>
  <c r="Q64" i="1"/>
  <c r="Q67" i="1"/>
  <c r="Q70" i="1"/>
  <c r="C70" i="1"/>
  <c r="C67" i="1"/>
  <c r="Q3" i="1"/>
  <c r="I3" i="1"/>
  <c r="C64" i="1"/>
  <c r="D2" i="1"/>
  <c r="E2" i="1"/>
  <c r="F2" i="1"/>
  <c r="G2" i="1"/>
  <c r="H2" i="1"/>
  <c r="I2" i="1"/>
  <c r="C2" i="1"/>
  <c r="C41" i="1"/>
  <c r="C52" i="1"/>
  <c r="C61" i="1"/>
  <c r="C57" i="1"/>
  <c r="C56" i="1"/>
  <c r="C54" i="1"/>
  <c r="C51" i="1"/>
  <c r="C44" i="1"/>
  <c r="C40" i="1"/>
  <c r="Q42" i="1" l="1"/>
  <c r="I42" i="1"/>
  <c r="Q48" i="1"/>
  <c r="Q47" i="1"/>
  <c r="I47" i="1"/>
  <c r="Q52" i="1"/>
  <c r="Q44" i="1"/>
  <c r="Q41" i="1"/>
  <c r="Q40" i="1"/>
  <c r="I61" i="1"/>
  <c r="I57" i="1"/>
  <c r="I56" i="1"/>
  <c r="I54" i="1"/>
  <c r="I44" i="1"/>
  <c r="I41" i="1"/>
  <c r="I40" i="1"/>
  <c r="Q54" i="1"/>
  <c r="Q57" i="1"/>
</calcChain>
</file>

<file path=xl/sharedStrings.xml><?xml version="1.0" encoding="utf-8"?>
<sst xmlns="http://schemas.openxmlformats.org/spreadsheetml/2006/main" count="115" uniqueCount="86">
  <si>
    <t>CURRENT</t>
  </si>
  <si>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</si>
  <si>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</si>
  <si>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</si>
  <si>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</si>
  <si>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</si>
  <si>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</si>
  <si>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</si>
  <si>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</si>
  <si>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bullet_deviation</t>
  </si>
  <si>
    <t>price</t>
  </si>
  <si>
    <t>strength</t>
  </si>
  <si>
    <t>irl weight (oz)</t>
  </si>
  <si>
    <t>weight formula</t>
  </si>
  <si>
    <t>zenitco_akm_ak74_pt_lock</t>
  </si>
  <si>
    <t>Zenitco AKM/AK74 PT Lock</t>
  </si>
  <si>
    <t>zenitco_pt_3_base_part</t>
  </si>
  <si>
    <t>Zenitco PT-3 Adjustable</t>
  </si>
  <si>
    <t>zenitco_pt_3_cheekpad</t>
  </si>
  <si>
    <t>Zenitco PT-3 Cheekpad</t>
  </si>
  <si>
    <t>zenitco_pt_3_buttpad</t>
  </si>
  <si>
    <t>Zenitco PT-3 Buttpad</t>
  </si>
  <si>
    <t>zenitco_pt_1_klassika_base_part</t>
  </si>
  <si>
    <t>Zenitco PT-1 "Klassika" Base Part</t>
  </si>
  <si>
    <t>zenitco_pt_1_klassika_cheekpad</t>
  </si>
  <si>
    <t>Zenitco PT-1 "Klassika" Cheekpad</t>
  </si>
  <si>
    <t>zenitco_pt_1_klassika_adjust_part</t>
  </si>
  <si>
    <t>Zenitco PT-1 "Klassika" Adjustable</t>
  </si>
  <si>
    <t>zenitco_pt_1_klassika_buttpad</t>
  </si>
  <si>
    <t>Zenitco PT-1 "Klassika"</t>
  </si>
  <si>
    <t>isle_mfg_zenitco_pt_1_tailhook_adapter</t>
  </si>
  <si>
    <t>Isle MFG Zenitco PT-1</t>
  </si>
  <si>
    <t>ghw_tailhook_mod1_brace_small</t>
  </si>
  <si>
    <t>GHW Tailhook MOD 1</t>
  </si>
  <si>
    <t>magpul_zhukov_s_hinge_part</t>
  </si>
  <si>
    <t>Magpul ZHUKOV-S Hinge Part</t>
  </si>
  <si>
    <t>magpul_zhukov_s_main_body</t>
  </si>
  <si>
    <t>Magpul ZHUKOV-S Main Body</t>
  </si>
  <si>
    <t>magpul_zhukov_s_extendable_part</t>
  </si>
  <si>
    <t>Magpul ZHUKOV-S Extendable Part</t>
  </si>
  <si>
    <t>magpul_zhukov_s_press_part</t>
  </si>
  <si>
    <t>Magpul ZHUKOV-S Press Part</t>
  </si>
  <si>
    <t>custom_3d_printed_fixed_acr_stock_adapter</t>
  </si>
  <si>
    <t>Custom 3d Printed Fixed ACR Stock Adaptor</t>
  </si>
  <si>
    <t>kinetic_development_group_sas_acr_stock</t>
  </si>
  <si>
    <t>Kinetic Development Group SAS Adaptive ACR Stock</t>
  </si>
  <si>
    <t>kinetic_development_group_sas_acr_stock_cheek_pad</t>
  </si>
  <si>
    <t>haga_defense_scar_acr_tailhook_adapter</t>
  </si>
  <si>
    <t>Haga Defense SCAR ACR Tailhook</t>
  </si>
  <si>
    <t>ghw_tailhook_mod1_brace_big</t>
  </si>
  <si>
    <t>caa_akts_akm_ak74_buffer_tube</t>
  </si>
  <si>
    <t>CAA AKTS AKM/AK74 Buffer Tube</t>
  </si>
  <si>
    <t>caa_cbs_ar15_stock</t>
  </si>
  <si>
    <t>CAA CBS AR-15 Collapsible AR Stock</t>
  </si>
  <si>
    <t>ak12_gen1_std_stock</t>
  </si>
  <si>
    <t>Kalashnikov Concern AK-12 Gen 1</t>
  </si>
  <si>
    <t>magpul_moe_a_frame_fixed_ak_stock</t>
  </si>
  <si>
    <t>Magpul MOE A Frame Fixed AK Stock</t>
  </si>
  <si>
    <t>magpul_moe_a_frame_stock_buttpad</t>
  </si>
  <si>
    <t>Magpul MOE A Frame Stock Buttpad</t>
  </si>
  <si>
    <t>izhmash_ak74_wood_6p20_sb5</t>
  </si>
  <si>
    <t>Wooden 6P20 Sb.5 Wooden</t>
  </si>
  <si>
    <t>izhmash_ak74_polymer_6p20_sb7</t>
  </si>
  <si>
    <t>Polymer 6P20 Sb.7 Polymer</t>
  </si>
  <si>
    <t>utg_ak_rb_k7btp01_combat_rubber_stock_buttpad_ak74</t>
  </si>
  <si>
    <t>UTG AK RB K7BTP01 Combat Rubber Buttpad AK74</t>
  </si>
  <si>
    <t>crh_customs_fixed_ak_triangle_stock</t>
  </si>
  <si>
    <t>CRH Customs Fixed AK Triangle</t>
  </si>
  <si>
    <t>utg_ak_rb_k7btp01_combat_rubber_stock_buttpad_pp19</t>
  </si>
  <si>
    <t>UTG AK RB K7BTP01 Combat Rubber Buttpad PP19</t>
  </si>
  <si>
    <t>fab_defense_uas_akn_p</t>
  </si>
  <si>
    <t>FAB Defense UAS AKN P</t>
  </si>
  <si>
    <t>rifle_dynamics_ak_to_m4_gen2_stock_adapter</t>
  </si>
  <si>
    <t>Rifle Dynamics AK-to-M4 Gen2 Stock Adaptor</t>
  </si>
  <si>
    <t>me_adapter</t>
  </si>
  <si>
    <t>ME Adapter</t>
  </si>
  <si>
    <t>Magpul MOE Carbine (stock + pad)</t>
  </si>
  <si>
    <t>Magpul MOE Carbine (full summed)</t>
  </si>
  <si>
    <t>CURRENT (SUMMED)</t>
  </si>
  <si>
    <t>e</t>
  </si>
  <si>
    <t>h</t>
  </si>
  <si>
    <t>v</t>
  </si>
  <si>
    <t>Wooden 6P20 Sb.5 Wooden + Pad</t>
  </si>
  <si>
    <t>Polymer 6P20 Sb.7 Polymer + Pad</t>
  </si>
  <si>
    <t>CRH Customs Fixed AK Triangle + Pad</t>
  </si>
  <si>
    <t>Magpul MOE Carbine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</si>
</sst>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abSelected="1" topLeftCell="A4" zoomScale="115" zoomScaleNormal="115" workbookViewId="0">
      <selection activeCell="H18" sqref="H18"/>
    </sheetView>
  </sheetViews>
  <sheetFormatPr defaultColWidth="9.140625" defaultRowHeight="15" x14ac:dyDescent="0.25"/>
  <cols>
    <col min="1" max="1" width="19.28515625" customWidth="1"/>
    <col min="2" max="2" width="48.140625" bestFit="1" customWidth="1"/>
    <col min="3" max="20" width="6.7109375" customWidth="1"/>
  </cols>
  <sheetData>
    <row r="1" spans="1:20" x14ac:dyDescent="0.25">
      <c r="B1" t="s">
        <v>0</v>
      </c>
      <c r="C1" t="s">
        <v>1</v>
      </c>
      <c r="K1" t="s">
        <v>2</v>
      </c>
    </row>
    <row r="2" spans="1:20" x14ac:dyDescent="0.25">
      <c r="A2" t="s">
        <v>3</v>
      </c>
      <c r="B2" t="s">
        <v>4</v>
      </c>
      <c r="C2" t="str">
        <f>_xlfn.CONCAT(K2,"_old")</f>
        <v>ergonomics_old</v>
      </c>
      <c r="D2" t="str">
        <f t="shared" ref="D2:F2" si="0">_xlfn.CONCAT(L2,"_old")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>_xlfn.CONCAT(O2,"_old")</f>
        <v>bullet_deviation_old</v>
      </c>
      <c r="H2" t="str">
        <f>_xlfn.CONCAT(P2,"_old")</f>
        <v>price_old</v>
      </c>
      <c r="I2" t="str">
        <f>_xlfn.CONCAT(Q2,"_old")</f>
        <v>strength_old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S2" t="s">
        <v>12</v>
      </c>
      <c r="T2" t="s">
        <v>13</v>
      </c>
    </row>
    <row r="3" spans="1:20" x14ac:dyDescent="0.25">
      <c r="A3" s="4" t="s">
        <v>14</v>
      </c>
      <c r="B3" s="4" t="s">
        <v>15</v>
      </c>
      <c r="C3">
        <v>-1</v>
      </c>
      <c r="D3">
        <v>0.02</v>
      </c>
      <c r="E3">
        <v>-1</v>
      </c>
      <c r="F3">
        <v>-1</v>
      </c>
      <c r="H3">
        <v>400</v>
      </c>
      <c r="I3">
        <f>C3-D3*20-E3*0.8-F3*0.6-G3*5</f>
        <v>1.1102230246251565E-16</v>
      </c>
      <c r="K3">
        <v>0</v>
      </c>
      <c r="L3">
        <v>0.04</v>
      </c>
      <c r="M3">
        <v>0</v>
      </c>
      <c r="N3">
        <v>0</v>
      </c>
      <c r="P3">
        <v>700</v>
      </c>
      <c r="Q3">
        <f>K3-L3*20-M3*0.8-N3*0.6-O3*5</f>
        <v>-0.8</v>
      </c>
    </row>
    <row r="4" spans="1:20" x14ac:dyDescent="0.25">
      <c r="A4" s="4" t="s">
        <v>16</v>
      </c>
      <c r="B4" s="1" t="s">
        <v>17</v>
      </c>
      <c r="C4">
        <v>6</v>
      </c>
      <c r="D4">
        <v>0.1</v>
      </c>
      <c r="E4">
        <v>3</v>
      </c>
      <c r="F4">
        <v>1</v>
      </c>
      <c r="H4">
        <v>80</v>
      </c>
      <c r="I4">
        <f t="shared" ref="I4:I36" si="1">C4-D4*20-E4*0.8-F4*0.6-G4*5</f>
        <v>0.99999999999999967</v>
      </c>
      <c r="K4">
        <v>0</v>
      </c>
      <c r="L4">
        <v>0.11</v>
      </c>
      <c r="P4">
        <v>0</v>
      </c>
      <c r="Q4">
        <f t="shared" ref="Q4:Q36" si="2">K4-L4*20-M4*0.8-N4*0.6-O4*5</f>
        <v>-2.2000000000000002</v>
      </c>
    </row>
    <row r="5" spans="1:20" x14ac:dyDescent="0.25">
      <c r="A5" s="4" t="s">
        <v>18</v>
      </c>
      <c r="B5" s="1" t="s">
        <v>19</v>
      </c>
      <c r="C5">
        <v>3</v>
      </c>
      <c r="D5">
        <v>0.04</v>
      </c>
      <c r="E5">
        <v>-3</v>
      </c>
      <c r="F5">
        <v>-4</v>
      </c>
      <c r="H5">
        <v>0</v>
      </c>
      <c r="I5">
        <f t="shared" si="1"/>
        <v>7</v>
      </c>
      <c r="K5">
        <v>0</v>
      </c>
      <c r="L5">
        <v>0.08</v>
      </c>
      <c r="P5">
        <v>0</v>
      </c>
      <c r="Q5">
        <f t="shared" si="2"/>
        <v>-1.6</v>
      </c>
    </row>
    <row r="6" spans="1:20" x14ac:dyDescent="0.25">
      <c r="A6" s="4" t="s">
        <v>20</v>
      </c>
      <c r="B6" s="1" t="s">
        <v>21</v>
      </c>
      <c r="C6">
        <v>17</v>
      </c>
      <c r="D6">
        <v>0.06</v>
      </c>
      <c r="E6">
        <v>-5</v>
      </c>
      <c r="F6">
        <v>-3</v>
      </c>
      <c r="H6">
        <v>200</v>
      </c>
      <c r="I6">
        <f t="shared" si="1"/>
        <v>21.6</v>
      </c>
      <c r="K6">
        <v>22</v>
      </c>
      <c r="L6">
        <v>0.15</v>
      </c>
      <c r="M6">
        <v>-7</v>
      </c>
      <c r="N6">
        <v>-8</v>
      </c>
      <c r="P6">
        <v>700</v>
      </c>
      <c r="Q6">
        <f t="shared" si="2"/>
        <v>29.400000000000002</v>
      </c>
      <c r="S6">
        <v>19.399999999999999</v>
      </c>
    </row>
    <row r="7" spans="1:20" x14ac:dyDescent="0.25">
      <c r="A7" s="4" t="s">
        <v>22</v>
      </c>
      <c r="B7" s="2" t="s">
        <v>23</v>
      </c>
      <c r="C7">
        <v>-4</v>
      </c>
      <c r="D7">
        <v>0.12</v>
      </c>
      <c r="E7">
        <v>-2</v>
      </c>
      <c r="F7">
        <v>-5</v>
      </c>
      <c r="H7">
        <v>400</v>
      </c>
      <c r="I7">
        <f t="shared" si="1"/>
        <v>-1.8000000000000007</v>
      </c>
      <c r="K7">
        <v>0</v>
      </c>
      <c r="L7">
        <v>0.09</v>
      </c>
      <c r="P7">
        <v>0</v>
      </c>
      <c r="Q7">
        <f t="shared" si="2"/>
        <v>-1.7999999999999998</v>
      </c>
    </row>
    <row r="8" spans="1:20" x14ac:dyDescent="0.25">
      <c r="A8" s="4" t="s">
        <v>24</v>
      </c>
      <c r="B8" s="2" t="s">
        <v>25</v>
      </c>
      <c r="C8">
        <v>3</v>
      </c>
      <c r="D8">
        <v>0.04</v>
      </c>
      <c r="E8">
        <v>-5</v>
      </c>
      <c r="F8">
        <v>-4</v>
      </c>
      <c r="H8">
        <v>0</v>
      </c>
      <c r="I8">
        <f t="shared" si="1"/>
        <v>8.6</v>
      </c>
      <c r="K8">
        <v>0</v>
      </c>
      <c r="L8">
        <v>0.06</v>
      </c>
      <c r="P8">
        <v>0</v>
      </c>
      <c r="Q8">
        <f t="shared" si="2"/>
        <v>-1.2</v>
      </c>
    </row>
    <row r="9" spans="1:20" x14ac:dyDescent="0.25">
      <c r="A9" s="4" t="s">
        <v>26</v>
      </c>
      <c r="B9" s="2" t="s">
        <v>27</v>
      </c>
      <c r="C9">
        <v>0</v>
      </c>
      <c r="D9">
        <v>0.03</v>
      </c>
      <c r="H9">
        <v>0</v>
      </c>
      <c r="I9">
        <f t="shared" si="1"/>
        <v>-0.6</v>
      </c>
      <c r="K9">
        <v>0</v>
      </c>
      <c r="L9">
        <v>0.09</v>
      </c>
      <c r="P9">
        <v>0</v>
      </c>
      <c r="Q9">
        <f t="shared" si="2"/>
        <v>-1.7999999999999998</v>
      </c>
    </row>
    <row r="10" spans="1:20" x14ac:dyDescent="0.25">
      <c r="A10" s="4" t="s">
        <v>28</v>
      </c>
      <c r="B10" s="2" t="s">
        <v>29</v>
      </c>
      <c r="C10">
        <v>13</v>
      </c>
      <c r="D10">
        <v>0.05</v>
      </c>
      <c r="E10">
        <v>-7</v>
      </c>
      <c r="F10">
        <v>-5</v>
      </c>
      <c r="H10">
        <v>200</v>
      </c>
      <c r="I10">
        <f t="shared" si="1"/>
        <v>20.6</v>
      </c>
      <c r="K10">
        <v>13</v>
      </c>
      <c r="L10">
        <v>7.0000000000000007E-2</v>
      </c>
      <c r="M10">
        <v>-13</v>
      </c>
      <c r="N10">
        <v>-14</v>
      </c>
      <c r="P10">
        <v>800</v>
      </c>
      <c r="Q10">
        <f t="shared" si="2"/>
        <v>30.4</v>
      </c>
      <c r="S10">
        <v>16.899999999999999</v>
      </c>
    </row>
    <row r="11" spans="1:20" x14ac:dyDescent="0.25">
      <c r="A11" s="4" t="s">
        <v>30</v>
      </c>
      <c r="B11" s="3" t="s">
        <v>31</v>
      </c>
      <c r="C11">
        <v>-1</v>
      </c>
      <c r="D11">
        <v>7.0000000000000007E-2</v>
      </c>
      <c r="E11">
        <v>0</v>
      </c>
      <c r="F11">
        <v>2</v>
      </c>
      <c r="H11">
        <v>500</v>
      </c>
      <c r="I11">
        <f t="shared" si="1"/>
        <v>-3.6000000000000005</v>
      </c>
      <c r="K11">
        <v>5</v>
      </c>
      <c r="L11">
        <v>0.04</v>
      </c>
      <c r="M11">
        <v>-2</v>
      </c>
      <c r="N11">
        <v>-2</v>
      </c>
      <c r="P11">
        <v>750</v>
      </c>
      <c r="Q11">
        <f t="shared" si="2"/>
        <v>7.0000000000000009</v>
      </c>
    </row>
    <row r="12" spans="1:20" x14ac:dyDescent="0.25">
      <c r="A12" s="4" t="s">
        <v>32</v>
      </c>
      <c r="B12" s="3" t="s">
        <v>33</v>
      </c>
      <c r="C12">
        <v>12</v>
      </c>
      <c r="D12">
        <v>0.09</v>
      </c>
      <c r="E12">
        <v>-5</v>
      </c>
      <c r="F12">
        <v>-5</v>
      </c>
      <c r="H12">
        <v>0</v>
      </c>
      <c r="I12">
        <f t="shared" si="1"/>
        <v>17.2</v>
      </c>
      <c r="K12">
        <v>12</v>
      </c>
      <c r="L12">
        <v>0.09</v>
      </c>
      <c r="M12">
        <v>-5</v>
      </c>
      <c r="N12">
        <v>-5</v>
      </c>
      <c r="P12">
        <v>0</v>
      </c>
      <c r="Q12">
        <f t="shared" si="2"/>
        <v>17.2</v>
      </c>
    </row>
    <row r="13" spans="1:20" x14ac:dyDescent="0.25">
      <c r="A13" s="5" t="s">
        <v>34</v>
      </c>
      <c r="B13" s="5" t="s">
        <v>35</v>
      </c>
      <c r="C13">
        <v>2</v>
      </c>
      <c r="D13">
        <v>0.04</v>
      </c>
      <c r="H13">
        <v>300</v>
      </c>
      <c r="I13">
        <f t="shared" si="1"/>
        <v>1.2</v>
      </c>
      <c r="K13">
        <v>0</v>
      </c>
      <c r="L13">
        <v>7.0000000000000007E-2</v>
      </c>
      <c r="P13">
        <v>600</v>
      </c>
      <c r="Q13">
        <f t="shared" si="2"/>
        <v>-1.4000000000000001</v>
      </c>
    </row>
    <row r="14" spans="1:20" x14ac:dyDescent="0.25">
      <c r="A14" s="5" t="s">
        <v>36</v>
      </c>
      <c r="B14" s="5" t="s">
        <v>37</v>
      </c>
      <c r="C14">
        <v>7</v>
      </c>
      <c r="D14">
        <v>0.12</v>
      </c>
      <c r="E14">
        <v>-6</v>
      </c>
      <c r="F14">
        <v>-7</v>
      </c>
      <c r="H14">
        <v>200</v>
      </c>
      <c r="I14">
        <f t="shared" si="1"/>
        <v>13.600000000000001</v>
      </c>
      <c r="K14">
        <v>16</v>
      </c>
      <c r="L14">
        <v>0.12</v>
      </c>
      <c r="M14">
        <v>-11</v>
      </c>
      <c r="N14">
        <v>-11</v>
      </c>
      <c r="P14">
        <v>700</v>
      </c>
      <c r="Q14">
        <f t="shared" si="2"/>
        <v>29</v>
      </c>
      <c r="S14">
        <v>15</v>
      </c>
    </row>
    <row r="15" spans="1:20" x14ac:dyDescent="0.25">
      <c r="A15" s="5" t="s">
        <v>38</v>
      </c>
      <c r="B15" s="5" t="s">
        <v>39</v>
      </c>
      <c r="C15">
        <v>6</v>
      </c>
      <c r="D15">
        <v>0.09</v>
      </c>
      <c r="E15">
        <v>-6</v>
      </c>
      <c r="F15">
        <v>-6</v>
      </c>
      <c r="H15">
        <v>200</v>
      </c>
      <c r="I15">
        <f t="shared" si="1"/>
        <v>12.6</v>
      </c>
      <c r="K15">
        <v>0</v>
      </c>
      <c r="L15">
        <v>0.09</v>
      </c>
      <c r="P15">
        <v>0</v>
      </c>
      <c r="Q15">
        <f t="shared" si="2"/>
        <v>-1.7999999999999998</v>
      </c>
    </row>
    <row r="16" spans="1:20" x14ac:dyDescent="0.25">
      <c r="A16" s="5" t="s">
        <v>40</v>
      </c>
      <c r="B16" s="5" t="s">
        <v>41</v>
      </c>
      <c r="C16">
        <v>4</v>
      </c>
      <c r="D16">
        <v>7.0000000000000007E-2</v>
      </c>
      <c r="E16">
        <v>0</v>
      </c>
      <c r="F16">
        <v>0</v>
      </c>
      <c r="H16">
        <v>200</v>
      </c>
      <c r="I16">
        <f t="shared" si="1"/>
        <v>2.5999999999999996</v>
      </c>
      <c r="K16">
        <v>0</v>
      </c>
      <c r="L16">
        <v>0.05</v>
      </c>
      <c r="P16">
        <v>0</v>
      </c>
      <c r="Q16">
        <f t="shared" si="2"/>
        <v>-1</v>
      </c>
    </row>
    <row r="17" spans="1:19" x14ac:dyDescent="0.25">
      <c r="A17" s="6" t="s">
        <v>42</v>
      </c>
      <c r="B17" s="6" t="s">
        <v>43</v>
      </c>
      <c r="C17">
        <v>2</v>
      </c>
      <c r="D17">
        <v>0.12</v>
      </c>
      <c r="E17">
        <v>-3</v>
      </c>
      <c r="F17">
        <v>-3</v>
      </c>
      <c r="H17">
        <v>1400</v>
      </c>
      <c r="I17">
        <f t="shared" si="1"/>
        <v>3.8000000000000003</v>
      </c>
      <c r="K17">
        <v>5</v>
      </c>
      <c r="L17">
        <v>0.16</v>
      </c>
      <c r="M17">
        <v>1</v>
      </c>
      <c r="N17">
        <v>1</v>
      </c>
      <c r="P17">
        <v>1000</v>
      </c>
      <c r="Q17">
        <f t="shared" si="2"/>
        <v>0.3999999999999998</v>
      </c>
    </row>
    <row r="18" spans="1:19" x14ac:dyDescent="0.25">
      <c r="A18" s="6" t="s">
        <v>44</v>
      </c>
      <c r="B18" s="1" t="s">
        <v>45</v>
      </c>
      <c r="C18">
        <v>10</v>
      </c>
      <c r="D18">
        <v>0.13</v>
      </c>
      <c r="E18">
        <v>-10</v>
      </c>
      <c r="F18">
        <v>-7</v>
      </c>
      <c r="H18">
        <v>1000</v>
      </c>
      <c r="I18">
        <f t="shared" si="1"/>
        <v>19.600000000000001</v>
      </c>
      <c r="K18">
        <v>10</v>
      </c>
      <c r="L18">
        <v>0.13</v>
      </c>
      <c r="M18">
        <v>-10</v>
      </c>
      <c r="N18">
        <v>-7</v>
      </c>
      <c r="P18">
        <v>1000</v>
      </c>
      <c r="Q18">
        <f t="shared" si="2"/>
        <v>19.600000000000001</v>
      </c>
      <c r="S18">
        <v>16.7</v>
      </c>
    </row>
    <row r="19" spans="1:19" x14ac:dyDescent="0.25">
      <c r="A19" s="6" t="s">
        <v>46</v>
      </c>
      <c r="B19" s="1" t="s">
        <v>45</v>
      </c>
      <c r="C19">
        <v>4</v>
      </c>
      <c r="D19">
        <v>0.04</v>
      </c>
      <c r="H19">
        <v>0</v>
      </c>
      <c r="I19">
        <f t="shared" si="1"/>
        <v>3.2</v>
      </c>
      <c r="K19">
        <v>4</v>
      </c>
      <c r="L19">
        <v>0.04</v>
      </c>
      <c r="P19">
        <v>0</v>
      </c>
      <c r="Q19">
        <f t="shared" si="2"/>
        <v>3.2</v>
      </c>
    </row>
    <row r="20" spans="1:19" x14ac:dyDescent="0.25">
      <c r="A20" s="6" t="s">
        <v>47</v>
      </c>
      <c r="B20" s="2" t="s">
        <v>48</v>
      </c>
      <c r="C20">
        <v>0</v>
      </c>
      <c r="D20">
        <v>0.06</v>
      </c>
      <c r="H20">
        <v>600</v>
      </c>
      <c r="I20">
        <f t="shared" si="1"/>
        <v>-1.2</v>
      </c>
      <c r="K20">
        <v>0</v>
      </c>
      <c r="L20">
        <v>0.06</v>
      </c>
      <c r="P20">
        <v>600</v>
      </c>
      <c r="Q20">
        <f t="shared" si="2"/>
        <v>-1.2</v>
      </c>
    </row>
    <row r="21" spans="1:19" x14ac:dyDescent="0.25">
      <c r="A21" s="6" t="s">
        <v>49</v>
      </c>
      <c r="B21" s="2" t="s">
        <v>33</v>
      </c>
      <c r="C21">
        <v>11</v>
      </c>
      <c r="D21">
        <v>0.09</v>
      </c>
      <c r="E21">
        <v>-5</v>
      </c>
      <c r="F21">
        <v>-5</v>
      </c>
      <c r="H21">
        <v>400</v>
      </c>
      <c r="I21">
        <f t="shared" si="1"/>
        <v>16.2</v>
      </c>
      <c r="K21">
        <v>11</v>
      </c>
      <c r="L21">
        <v>0.09</v>
      </c>
      <c r="M21">
        <v>-5</v>
      </c>
      <c r="N21">
        <v>-5</v>
      </c>
      <c r="P21">
        <v>400</v>
      </c>
      <c r="Q21">
        <f t="shared" si="2"/>
        <v>16.2</v>
      </c>
    </row>
    <row r="22" spans="1:19" x14ac:dyDescent="0.25">
      <c r="A22" s="7" t="s">
        <v>50</v>
      </c>
      <c r="B22" s="7" t="s">
        <v>51</v>
      </c>
      <c r="C22">
        <v>2</v>
      </c>
      <c r="D22">
        <v>0.09</v>
      </c>
      <c r="E22">
        <v>-2</v>
      </c>
      <c r="F22">
        <v>-2</v>
      </c>
      <c r="H22">
        <v>750</v>
      </c>
      <c r="I22">
        <f t="shared" si="1"/>
        <v>3</v>
      </c>
      <c r="K22">
        <v>-1</v>
      </c>
      <c r="L22">
        <v>0.13</v>
      </c>
      <c r="M22">
        <v>0</v>
      </c>
      <c r="N22">
        <v>0</v>
      </c>
      <c r="P22">
        <v>750</v>
      </c>
      <c r="Q22">
        <f t="shared" si="2"/>
        <v>-3.6</v>
      </c>
    </row>
    <row r="23" spans="1:19" x14ac:dyDescent="0.25">
      <c r="A23" s="7" t="s">
        <v>52</v>
      </c>
      <c r="B23" s="1" t="s">
        <v>53</v>
      </c>
      <c r="C23">
        <v>17</v>
      </c>
      <c r="D23">
        <v>0.18</v>
      </c>
      <c r="E23">
        <v>-9</v>
      </c>
      <c r="F23">
        <v>-8</v>
      </c>
      <c r="H23">
        <v>700</v>
      </c>
      <c r="I23">
        <f t="shared" si="1"/>
        <v>25.400000000000002</v>
      </c>
      <c r="K23">
        <v>18</v>
      </c>
      <c r="L23">
        <v>0.18</v>
      </c>
      <c r="M23">
        <v>-8</v>
      </c>
      <c r="N23">
        <v>-10</v>
      </c>
      <c r="P23">
        <v>700</v>
      </c>
      <c r="Q23">
        <f t="shared" si="2"/>
        <v>26.8</v>
      </c>
    </row>
    <row r="24" spans="1:19" x14ac:dyDescent="0.25">
      <c r="A24" s="7" t="s">
        <v>54</v>
      </c>
      <c r="B24" s="2" t="s">
        <v>55</v>
      </c>
      <c r="C24">
        <v>16</v>
      </c>
      <c r="D24">
        <v>0.22</v>
      </c>
      <c r="E24">
        <v>-12</v>
      </c>
      <c r="F24">
        <v>-7</v>
      </c>
      <c r="H24">
        <v>750</v>
      </c>
      <c r="I24">
        <f t="shared" si="1"/>
        <v>25.400000000000002</v>
      </c>
      <c r="K24">
        <v>16</v>
      </c>
      <c r="L24">
        <v>0.22</v>
      </c>
      <c r="M24">
        <v>-12</v>
      </c>
      <c r="N24">
        <v>-7</v>
      </c>
      <c r="P24">
        <v>750</v>
      </c>
      <c r="Q24">
        <f t="shared" si="2"/>
        <v>25.400000000000002</v>
      </c>
    </row>
    <row r="25" spans="1:19" x14ac:dyDescent="0.25">
      <c r="A25" s="8" t="s">
        <v>56</v>
      </c>
      <c r="B25" s="8" t="s">
        <v>57</v>
      </c>
      <c r="C25">
        <v>11</v>
      </c>
      <c r="D25">
        <v>0.12</v>
      </c>
      <c r="E25">
        <v>-4</v>
      </c>
      <c r="F25">
        <v>-5</v>
      </c>
      <c r="H25">
        <v>1500</v>
      </c>
      <c r="I25">
        <f>C25-D25*20-E25*0.8-F25*0.6-G25*5</f>
        <v>14.8</v>
      </c>
      <c r="K25">
        <v>17</v>
      </c>
      <c r="L25">
        <v>0.24</v>
      </c>
      <c r="M25">
        <v>-8</v>
      </c>
      <c r="N25">
        <v>-8</v>
      </c>
      <c r="P25">
        <v>1200</v>
      </c>
      <c r="Q25">
        <f t="shared" si="2"/>
        <v>23.400000000000002</v>
      </c>
      <c r="S25">
        <v>12.5</v>
      </c>
    </row>
    <row r="26" spans="1:19" x14ac:dyDescent="0.25">
      <c r="A26" s="8" t="s">
        <v>58</v>
      </c>
      <c r="B26" s="8" t="s">
        <v>59</v>
      </c>
      <c r="C26">
        <v>10</v>
      </c>
      <c r="D26">
        <v>7.0000000000000007E-2</v>
      </c>
      <c r="E26">
        <v>-6</v>
      </c>
      <c r="F26">
        <v>-6</v>
      </c>
      <c r="H26">
        <v>0</v>
      </c>
      <c r="I26">
        <f t="shared" si="1"/>
        <v>17</v>
      </c>
      <c r="K26">
        <v>1</v>
      </c>
      <c r="L26">
        <v>0.05</v>
      </c>
      <c r="M26">
        <v>-1</v>
      </c>
      <c r="N26">
        <v>-1</v>
      </c>
      <c r="P26">
        <v>0</v>
      </c>
      <c r="Q26">
        <f t="shared" si="2"/>
        <v>1.4</v>
      </c>
    </row>
    <row r="27" spans="1:19" x14ac:dyDescent="0.25">
      <c r="A27" s="9" t="s">
        <v>60</v>
      </c>
      <c r="B27" s="9" t="s">
        <v>61</v>
      </c>
      <c r="C27">
        <v>16</v>
      </c>
      <c r="D27">
        <v>0.2</v>
      </c>
      <c r="E27">
        <v>-8</v>
      </c>
      <c r="F27">
        <v>-12</v>
      </c>
      <c r="H27">
        <v>0</v>
      </c>
      <c r="I27">
        <f t="shared" si="1"/>
        <v>25.599999999999998</v>
      </c>
      <c r="K27">
        <v>15</v>
      </c>
      <c r="L27">
        <v>0.3</v>
      </c>
      <c r="M27">
        <v>-8</v>
      </c>
      <c r="N27">
        <v>-13</v>
      </c>
      <c r="P27">
        <v>0</v>
      </c>
      <c r="Q27">
        <f t="shared" si="2"/>
        <v>23.2</v>
      </c>
      <c r="S27">
        <v>15.8733</v>
      </c>
    </row>
    <row r="28" spans="1:19" x14ac:dyDescent="0.25">
      <c r="A28" s="9" t="s">
        <v>62</v>
      </c>
      <c r="B28" s="9" t="s">
        <v>63</v>
      </c>
      <c r="C28">
        <v>17</v>
      </c>
      <c r="D28">
        <v>0.12</v>
      </c>
      <c r="E28">
        <v>-7</v>
      </c>
      <c r="F28">
        <v>-10</v>
      </c>
      <c r="H28">
        <v>600</v>
      </c>
      <c r="I28">
        <f t="shared" si="1"/>
        <v>26.2</v>
      </c>
      <c r="K28">
        <v>15</v>
      </c>
      <c r="L28">
        <v>0.25</v>
      </c>
      <c r="M28">
        <v>-7</v>
      </c>
      <c r="N28">
        <v>-13</v>
      </c>
      <c r="P28">
        <v>600</v>
      </c>
      <c r="Q28">
        <f t="shared" si="2"/>
        <v>23.400000000000002</v>
      </c>
      <c r="S28">
        <v>12.3459</v>
      </c>
    </row>
    <row r="29" spans="1:19" x14ac:dyDescent="0.25">
      <c r="A29" s="9" t="s">
        <v>64</v>
      </c>
      <c r="B29" s="1" t="s">
        <v>65</v>
      </c>
      <c r="C29">
        <v>3</v>
      </c>
      <c r="D29">
        <v>0.12</v>
      </c>
      <c r="F29">
        <v>-1</v>
      </c>
      <c r="H29">
        <v>600</v>
      </c>
      <c r="I29">
        <f t="shared" si="1"/>
        <v>1.2000000000000002</v>
      </c>
      <c r="K29">
        <v>2</v>
      </c>
      <c r="L29">
        <v>0.12</v>
      </c>
      <c r="M29">
        <v>-1</v>
      </c>
      <c r="N29">
        <v>0</v>
      </c>
      <c r="P29">
        <v>600</v>
      </c>
      <c r="Q29">
        <f t="shared" si="2"/>
        <v>0.40000000000000013</v>
      </c>
      <c r="S29">
        <v>6</v>
      </c>
    </row>
    <row r="30" spans="1:19" x14ac:dyDescent="0.25">
      <c r="A30" s="10" t="s">
        <v>66</v>
      </c>
      <c r="B30" s="10" t="s">
        <v>67</v>
      </c>
      <c r="C30">
        <v>19</v>
      </c>
      <c r="D30">
        <v>0.1</v>
      </c>
      <c r="E30">
        <v>-6</v>
      </c>
      <c r="F30">
        <v>-5</v>
      </c>
      <c r="H30">
        <v>750</v>
      </c>
      <c r="I30">
        <f t="shared" si="1"/>
        <v>24.8</v>
      </c>
      <c r="K30">
        <v>13</v>
      </c>
      <c r="L30">
        <v>0.18</v>
      </c>
      <c r="M30">
        <v>-10</v>
      </c>
      <c r="N30">
        <v>-10</v>
      </c>
      <c r="P30">
        <v>750</v>
      </c>
      <c r="Q30">
        <f t="shared" si="2"/>
        <v>23.4</v>
      </c>
      <c r="S30">
        <v>9</v>
      </c>
    </row>
    <row r="31" spans="1:19" x14ac:dyDescent="0.25">
      <c r="A31" s="10" t="s">
        <v>68</v>
      </c>
      <c r="B31" s="10" t="s">
        <v>69</v>
      </c>
      <c r="C31">
        <v>3</v>
      </c>
      <c r="D31">
        <v>0.1</v>
      </c>
      <c r="F31">
        <v>-1</v>
      </c>
      <c r="H31">
        <v>600</v>
      </c>
      <c r="I31">
        <f t="shared" si="1"/>
        <v>1.6</v>
      </c>
      <c r="K31">
        <v>2</v>
      </c>
      <c r="L31">
        <v>0.12</v>
      </c>
      <c r="M31">
        <v>-1</v>
      </c>
      <c r="N31">
        <v>0</v>
      </c>
      <c r="P31">
        <v>600</v>
      </c>
      <c r="Q31">
        <f t="shared" si="2"/>
        <v>0.40000000000000013</v>
      </c>
      <c r="S31">
        <v>6</v>
      </c>
    </row>
    <row r="32" spans="1:19" x14ac:dyDescent="0.25">
      <c r="A32" s="4" t="s">
        <v>70</v>
      </c>
      <c r="B32" s="4" t="s">
        <v>71</v>
      </c>
      <c r="C32">
        <v>10</v>
      </c>
      <c r="D32">
        <v>0.14000000000000001</v>
      </c>
      <c r="E32">
        <v>-7</v>
      </c>
      <c r="F32">
        <v>-16</v>
      </c>
      <c r="H32">
        <v>500</v>
      </c>
      <c r="I32">
        <f t="shared" si="1"/>
        <v>22.4</v>
      </c>
      <c r="K32">
        <v>16</v>
      </c>
      <c r="L32">
        <v>0.3</v>
      </c>
      <c r="M32">
        <v>-7</v>
      </c>
      <c r="N32">
        <v>-14</v>
      </c>
      <c r="P32">
        <v>700</v>
      </c>
      <c r="Q32">
        <f t="shared" si="2"/>
        <v>24</v>
      </c>
      <c r="S32">
        <v>14.4</v>
      </c>
    </row>
    <row r="33" spans="1:22" x14ac:dyDescent="0.25">
      <c r="A33" s="11" t="s">
        <v>72</v>
      </c>
      <c r="B33" s="11" t="s">
        <v>73</v>
      </c>
      <c r="C33">
        <v>-4</v>
      </c>
      <c r="D33">
        <v>0.12</v>
      </c>
      <c r="E33">
        <v>2</v>
      </c>
      <c r="F33">
        <v>3</v>
      </c>
      <c r="H33">
        <v>1200</v>
      </c>
      <c r="I33">
        <f t="shared" si="1"/>
        <v>-9.8000000000000007</v>
      </c>
      <c r="K33">
        <v>0</v>
      </c>
      <c r="L33">
        <v>0.1</v>
      </c>
      <c r="M33">
        <v>0</v>
      </c>
      <c r="N33">
        <v>0</v>
      </c>
      <c r="P33">
        <v>1200</v>
      </c>
      <c r="Q33">
        <f t="shared" si="2"/>
        <v>-2</v>
      </c>
      <c r="S33">
        <v>7</v>
      </c>
    </row>
    <row r="34" spans="1:22" x14ac:dyDescent="0.25">
      <c r="A34" s="11" t="s">
        <v>74</v>
      </c>
      <c r="B34" s="11" t="s">
        <v>75</v>
      </c>
      <c r="C34">
        <v>-6</v>
      </c>
      <c r="D34">
        <v>0.1</v>
      </c>
      <c r="E34">
        <v>3</v>
      </c>
      <c r="F34">
        <v>2</v>
      </c>
      <c r="H34">
        <v>400</v>
      </c>
      <c r="I34">
        <f t="shared" si="1"/>
        <v>-11.6</v>
      </c>
      <c r="K34">
        <v>0</v>
      </c>
      <c r="L34">
        <v>0.13</v>
      </c>
      <c r="M34">
        <v>0</v>
      </c>
      <c r="N34">
        <v>0</v>
      </c>
      <c r="P34">
        <v>400</v>
      </c>
      <c r="Q34">
        <f t="shared" si="2"/>
        <v>-2.6</v>
      </c>
      <c r="S34">
        <v>9.35</v>
      </c>
    </row>
    <row r="35" spans="1:22" x14ac:dyDescent="0.25">
      <c r="A35" s="11"/>
      <c r="B35" s="12" t="s">
        <v>76</v>
      </c>
      <c r="C35">
        <v>18</v>
      </c>
      <c r="D35">
        <v>0.21</v>
      </c>
      <c r="E35">
        <v>-10</v>
      </c>
      <c r="F35">
        <v>-9</v>
      </c>
      <c r="H35">
        <v>800</v>
      </c>
      <c r="I35">
        <f t="shared" si="1"/>
        <v>27.2</v>
      </c>
      <c r="K35">
        <v>18</v>
      </c>
      <c r="L35">
        <v>0.21</v>
      </c>
      <c r="M35">
        <v>-10</v>
      </c>
      <c r="N35">
        <v>-9</v>
      </c>
      <c r="P35">
        <v>800</v>
      </c>
      <c r="Q35">
        <f t="shared" si="2"/>
        <v>27.2</v>
      </c>
    </row>
    <row r="36" spans="1:22" x14ac:dyDescent="0.25">
      <c r="A36" s="11"/>
      <c r="B36" s="12" t="s">
        <v>77</v>
      </c>
      <c r="C36">
        <v>17</v>
      </c>
      <c r="D36">
        <v>0.34</v>
      </c>
      <c r="E36">
        <v>-11</v>
      </c>
      <c r="F36">
        <v>-10</v>
      </c>
      <c r="H36">
        <v>1400</v>
      </c>
      <c r="I36">
        <f t="shared" si="1"/>
        <v>25</v>
      </c>
      <c r="K36">
        <v>17</v>
      </c>
      <c r="L36">
        <v>0.34</v>
      </c>
      <c r="M36">
        <v>-11</v>
      </c>
      <c r="N36">
        <v>-10</v>
      </c>
      <c r="P36">
        <v>1400</v>
      </c>
      <c r="Q36">
        <f t="shared" si="2"/>
        <v>25</v>
      </c>
      <c r="S36">
        <v>15.4</v>
      </c>
    </row>
    <row r="38" spans="1:22" x14ac:dyDescent="0.25">
      <c r="B38" t="s">
        <v>78</v>
      </c>
    </row>
    <row r="39" spans="1:22" x14ac:dyDescent="0.25">
      <c r="A39" s="4"/>
      <c r="B39" s="4" t="s">
        <v>15</v>
      </c>
    </row>
    <row r="40" spans="1:22" x14ac:dyDescent="0.25">
      <c r="A40" s="4"/>
      <c r="B40" s="1" t="s">
        <v>17</v>
      </c>
      <c r="C40">
        <f>SUM(C4,C5,C6,C3)</f>
        <v>25</v>
      </c>
      <c r="D40">
        <f t="shared" ref="D40:S40" si="3">SUM(D4,D5,D6,D3)</f>
        <v>0.22</v>
      </c>
      <c r="E40">
        <f t="shared" si="3"/>
        <v>-6</v>
      </c>
      <c r="F40">
        <f t="shared" si="3"/>
        <v>-7</v>
      </c>
      <c r="H40">
        <f t="shared" si="3"/>
        <v>680</v>
      </c>
      <c r="I40">
        <f t="shared" si="3"/>
        <v>29.6</v>
      </c>
      <c r="K40">
        <f t="shared" si="3"/>
        <v>22</v>
      </c>
      <c r="L40">
        <f t="shared" si="3"/>
        <v>0.37999999999999995</v>
      </c>
      <c r="M40">
        <f t="shared" si="3"/>
        <v>-7</v>
      </c>
      <c r="N40">
        <f t="shared" si="3"/>
        <v>-8</v>
      </c>
      <c r="P40">
        <f t="shared" si="3"/>
        <v>1400</v>
      </c>
      <c r="Q40">
        <f t="shared" si="3"/>
        <v>24.8</v>
      </c>
      <c r="S40">
        <f t="shared" si="3"/>
        <v>19.399999999999999</v>
      </c>
      <c r="T40">
        <f t="shared" ref="T40:T70" si="4">S40*0.015+0.1</f>
        <v>0.39100000000000001</v>
      </c>
      <c r="V40" t="s">
        <v>79</v>
      </c>
    </row>
    <row r="41" spans="1:22" x14ac:dyDescent="0.25">
      <c r="A41" s="4"/>
      <c r="B41" s="2" t="s">
        <v>23</v>
      </c>
      <c r="C41">
        <f>SUM(C7,C8,C9,C10,C3)</f>
        <v>11</v>
      </c>
      <c r="D41">
        <f t="shared" ref="D41:S41" si="5">SUM(D7,D8,D9,D10,D3)</f>
        <v>0.26</v>
      </c>
      <c r="E41">
        <f t="shared" si="5"/>
        <v>-15</v>
      </c>
      <c r="F41">
        <f t="shared" si="5"/>
        <v>-15</v>
      </c>
      <c r="H41">
        <f t="shared" si="5"/>
        <v>1000</v>
      </c>
      <c r="I41">
        <f t="shared" si="5"/>
        <v>26.8</v>
      </c>
      <c r="K41">
        <f t="shared" si="5"/>
        <v>13</v>
      </c>
      <c r="L41">
        <f t="shared" si="5"/>
        <v>0.35</v>
      </c>
      <c r="M41">
        <f t="shared" si="5"/>
        <v>-13</v>
      </c>
      <c r="N41">
        <f t="shared" si="5"/>
        <v>-14</v>
      </c>
      <c r="P41">
        <f t="shared" si="5"/>
        <v>1500</v>
      </c>
      <c r="Q41">
        <f t="shared" si="5"/>
        <v>24.799999999999997</v>
      </c>
      <c r="S41">
        <f t="shared" si="5"/>
        <v>16.899999999999999</v>
      </c>
      <c r="T41">
        <f t="shared" si="4"/>
        <v>0.35349999999999993</v>
      </c>
      <c r="V41" t="s">
        <v>80</v>
      </c>
    </row>
    <row r="42" spans="1:22" x14ac:dyDescent="0.25">
      <c r="A42" s="4"/>
      <c r="B42" s="3" t="s">
        <v>31</v>
      </c>
      <c r="C42">
        <f>SUM(C12,C11,C3,C9,C8,C7)</f>
        <v>9</v>
      </c>
      <c r="D42">
        <f t="shared" ref="D42:Q42" si="6">SUM(D12,D11,D3,D9,D8,D7)</f>
        <v>0.37</v>
      </c>
      <c r="E42">
        <f t="shared" si="6"/>
        <v>-13</v>
      </c>
      <c r="F42">
        <f t="shared" si="6"/>
        <v>-13</v>
      </c>
      <c r="H42">
        <f t="shared" si="6"/>
        <v>1300</v>
      </c>
      <c r="I42">
        <f t="shared" si="6"/>
        <v>19.799999999999997</v>
      </c>
      <c r="K42">
        <f t="shared" si="6"/>
        <v>17</v>
      </c>
      <c r="L42">
        <f t="shared" si="6"/>
        <v>0.41000000000000003</v>
      </c>
      <c r="M42">
        <f t="shared" si="6"/>
        <v>-7</v>
      </c>
      <c r="N42">
        <f t="shared" si="6"/>
        <v>-7</v>
      </c>
      <c r="P42">
        <f t="shared" si="6"/>
        <v>1450</v>
      </c>
      <c r="Q42">
        <f t="shared" si="6"/>
        <v>18.599999999999998</v>
      </c>
      <c r="S42">
        <f t="shared" ref="S42" si="7">SUM(S12,S11,S3,S9,S8,S7)</f>
        <v>0</v>
      </c>
      <c r="T42">
        <f t="shared" si="4"/>
        <v>0.1</v>
      </c>
    </row>
    <row r="43" spans="1:22" x14ac:dyDescent="0.25">
      <c r="T43">
        <f t="shared" si="4"/>
        <v>0.1</v>
      </c>
    </row>
    <row r="44" spans="1:22" x14ac:dyDescent="0.25">
      <c r="A44" s="5"/>
      <c r="B44" s="5" t="s">
        <v>35</v>
      </c>
      <c r="C44">
        <f>SUM(C13,C14,C15,C16)</f>
        <v>19</v>
      </c>
      <c r="D44">
        <f t="shared" ref="D44:S44" si="8">SUM(D13,D14,D15,D16)</f>
        <v>0.32</v>
      </c>
      <c r="E44">
        <f t="shared" si="8"/>
        <v>-12</v>
      </c>
      <c r="F44">
        <f t="shared" si="8"/>
        <v>-13</v>
      </c>
      <c r="H44">
        <f t="shared" si="8"/>
        <v>900</v>
      </c>
      <c r="I44">
        <f t="shared" si="8"/>
        <v>30</v>
      </c>
      <c r="K44">
        <f t="shared" si="8"/>
        <v>16</v>
      </c>
      <c r="L44">
        <f t="shared" si="8"/>
        <v>0.33</v>
      </c>
      <c r="M44">
        <f t="shared" si="8"/>
        <v>-11</v>
      </c>
      <c r="N44">
        <f t="shared" si="8"/>
        <v>-11</v>
      </c>
      <c r="P44">
        <f t="shared" si="8"/>
        <v>1300</v>
      </c>
      <c r="Q44">
        <f t="shared" si="8"/>
        <v>24.8</v>
      </c>
      <c r="S44">
        <f t="shared" si="8"/>
        <v>15</v>
      </c>
      <c r="T44">
        <f t="shared" si="4"/>
        <v>0.32499999999999996</v>
      </c>
      <c r="V44" t="s">
        <v>80</v>
      </c>
    </row>
    <row r="45" spans="1:22" x14ac:dyDescent="0.25">
      <c r="T45">
        <f t="shared" si="4"/>
        <v>0.1</v>
      </c>
    </row>
    <row r="46" spans="1:22" x14ac:dyDescent="0.25">
      <c r="A46" s="6"/>
      <c r="B46" s="6" t="s">
        <v>43</v>
      </c>
      <c r="T46">
        <f t="shared" si="4"/>
        <v>0.1</v>
      </c>
    </row>
    <row r="47" spans="1:22" x14ac:dyDescent="0.25">
      <c r="A47" s="6"/>
      <c r="B47" s="1" t="s">
        <v>45</v>
      </c>
      <c r="C47">
        <f>SUM(C18,C19,C17)</f>
        <v>16</v>
      </c>
      <c r="D47">
        <f t="shared" ref="D47:S47" si="9">SUM(D18,D19,D17)</f>
        <v>0.29000000000000004</v>
      </c>
      <c r="E47">
        <f t="shared" si="9"/>
        <v>-13</v>
      </c>
      <c r="F47">
        <f t="shared" si="9"/>
        <v>-10</v>
      </c>
      <c r="H47">
        <f t="shared" si="9"/>
        <v>2400</v>
      </c>
      <c r="I47">
        <f t="shared" si="9"/>
        <v>26.6</v>
      </c>
      <c r="K47">
        <f t="shared" si="9"/>
        <v>19</v>
      </c>
      <c r="L47">
        <f t="shared" si="9"/>
        <v>0.33</v>
      </c>
      <c r="M47">
        <f t="shared" si="9"/>
        <v>-9</v>
      </c>
      <c r="N47">
        <f t="shared" si="9"/>
        <v>-6</v>
      </c>
      <c r="P47">
        <f t="shared" si="9"/>
        <v>2000</v>
      </c>
      <c r="Q47">
        <f t="shared" si="9"/>
        <v>23.2</v>
      </c>
      <c r="S47">
        <f t="shared" si="9"/>
        <v>16.7</v>
      </c>
      <c r="T47">
        <f t="shared" si="4"/>
        <v>0.35050000000000003</v>
      </c>
      <c r="V47" t="s">
        <v>80</v>
      </c>
    </row>
    <row r="48" spans="1:22" x14ac:dyDescent="0.25">
      <c r="A48" s="6"/>
      <c r="B48" s="2" t="s">
        <v>48</v>
      </c>
      <c r="C48">
        <f>SUM(C21,C20,C17,C19)</f>
        <v>17</v>
      </c>
      <c r="D48">
        <f t="shared" ref="D48:T48" si="10">SUM(D21,D20,D17,D19)</f>
        <v>0.31</v>
      </c>
      <c r="E48">
        <f t="shared" si="10"/>
        <v>-8</v>
      </c>
      <c r="F48">
        <f t="shared" si="10"/>
        <v>-8</v>
      </c>
      <c r="H48">
        <f t="shared" si="10"/>
        <v>2400</v>
      </c>
      <c r="I48">
        <f t="shared" si="10"/>
        <v>22</v>
      </c>
      <c r="K48">
        <f t="shared" si="10"/>
        <v>20</v>
      </c>
      <c r="L48">
        <f t="shared" si="10"/>
        <v>0.35</v>
      </c>
      <c r="M48">
        <f t="shared" si="10"/>
        <v>-4</v>
      </c>
      <c r="N48">
        <f t="shared" si="10"/>
        <v>-4</v>
      </c>
      <c r="P48">
        <f t="shared" si="10"/>
        <v>2000</v>
      </c>
      <c r="Q48">
        <f t="shared" si="10"/>
        <v>18.600000000000001</v>
      </c>
      <c r="S48">
        <f t="shared" si="10"/>
        <v>0</v>
      </c>
      <c r="T48">
        <f t="shared" si="10"/>
        <v>0</v>
      </c>
    </row>
    <row r="49" spans="1:22" x14ac:dyDescent="0.25">
      <c r="T49">
        <f t="shared" si="4"/>
        <v>0.1</v>
      </c>
    </row>
    <row r="50" spans="1:22" x14ac:dyDescent="0.25">
      <c r="A50" s="7"/>
      <c r="B50" s="7" t="s">
        <v>51</v>
      </c>
      <c r="T50">
        <f t="shared" si="4"/>
        <v>0.1</v>
      </c>
    </row>
    <row r="51" spans="1:22" x14ac:dyDescent="0.25">
      <c r="A51" s="7"/>
      <c r="B51" s="1" t="s">
        <v>53</v>
      </c>
      <c r="C51">
        <f>SUM(C23,C22)</f>
        <v>19</v>
      </c>
      <c r="D51">
        <f t="shared" ref="D51:S51" si="11">SUM(D23,D22)</f>
        <v>0.27</v>
      </c>
      <c r="E51">
        <f t="shared" si="11"/>
        <v>-11</v>
      </c>
      <c r="F51">
        <f t="shared" si="11"/>
        <v>-10</v>
      </c>
      <c r="H51">
        <f t="shared" si="11"/>
        <v>1450</v>
      </c>
      <c r="I51">
        <f t="shared" si="11"/>
        <v>28.400000000000002</v>
      </c>
      <c r="K51">
        <f t="shared" si="11"/>
        <v>17</v>
      </c>
      <c r="L51">
        <f t="shared" si="11"/>
        <v>0.31</v>
      </c>
      <c r="M51">
        <f t="shared" si="11"/>
        <v>-8</v>
      </c>
      <c r="N51">
        <f t="shared" si="11"/>
        <v>-10</v>
      </c>
      <c r="P51">
        <f t="shared" si="11"/>
        <v>1450</v>
      </c>
      <c r="Q51">
        <f t="shared" si="11"/>
        <v>23.2</v>
      </c>
      <c r="S51">
        <f t="shared" si="11"/>
        <v>0</v>
      </c>
      <c r="T51">
        <f t="shared" si="4"/>
        <v>0.1</v>
      </c>
      <c r="V51" t="s">
        <v>81</v>
      </c>
    </row>
    <row r="52" spans="1:22" x14ac:dyDescent="0.25">
      <c r="A52" s="7"/>
      <c r="B52" s="2" t="s">
        <v>55</v>
      </c>
      <c r="C52">
        <f>SUM(C24,C22)</f>
        <v>18</v>
      </c>
      <c r="D52">
        <f t="shared" ref="D52:S52" si="12">SUM(D24,D22)</f>
        <v>0.31</v>
      </c>
      <c r="E52">
        <f t="shared" si="12"/>
        <v>-14</v>
      </c>
      <c r="F52">
        <f t="shared" si="12"/>
        <v>-9</v>
      </c>
      <c r="H52">
        <f t="shared" si="12"/>
        <v>1500</v>
      </c>
      <c r="I52">
        <f t="shared" si="12"/>
        <v>28.400000000000002</v>
      </c>
      <c r="K52">
        <f t="shared" si="12"/>
        <v>15</v>
      </c>
      <c r="L52">
        <f t="shared" si="12"/>
        <v>0.35</v>
      </c>
      <c r="M52">
        <f t="shared" si="12"/>
        <v>-12</v>
      </c>
      <c r="N52">
        <f t="shared" si="12"/>
        <v>-7</v>
      </c>
      <c r="P52">
        <f t="shared" si="12"/>
        <v>1500</v>
      </c>
      <c r="Q52">
        <f t="shared" si="12"/>
        <v>21.8</v>
      </c>
      <c r="S52">
        <f t="shared" si="12"/>
        <v>0</v>
      </c>
      <c r="T52">
        <f t="shared" si="4"/>
        <v>0.1</v>
      </c>
      <c r="V52" t="s">
        <v>80</v>
      </c>
    </row>
    <row r="53" spans="1:22" x14ac:dyDescent="0.25">
      <c r="T53">
        <f t="shared" si="4"/>
        <v>0.1</v>
      </c>
    </row>
    <row r="54" spans="1:22" x14ac:dyDescent="0.25">
      <c r="A54" s="8"/>
      <c r="B54" s="8" t="s">
        <v>57</v>
      </c>
      <c r="C54">
        <f>SUM(C25,C26)</f>
        <v>21</v>
      </c>
      <c r="D54">
        <f t="shared" ref="D54:S54" si="13">SUM(D25,D26)</f>
        <v>0.19</v>
      </c>
      <c r="E54">
        <f t="shared" si="13"/>
        <v>-10</v>
      </c>
      <c r="F54">
        <f t="shared" si="13"/>
        <v>-11</v>
      </c>
      <c r="H54">
        <f t="shared" si="13"/>
        <v>1500</v>
      </c>
      <c r="I54">
        <f t="shared" si="13"/>
        <v>31.8</v>
      </c>
      <c r="K54">
        <f t="shared" si="13"/>
        <v>18</v>
      </c>
      <c r="L54">
        <f t="shared" si="13"/>
        <v>0.28999999999999998</v>
      </c>
      <c r="M54">
        <f t="shared" si="13"/>
        <v>-9</v>
      </c>
      <c r="N54">
        <f t="shared" si="13"/>
        <v>-9</v>
      </c>
      <c r="P54">
        <f t="shared" si="13"/>
        <v>1200</v>
      </c>
      <c r="Q54">
        <f t="shared" si="13"/>
        <v>24.8</v>
      </c>
      <c r="S54">
        <f t="shared" si="13"/>
        <v>12.5</v>
      </c>
      <c r="T54">
        <f t="shared" si="4"/>
        <v>0.28749999999999998</v>
      </c>
      <c r="V54" t="s">
        <v>79</v>
      </c>
    </row>
    <row r="55" spans="1:22" x14ac:dyDescent="0.25">
      <c r="T55">
        <f t="shared" si="4"/>
        <v>0.1</v>
      </c>
    </row>
    <row r="56" spans="1:22" x14ac:dyDescent="0.25">
      <c r="A56" s="9"/>
      <c r="B56" s="9" t="s">
        <v>82</v>
      </c>
      <c r="C56">
        <f>SUM(C27,C29)</f>
        <v>19</v>
      </c>
      <c r="D56">
        <f t="shared" ref="D56:S56" si="14">SUM(D27,D29)</f>
        <v>0.32</v>
      </c>
      <c r="E56">
        <f t="shared" si="14"/>
        <v>-8</v>
      </c>
      <c r="F56">
        <f t="shared" si="14"/>
        <v>-13</v>
      </c>
      <c r="H56">
        <f t="shared" si="14"/>
        <v>600</v>
      </c>
      <c r="I56">
        <f t="shared" si="14"/>
        <v>26.799999999999997</v>
      </c>
      <c r="K56">
        <f t="shared" si="14"/>
        <v>17</v>
      </c>
      <c r="L56">
        <f t="shared" si="14"/>
        <v>0.42</v>
      </c>
      <c r="M56">
        <f t="shared" si="14"/>
        <v>-9</v>
      </c>
      <c r="N56">
        <f t="shared" si="14"/>
        <v>-13</v>
      </c>
      <c r="P56">
        <f t="shared" si="14"/>
        <v>600</v>
      </c>
      <c r="Q56">
        <f t="shared" si="14"/>
        <v>23.599999999999998</v>
      </c>
      <c r="S56">
        <f t="shared" si="14"/>
        <v>21.8733</v>
      </c>
      <c r="T56">
        <f t="shared" si="4"/>
        <v>0.42809949999999997</v>
      </c>
      <c r="V56" t="s">
        <v>81</v>
      </c>
    </row>
    <row r="57" spans="1:22" x14ac:dyDescent="0.25">
      <c r="A57" s="9"/>
      <c r="B57" s="9" t="s">
        <v>83</v>
      </c>
      <c r="C57">
        <f>SUM(C28,C29)</f>
        <v>20</v>
      </c>
      <c r="D57">
        <f t="shared" ref="D57:S57" si="15">SUM(D28,D29)</f>
        <v>0.24</v>
      </c>
      <c r="E57">
        <f t="shared" si="15"/>
        <v>-7</v>
      </c>
      <c r="F57">
        <f t="shared" si="15"/>
        <v>-11</v>
      </c>
      <c r="H57">
        <f t="shared" si="15"/>
        <v>1200</v>
      </c>
      <c r="I57">
        <f t="shared" si="15"/>
        <v>27.4</v>
      </c>
      <c r="K57">
        <f t="shared" si="15"/>
        <v>17</v>
      </c>
      <c r="L57">
        <f t="shared" si="15"/>
        <v>0.37</v>
      </c>
      <c r="M57">
        <f t="shared" si="15"/>
        <v>-8</v>
      </c>
      <c r="N57">
        <f t="shared" si="15"/>
        <v>-13</v>
      </c>
      <c r="P57">
        <f t="shared" si="15"/>
        <v>1200</v>
      </c>
      <c r="Q57">
        <f t="shared" si="15"/>
        <v>23.8</v>
      </c>
      <c r="S57">
        <f t="shared" si="15"/>
        <v>18.3459</v>
      </c>
      <c r="T57">
        <f t="shared" si="4"/>
        <v>0.37518850000000004</v>
      </c>
      <c r="V57" t="s">
        <v>81</v>
      </c>
    </row>
    <row r="58" spans="1:22" x14ac:dyDescent="0.25">
      <c r="A58" s="9"/>
      <c r="B58" s="9" t="s">
        <v>61</v>
      </c>
      <c r="C58">
        <f>C27</f>
        <v>16</v>
      </c>
      <c r="D58">
        <f t="shared" ref="D58:Q58" si="16">D27</f>
        <v>0.2</v>
      </c>
      <c r="E58">
        <f t="shared" si="16"/>
        <v>-8</v>
      </c>
      <c r="F58">
        <f t="shared" si="16"/>
        <v>-12</v>
      </c>
      <c r="H58">
        <f t="shared" si="16"/>
        <v>0</v>
      </c>
      <c r="I58">
        <f t="shared" si="16"/>
        <v>25.599999999999998</v>
      </c>
      <c r="K58">
        <f t="shared" si="16"/>
        <v>15</v>
      </c>
      <c r="L58">
        <f t="shared" si="16"/>
        <v>0.3</v>
      </c>
      <c r="M58">
        <f t="shared" si="16"/>
        <v>-8</v>
      </c>
      <c r="N58">
        <f t="shared" si="16"/>
        <v>-13</v>
      </c>
      <c r="P58">
        <f t="shared" si="16"/>
        <v>0</v>
      </c>
      <c r="Q58">
        <f t="shared" si="16"/>
        <v>23.2</v>
      </c>
      <c r="T58">
        <f t="shared" si="4"/>
        <v>0.1</v>
      </c>
    </row>
    <row r="59" spans="1:22" x14ac:dyDescent="0.25">
      <c r="A59" s="9"/>
      <c r="B59" s="9" t="s">
        <v>63</v>
      </c>
      <c r="C59">
        <f>C28</f>
        <v>17</v>
      </c>
      <c r="D59">
        <f t="shared" ref="D59:Q59" si="17">D28</f>
        <v>0.12</v>
      </c>
      <c r="E59">
        <f t="shared" si="17"/>
        <v>-7</v>
      </c>
      <c r="F59">
        <f t="shared" si="17"/>
        <v>-10</v>
      </c>
      <c r="H59">
        <f t="shared" si="17"/>
        <v>600</v>
      </c>
      <c r="I59">
        <f t="shared" si="17"/>
        <v>26.2</v>
      </c>
      <c r="K59">
        <f t="shared" si="17"/>
        <v>15</v>
      </c>
      <c r="L59">
        <f t="shared" si="17"/>
        <v>0.25</v>
      </c>
      <c r="M59">
        <f t="shared" si="17"/>
        <v>-7</v>
      </c>
      <c r="N59">
        <f t="shared" si="17"/>
        <v>-13</v>
      </c>
      <c r="P59">
        <f t="shared" si="17"/>
        <v>600</v>
      </c>
      <c r="Q59">
        <f t="shared" si="17"/>
        <v>23.400000000000002</v>
      </c>
      <c r="T59">
        <f t="shared" si="4"/>
        <v>0.1</v>
      </c>
    </row>
    <row r="60" spans="1:22" x14ac:dyDescent="0.25">
      <c r="T60">
        <f t="shared" si="4"/>
        <v>0.1</v>
      </c>
    </row>
    <row r="61" spans="1:22" x14ac:dyDescent="0.25">
      <c r="A61" s="10"/>
      <c r="B61" s="10" t="s">
        <v>84</v>
      </c>
      <c r="C61">
        <f>SUM(C30,C31)</f>
        <v>22</v>
      </c>
      <c r="D61">
        <f t="shared" ref="D61:S61" si="18">SUM(D30,D31)</f>
        <v>0.2</v>
      </c>
      <c r="E61">
        <f t="shared" si="18"/>
        <v>-6</v>
      </c>
      <c r="F61">
        <f t="shared" si="18"/>
        <v>-6</v>
      </c>
      <c r="H61">
        <f t="shared" si="18"/>
        <v>1350</v>
      </c>
      <c r="I61">
        <f t="shared" si="18"/>
        <v>26.400000000000002</v>
      </c>
      <c r="K61">
        <f t="shared" si="18"/>
        <v>15</v>
      </c>
      <c r="L61">
        <f t="shared" si="18"/>
        <v>0.3</v>
      </c>
      <c r="M61">
        <f t="shared" si="18"/>
        <v>-11</v>
      </c>
      <c r="N61">
        <f t="shared" si="18"/>
        <v>-10</v>
      </c>
      <c r="P61">
        <f t="shared" si="18"/>
        <v>1350</v>
      </c>
      <c r="Q61">
        <f t="shared" si="18"/>
        <v>23.799999999999997</v>
      </c>
      <c r="S61">
        <f t="shared" si="18"/>
        <v>15</v>
      </c>
      <c r="T61">
        <f t="shared" si="4"/>
        <v>0.32499999999999996</v>
      </c>
      <c r="V61" t="s">
        <v>81</v>
      </c>
    </row>
    <row r="62" spans="1:22" x14ac:dyDescent="0.25">
      <c r="A62" s="10"/>
      <c r="B62" s="10" t="s">
        <v>67</v>
      </c>
      <c r="C62">
        <f>C30</f>
        <v>19</v>
      </c>
      <c r="D62">
        <f t="shared" ref="D62:Q62" si="19">D30</f>
        <v>0.1</v>
      </c>
      <c r="E62">
        <f t="shared" si="19"/>
        <v>-6</v>
      </c>
      <c r="F62">
        <f t="shared" si="19"/>
        <v>-5</v>
      </c>
      <c r="H62">
        <f t="shared" si="19"/>
        <v>750</v>
      </c>
      <c r="I62">
        <f t="shared" si="19"/>
        <v>24.8</v>
      </c>
      <c r="K62">
        <f t="shared" si="19"/>
        <v>13</v>
      </c>
      <c r="L62">
        <f t="shared" si="19"/>
        <v>0.18</v>
      </c>
      <c r="M62">
        <f t="shared" si="19"/>
        <v>-10</v>
      </c>
      <c r="N62">
        <f t="shared" si="19"/>
        <v>-10</v>
      </c>
      <c r="P62">
        <f t="shared" si="19"/>
        <v>750</v>
      </c>
      <c r="Q62">
        <f t="shared" si="19"/>
        <v>23.4</v>
      </c>
      <c r="T62">
        <f t="shared" si="4"/>
        <v>0.1</v>
      </c>
    </row>
    <row r="63" spans="1:22" x14ac:dyDescent="0.25">
      <c r="T63">
        <f t="shared" si="4"/>
        <v>0.1</v>
      </c>
    </row>
    <row r="64" spans="1:22" x14ac:dyDescent="0.25">
      <c r="A64" s="4"/>
      <c r="B64" s="4" t="s">
        <v>71</v>
      </c>
      <c r="C64">
        <f>C32</f>
        <v>10</v>
      </c>
      <c r="D64">
        <f t="shared" ref="D64:S64" si="20">D32</f>
        <v>0.14000000000000001</v>
      </c>
      <c r="E64">
        <f t="shared" si="20"/>
        <v>-7</v>
      </c>
      <c r="F64">
        <f t="shared" si="20"/>
        <v>-16</v>
      </c>
      <c r="H64">
        <f t="shared" si="20"/>
        <v>500</v>
      </c>
      <c r="I64">
        <f t="shared" si="20"/>
        <v>22.4</v>
      </c>
      <c r="K64">
        <f t="shared" si="20"/>
        <v>16</v>
      </c>
      <c r="L64">
        <f t="shared" si="20"/>
        <v>0.3</v>
      </c>
      <c r="M64">
        <f t="shared" si="20"/>
        <v>-7</v>
      </c>
      <c r="N64">
        <f t="shared" si="20"/>
        <v>-14</v>
      </c>
      <c r="P64">
        <f t="shared" si="20"/>
        <v>700</v>
      </c>
      <c r="Q64">
        <f t="shared" si="20"/>
        <v>24</v>
      </c>
      <c r="S64">
        <f t="shared" si="20"/>
        <v>14.4</v>
      </c>
      <c r="T64">
        <f t="shared" si="4"/>
        <v>0.316</v>
      </c>
      <c r="V64" t="s">
        <v>81</v>
      </c>
    </row>
    <row r="65" spans="1:20" x14ac:dyDescent="0.25">
      <c r="T65">
        <f t="shared" si="4"/>
        <v>0.1</v>
      </c>
    </row>
    <row r="66" spans="1:20" x14ac:dyDescent="0.25">
      <c r="A66" s="11"/>
      <c r="B66" s="11" t="s">
        <v>73</v>
      </c>
      <c r="T66">
        <f t="shared" si="4"/>
        <v>0.1</v>
      </c>
    </row>
    <row r="67" spans="1:20" x14ac:dyDescent="0.25">
      <c r="A67" s="11"/>
      <c r="B67" s="12" t="s">
        <v>85</v>
      </c>
      <c r="C67">
        <f>SUM(C36,C33)</f>
        <v>13</v>
      </c>
      <c r="D67">
        <f t="shared" ref="D67:S67" si="21">SUM(D36,D33)</f>
        <v>0.46</v>
      </c>
      <c r="E67">
        <f t="shared" si="21"/>
        <v>-9</v>
      </c>
      <c r="F67">
        <f t="shared" si="21"/>
        <v>-7</v>
      </c>
      <c r="H67">
        <f t="shared" si="21"/>
        <v>2600</v>
      </c>
      <c r="I67">
        <f t="shared" si="21"/>
        <v>15.2</v>
      </c>
      <c r="K67">
        <f t="shared" si="21"/>
        <v>17</v>
      </c>
      <c r="L67">
        <f t="shared" si="21"/>
        <v>0.44000000000000006</v>
      </c>
      <c r="M67">
        <f t="shared" si="21"/>
        <v>-11</v>
      </c>
      <c r="N67">
        <f t="shared" si="21"/>
        <v>-10</v>
      </c>
      <c r="P67">
        <f t="shared" si="21"/>
        <v>2600</v>
      </c>
      <c r="Q67">
        <f t="shared" si="21"/>
        <v>23</v>
      </c>
      <c r="S67">
        <f t="shared" si="21"/>
        <v>22.4</v>
      </c>
      <c r="T67">
        <f t="shared" si="4"/>
        <v>0.43599999999999994</v>
      </c>
    </row>
    <row r="68" spans="1:20" x14ac:dyDescent="0.25">
      <c r="T68">
        <f t="shared" si="4"/>
        <v>0.1</v>
      </c>
    </row>
    <row r="69" spans="1:20" x14ac:dyDescent="0.25">
      <c r="A69" s="11"/>
      <c r="B69" s="11" t="s">
        <v>75</v>
      </c>
      <c r="T69">
        <f t="shared" si="4"/>
        <v>0.1</v>
      </c>
    </row>
    <row r="70" spans="1:20" x14ac:dyDescent="0.25">
      <c r="A70" s="11"/>
      <c r="B70" s="12" t="s">
        <v>85</v>
      </c>
      <c r="C70">
        <f>SUM(C36,C34)</f>
        <v>11</v>
      </c>
      <c r="D70">
        <f t="shared" ref="D70:S70" si="22">SUM(D36,D34)</f>
        <v>0.44000000000000006</v>
      </c>
      <c r="E70">
        <f t="shared" si="22"/>
        <v>-8</v>
      </c>
      <c r="F70">
        <f t="shared" si="22"/>
        <v>-8</v>
      </c>
      <c r="H70">
        <f t="shared" si="22"/>
        <v>1800</v>
      </c>
      <c r="I70">
        <f t="shared" si="22"/>
        <v>13.4</v>
      </c>
      <c r="K70">
        <f t="shared" si="22"/>
        <v>17</v>
      </c>
      <c r="L70">
        <f t="shared" si="22"/>
        <v>0.47000000000000003</v>
      </c>
      <c r="M70">
        <f t="shared" si="22"/>
        <v>-11</v>
      </c>
      <c r="N70">
        <f t="shared" si="22"/>
        <v>-10</v>
      </c>
      <c r="P70">
        <f t="shared" si="22"/>
        <v>1800</v>
      </c>
      <c r="Q70">
        <f t="shared" si="22"/>
        <v>22.4</v>
      </c>
      <c r="S70">
        <f t="shared" si="22"/>
        <v>24.75</v>
      </c>
      <c r="T70">
        <f t="shared" si="4"/>
        <v>0.47124999999999995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Wen, Yifan  (Student)</cp:lastModifiedBy>
  <cp:revision/>
  <dcterms:created xsi:type="dcterms:W3CDTF">2024-08-16T18:09:03Z</dcterms:created>
  <dcterms:modified xsi:type="dcterms:W3CDTF">2025-01-09T01:37:25Z</dcterms:modified>
  <cp:category/>
  <cp:contentStatus/>
</cp:coreProperties>
</file>