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8_{799A3328-7273-4FAD-A480-744E79A72087}" xr6:coauthVersionLast="47" xr6:coauthVersionMax="47" xr10:uidLastSave="{00000000-0000-0000-0000-000000000000}"/>
  <bookViews>
    <workbookView xWindow="-120" yWindow="-120" windowWidth="38640" windowHeight="21840" xr2:uid="{605FF473-DEE6-48F8-84F5-1ADFC534E7D0}"/>
  </bookViews>
  <sheets>
    <sheet name="scar-stock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7" i="1" l="1"/>
  <c r="S28" i="1"/>
  <c r="R28" i="1"/>
  <c r="D2" i="1"/>
  <c r="E2" i="1"/>
  <c r="F2" i="1"/>
  <c r="G2" i="1"/>
  <c r="H2" i="1"/>
  <c r="I2" i="1"/>
  <c r="J2" i="1"/>
  <c r="K2" i="1"/>
  <c r="L2" i="1"/>
  <c r="M2" i="1"/>
  <c r="C2" i="1"/>
  <c r="Z32" i="1"/>
  <c r="Y32" i="1"/>
  <c r="X32" i="1"/>
  <c r="W32" i="1"/>
  <c r="V32" i="1"/>
  <c r="U32" i="1"/>
  <c r="T32" i="1"/>
  <c r="S32" i="1"/>
  <c r="R32" i="1"/>
  <c r="Q32" i="1"/>
  <c r="P32" i="1"/>
  <c r="Z31" i="1"/>
  <c r="Y31" i="1"/>
  <c r="X31" i="1"/>
  <c r="W31" i="1"/>
  <c r="V31" i="1"/>
  <c r="U31" i="1"/>
  <c r="T31" i="1"/>
  <c r="S31" i="1"/>
  <c r="R31" i="1"/>
  <c r="Q31" i="1"/>
  <c r="P31" i="1"/>
  <c r="Z30" i="1"/>
  <c r="Y30" i="1"/>
  <c r="X30" i="1"/>
  <c r="W30" i="1"/>
  <c r="V30" i="1"/>
  <c r="U30" i="1"/>
  <c r="T30" i="1"/>
  <c r="S30" i="1"/>
  <c r="R30" i="1"/>
  <c r="Q30" i="1"/>
  <c r="P30" i="1"/>
  <c r="Z29" i="1"/>
  <c r="Y29" i="1"/>
  <c r="X29" i="1"/>
  <c r="W29" i="1"/>
  <c r="V29" i="1"/>
  <c r="U29" i="1"/>
  <c r="T29" i="1"/>
  <c r="S29" i="1"/>
  <c r="R29" i="1"/>
  <c r="Q29" i="1"/>
  <c r="P29" i="1"/>
  <c r="Z28" i="1"/>
  <c r="Y28" i="1"/>
  <c r="X28" i="1"/>
  <c r="W28" i="1"/>
  <c r="V28" i="1"/>
  <c r="U28" i="1"/>
  <c r="T28" i="1"/>
  <c r="Q28" i="1"/>
  <c r="P28" i="1"/>
  <c r="Z27" i="1"/>
  <c r="Y27" i="1"/>
  <c r="X27" i="1"/>
  <c r="W27" i="1"/>
  <c r="V27" i="1"/>
  <c r="U27" i="1"/>
  <c r="T27" i="1"/>
  <c r="S27" i="1"/>
  <c r="R27" i="1"/>
  <c r="Q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N27" i="1"/>
  <c r="N28" i="1"/>
  <c r="N31" i="1"/>
  <c r="N32" i="1"/>
  <c r="D32" i="1"/>
  <c r="E32" i="1"/>
  <c r="F32" i="1"/>
  <c r="G32" i="1"/>
  <c r="H32" i="1"/>
  <c r="I32" i="1"/>
  <c r="J32" i="1"/>
  <c r="K32" i="1"/>
  <c r="L32" i="1"/>
  <c r="M32" i="1"/>
  <c r="C32" i="1"/>
  <c r="D31" i="1"/>
  <c r="E31" i="1"/>
  <c r="F31" i="1"/>
  <c r="G31" i="1"/>
  <c r="H31" i="1"/>
  <c r="I31" i="1"/>
  <c r="J31" i="1"/>
  <c r="K31" i="1"/>
  <c r="L31" i="1"/>
  <c r="M31" i="1"/>
  <c r="C31" i="1"/>
  <c r="D30" i="1"/>
  <c r="N30" i="1" s="1"/>
  <c r="E30" i="1"/>
  <c r="F30" i="1"/>
  <c r="G30" i="1"/>
  <c r="H30" i="1"/>
  <c r="I30" i="1"/>
  <c r="J30" i="1"/>
  <c r="K30" i="1"/>
  <c r="L30" i="1"/>
  <c r="M30" i="1"/>
  <c r="C30" i="1"/>
  <c r="D29" i="1"/>
  <c r="N29" i="1" s="1"/>
  <c r="E29" i="1"/>
  <c r="F29" i="1"/>
  <c r="G29" i="1"/>
  <c r="H29" i="1"/>
  <c r="I29" i="1"/>
  <c r="J29" i="1"/>
  <c r="K29" i="1"/>
  <c r="L29" i="1"/>
  <c r="M29" i="1"/>
  <c r="C29" i="1"/>
  <c r="D28" i="1"/>
  <c r="E28" i="1"/>
  <c r="F28" i="1"/>
  <c r="G28" i="1"/>
  <c r="H28" i="1"/>
  <c r="I28" i="1"/>
  <c r="J28" i="1"/>
  <c r="K28" i="1"/>
  <c r="L28" i="1"/>
  <c r="M28" i="1"/>
  <c r="C28" i="1"/>
  <c r="D27" i="1"/>
  <c r="E27" i="1"/>
  <c r="F27" i="1"/>
  <c r="G27" i="1"/>
  <c r="H27" i="1"/>
  <c r="I27" i="1"/>
  <c r="J27" i="1"/>
  <c r="K27" i="1"/>
  <c r="L27" i="1"/>
  <c r="M27" i="1"/>
  <c r="C27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3" i="1"/>
  <c r="AA29" i="1" l="1"/>
  <c r="AA28" i="1"/>
  <c r="AA27" i="1"/>
  <c r="AA32" i="1"/>
  <c r="AA31" i="1"/>
  <c r="AA30" i="1"/>
</calcChain>
</file>

<file path=xl/sharedStrings.xml><?xml version="1.0" encoding="utf-8"?>
<sst xmlns="http://schemas.openxmlformats.org/spreadsheetml/2006/main" count="56" uniqueCount="52">
  <si>
    <t>name</t>
  </si>
  <si>
    <t>pretty_name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</si>
  <si>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</si>
  <si>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</si>
  <si>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</si>
  <si>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</si>
  <si>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</si>
  <si>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</si>
  <si>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</si>
  <si>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</si>
  <si>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</si>
  <si>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</si>
  <si>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</si>
  <si>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fn_scar_stock_connector</t>
  </si>
  <si>
    <t>FN SCAR</t>
  </si>
  <si>
    <t>fn_scar_ssr_stock_assembly</t>
  </si>
  <si>
    <t>FN SCAR SSR</t>
  </si>
  <si>
    <t>kinetic_development_group_sas_acr_stock_scar_adapter</t>
  </si>
  <si>
    <t>Kinetic Development Group SAS Adaptive ACR Stock Connector</t>
  </si>
  <si>
    <t>mesa_tactical_faro_scar_buffer_tube_adapter</t>
  </si>
  <si>
    <t>Mesa Tactical Faro Scar Buffer Tube Adapter</t>
  </si>
  <si>
    <t>fn_scar_sc_stock_adapter</t>
  </si>
  <si>
    <t>FN Scar SC Stock Adaptor</t>
  </si>
  <si>
    <t>fn_scar_sc_stock_adjustment_lever</t>
  </si>
  <si>
    <t>FN Scar SC Stock Adjustment Lever</t>
  </si>
  <si>
    <t>fn_scar_sc_stock_cheekpad</t>
  </si>
  <si>
    <t>FN Scar SC Stock Cheekpad</t>
  </si>
  <si>
    <t>fn_scar_sc_stock_buttpad</t>
  </si>
  <si>
    <t>FN Scar SC Stock Buttpad</t>
  </si>
  <si>
    <t>fn_scar_sc_stock_adjustment_rail</t>
  </si>
  <si>
    <t>FN Scar SC Stock Adjustment Rail</t>
  </si>
  <si>
    <t>fn_scar_stock_shoulder_piece</t>
  </si>
  <si>
    <t>fn_scar_stock_cheek_piece</t>
  </si>
  <si>
    <t>kinetic_development_group_sas_acr_stock_cheek_pad</t>
  </si>
  <si>
    <t>Kinetic Development Group SAS Adaptive ACR Stock</t>
  </si>
  <si>
    <t>kinetic_development_group_sas_acr_stock</t>
  </si>
  <si>
    <t>haga_defense_scar_acr_tailhook_adapter</t>
  </si>
  <si>
    <t>Haga Defense SCAR ACR Tailhook</t>
  </si>
  <si>
    <t>kinetic_development_group_sas_acr_stock_retractor</t>
  </si>
  <si>
    <t>Kinetic Development Group SAS Adaptive ACR Retractor</t>
  </si>
  <si>
    <t>ghw_tailhook_mod1_brace_small</t>
  </si>
  <si>
    <t>GHW Tailhook MOD 1</t>
  </si>
  <si>
    <t>ghw_tailhook_mod1_brace_big</t>
  </si>
  <si>
    <t>MOE Carbine</t>
  </si>
  <si>
    <t>ACR</t>
  </si>
  <si>
    <t>SCAR</t>
  </si>
  <si>
    <t>SCAR SSR</t>
  </si>
  <si>
    <t>ACR brace</t>
  </si>
  <si>
    <t>SC</t>
  </si>
  <si>
    <t>buffer</t>
  </si>
  <si>
    <t>old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</si>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</sst>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FBC53-4C18-48B7-B04F-4DA1626DC4B1}">
  <dimension ref="A1:AA32"/>
  <sheetViews>
    <sheetView tabSelected="1" zoomScaleNormal="100" workbookViewId="0">
      <selection activeCell="J30" sqref="J30"/>
    </sheetView>
  </sheetViews>
  <sheetFormatPr defaultRowHeight="15" x14ac:dyDescent="0.25"/>
  <cols>
    <col min="1" max="1" width="46.85546875" customWidth="1"/>
    <col min="2" max="2" width="49.140625" customWidth="1"/>
    <col min="3" max="3" width="9.140625" customWidth="1"/>
  </cols>
  <sheetData>
    <row r="1" spans="1:27" x14ac:dyDescent="0.25">
      <c r="C1" t="s">
        <v>50</v>
      </c>
      <c r="P1" t="s">
        <v>51</v>
      </c>
    </row>
    <row r="2" spans="1:27" x14ac:dyDescent="0.25">
      <c r="A2" t="s">
        <v>0</v>
      </c>
      <c r="B2" t="s">
        <v>1</v>
      </c>
      <c r="C2" t="str">
        <f>_xlfn.CONCAT(P2,"old")</f>
        <v>ergonomicsold</v>
      </c>
      <c r="D2" t="str">
        <f t="shared" ref="D2:M2" si="0">_xlfn.CONCAT(Q2,"old")</f>
        <v>weightold</v>
      </c>
      <c r="E2" t="str">
        <f t="shared" si="0"/>
        <v>horizontal_recoilold</v>
      </c>
      <c r="F2" t="str">
        <f t="shared" si="0"/>
        <v>vertical_recoilold</v>
      </c>
      <c r="G2" t="str">
        <f t="shared" si="0"/>
        <v>magazine_capacityold</v>
      </c>
      <c r="H2" t="str">
        <f t="shared" si="0"/>
        <v>bullet_deviationold</v>
      </c>
      <c r="I2" t="str">
        <f t="shared" si="0"/>
        <v>bullet_damageold</v>
      </c>
      <c r="J2" t="str">
        <f t="shared" si="0"/>
        <v>bullet_velocityold</v>
      </c>
      <c r="K2" t="str">
        <f t="shared" si="0"/>
        <v>buck_bullet_deviationold</v>
      </c>
      <c r="L2" t="str">
        <f t="shared" si="0"/>
        <v>fire_rateold</v>
      </c>
      <c r="M2" t="str">
        <f t="shared" si="0"/>
        <v>priceold</v>
      </c>
      <c r="P2" t="s">
        <v>2</v>
      </c>
      <c r="Q2" t="s">
        <v>3</v>
      </c>
      <c r="R2" t="s">
        <v>4</v>
      </c>
      <c r="S2" t="s">
        <v>5</v>
      </c>
      <c r="T2" t="s">
        <v>6</v>
      </c>
      <c r="U2" t="s">
        <v>7</v>
      </c>
      <c r="V2" t="s">
        <v>8</v>
      </c>
      <c r="W2" t="s">
        <v>9</v>
      </c>
      <c r="X2" t="s">
        <v>10</v>
      </c>
      <c r="Y2" t="s">
        <v>11</v>
      </c>
      <c r="Z2" t="s">
        <v>12</v>
      </c>
    </row>
    <row r="3" spans="1:27" x14ac:dyDescent="0.25">
      <c r="A3" s="1" t="s">
        <v>13</v>
      </c>
      <c r="B3" s="1" t="s">
        <v>14</v>
      </c>
      <c r="C3" s="1">
        <v>0</v>
      </c>
      <c r="D3" s="1">
        <v>0.04</v>
      </c>
      <c r="E3" s="1">
        <v>0</v>
      </c>
      <c r="F3" s="1">
        <v>0</v>
      </c>
      <c r="G3" s="1"/>
      <c r="H3" s="1"/>
      <c r="I3" s="1"/>
      <c r="J3" s="1"/>
      <c r="K3" s="1"/>
      <c r="L3" s="1"/>
      <c r="M3" s="1">
        <v>0</v>
      </c>
      <c r="N3">
        <f>C3-(D3*20)-(E3*0.8)-(F3*0.6)-(H3*5)</f>
        <v>-0.8</v>
      </c>
      <c r="P3" s="1">
        <v>0</v>
      </c>
      <c r="Q3" s="1">
        <v>7.0000000000000007E-2</v>
      </c>
      <c r="R3" s="1">
        <v>0</v>
      </c>
      <c r="S3" s="1">
        <v>0</v>
      </c>
      <c r="T3" s="1"/>
      <c r="U3" s="1"/>
      <c r="V3" s="1"/>
      <c r="W3" s="1"/>
      <c r="X3" s="1"/>
      <c r="Y3" s="1"/>
      <c r="Z3" s="1">
        <v>0</v>
      </c>
      <c r="AA3">
        <f>P3-(Q3*20)-(R3*0.8)-(S3*0.6)-(U3*5)</f>
        <v>-1.4000000000000001</v>
      </c>
    </row>
    <row r="4" spans="1:27" x14ac:dyDescent="0.25">
      <c r="A4" s="1" t="s">
        <v>15</v>
      </c>
      <c r="B4" s="1" t="s">
        <v>16</v>
      </c>
      <c r="C4" s="1">
        <v>21</v>
      </c>
      <c r="D4" s="1">
        <v>0.2</v>
      </c>
      <c r="E4" s="1">
        <v>-1</v>
      </c>
      <c r="F4" s="1">
        <v>1</v>
      </c>
      <c r="G4" s="1"/>
      <c r="H4" s="1"/>
      <c r="I4" s="1"/>
      <c r="J4" s="1"/>
      <c r="K4" s="1"/>
      <c r="L4" s="1"/>
      <c r="M4" s="1">
        <v>600</v>
      </c>
      <c r="N4">
        <f t="shared" ref="N4:N32" si="1">C4-(D4*20)-(E4*0.8)-(F4*0.6)-(H4*5)</f>
        <v>17.2</v>
      </c>
      <c r="P4" s="1">
        <v>21</v>
      </c>
      <c r="Q4" s="1">
        <v>0.48</v>
      </c>
      <c r="R4" s="1">
        <v>-2</v>
      </c>
      <c r="S4" s="1">
        <v>-2</v>
      </c>
      <c r="T4" s="1"/>
      <c r="U4" s="1"/>
      <c r="V4" s="1"/>
      <c r="W4" s="1"/>
      <c r="X4" s="1"/>
      <c r="Y4" s="1"/>
      <c r="Z4" s="1">
        <v>600</v>
      </c>
      <c r="AA4">
        <f t="shared" ref="AA4:AA32" si="2">P4-(Q4*20)-(R4*0.8)-(S4*0.6)-(U4*5)</f>
        <v>14.2</v>
      </c>
    </row>
    <row r="5" spans="1:27" x14ac:dyDescent="0.25">
      <c r="A5" s="1" t="s">
        <v>17</v>
      </c>
      <c r="B5" s="1" t="s">
        <v>18</v>
      </c>
      <c r="C5" s="1">
        <v>-0.5</v>
      </c>
      <c r="D5" s="1">
        <v>0.03</v>
      </c>
      <c r="E5" s="1">
        <v>0</v>
      </c>
      <c r="F5" s="1">
        <v>0</v>
      </c>
      <c r="G5" s="1"/>
      <c r="H5" s="1"/>
      <c r="I5" s="1"/>
      <c r="J5" s="1"/>
      <c r="K5" s="1"/>
      <c r="L5" s="1"/>
      <c r="M5" s="1">
        <v>300</v>
      </c>
      <c r="N5">
        <f t="shared" si="1"/>
        <v>-1.1000000000000001</v>
      </c>
      <c r="P5" s="1">
        <v>-1</v>
      </c>
      <c r="Q5" s="1">
        <v>7.0000000000000007E-2</v>
      </c>
      <c r="R5" s="1">
        <v>0</v>
      </c>
      <c r="S5" s="1">
        <v>0</v>
      </c>
      <c r="T5" s="1"/>
      <c r="U5" s="1"/>
      <c r="V5" s="1"/>
      <c r="W5" s="1"/>
      <c r="X5" s="1"/>
      <c r="Y5" s="1"/>
      <c r="Z5" s="1">
        <v>300</v>
      </c>
      <c r="AA5">
        <f t="shared" si="2"/>
        <v>-2.4000000000000004</v>
      </c>
    </row>
    <row r="6" spans="1:27" x14ac:dyDescent="0.25">
      <c r="A6" s="1" t="s">
        <v>19</v>
      </c>
      <c r="B6" s="1" t="s">
        <v>20</v>
      </c>
      <c r="C6" s="1">
        <v>-6</v>
      </c>
      <c r="D6" s="1">
        <v>0.15</v>
      </c>
      <c r="E6" s="1">
        <v>2</v>
      </c>
      <c r="F6" s="1">
        <v>4</v>
      </c>
      <c r="G6" s="1"/>
      <c r="H6" s="1">
        <v>0.1</v>
      </c>
      <c r="I6" s="1"/>
      <c r="J6" s="1"/>
      <c r="K6" s="1"/>
      <c r="L6" s="1"/>
      <c r="M6" s="1">
        <v>450</v>
      </c>
      <c r="N6">
        <f t="shared" si="1"/>
        <v>-13.5</v>
      </c>
      <c r="P6" s="1">
        <v>-5</v>
      </c>
      <c r="Q6" s="1">
        <v>0.06</v>
      </c>
      <c r="R6" s="1">
        <v>2</v>
      </c>
      <c r="S6" s="1">
        <v>2</v>
      </c>
      <c r="T6" s="1"/>
      <c r="U6" s="1">
        <v>0.1</v>
      </c>
      <c r="V6" s="1"/>
      <c r="W6" s="1"/>
      <c r="X6" s="1"/>
      <c r="Y6" s="1"/>
      <c r="Z6" s="1">
        <v>450</v>
      </c>
      <c r="AA6">
        <f t="shared" si="2"/>
        <v>-9.5</v>
      </c>
    </row>
    <row r="7" spans="1:27" x14ac:dyDescent="0.25">
      <c r="A7" s="1" t="s">
        <v>21</v>
      </c>
      <c r="B7" s="1" t="s">
        <v>22</v>
      </c>
      <c r="C7" s="1">
        <v>1</v>
      </c>
      <c r="D7" s="1">
        <v>0.04</v>
      </c>
      <c r="E7" s="1"/>
      <c r="F7" s="1"/>
      <c r="G7" s="1"/>
      <c r="H7" s="1"/>
      <c r="I7" s="1"/>
      <c r="J7" s="1"/>
      <c r="K7" s="1"/>
      <c r="L7" s="1"/>
      <c r="M7" s="1">
        <v>1500</v>
      </c>
      <c r="N7">
        <f t="shared" si="1"/>
        <v>0.19999999999999996</v>
      </c>
      <c r="P7" s="1">
        <v>1</v>
      </c>
      <c r="Q7" s="1">
        <v>0.08</v>
      </c>
      <c r="R7" s="1">
        <v>0</v>
      </c>
      <c r="S7" s="1">
        <v>0</v>
      </c>
      <c r="T7" s="1"/>
      <c r="U7" s="1"/>
      <c r="V7" s="1"/>
      <c r="W7" s="1"/>
      <c r="X7" s="1"/>
      <c r="Y7" s="1"/>
      <c r="Z7" s="1">
        <v>1500</v>
      </c>
      <c r="AA7">
        <f t="shared" si="2"/>
        <v>-0.60000000000000009</v>
      </c>
    </row>
    <row r="8" spans="1:27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>
        <f t="shared" si="1"/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>
        <f t="shared" si="2"/>
        <v>0</v>
      </c>
    </row>
    <row r="9" spans="1:27" x14ac:dyDescent="0.25">
      <c r="A9" t="s">
        <v>32</v>
      </c>
      <c r="B9" t="s">
        <v>14</v>
      </c>
      <c r="C9">
        <v>4</v>
      </c>
      <c r="D9">
        <v>0.1</v>
      </c>
      <c r="E9">
        <v>-3</v>
      </c>
      <c r="F9">
        <v>-2</v>
      </c>
      <c r="M9">
        <v>0</v>
      </c>
      <c r="N9">
        <f t="shared" si="1"/>
        <v>5.6000000000000005</v>
      </c>
      <c r="P9">
        <v>3</v>
      </c>
      <c r="Q9">
        <v>0.14000000000000001</v>
      </c>
      <c r="Z9">
        <v>0</v>
      </c>
      <c r="AA9">
        <f t="shared" si="2"/>
        <v>0.19999999999999973</v>
      </c>
    </row>
    <row r="10" spans="1:27" x14ac:dyDescent="0.25">
      <c r="A10" t="s">
        <v>31</v>
      </c>
      <c r="B10" t="s">
        <v>14</v>
      </c>
      <c r="C10">
        <v>5</v>
      </c>
      <c r="D10">
        <v>0.1</v>
      </c>
      <c r="E10">
        <v>-6</v>
      </c>
      <c r="F10">
        <v>-10</v>
      </c>
      <c r="M10">
        <v>0</v>
      </c>
      <c r="N10">
        <f t="shared" si="1"/>
        <v>13.8</v>
      </c>
      <c r="P10">
        <v>7</v>
      </c>
      <c r="Q10">
        <v>0.16</v>
      </c>
      <c r="R10">
        <v>-9</v>
      </c>
      <c r="S10">
        <v>-12</v>
      </c>
      <c r="Z10">
        <v>0</v>
      </c>
      <c r="AA10">
        <f t="shared" si="2"/>
        <v>18.2</v>
      </c>
    </row>
    <row r="11" spans="1:27" x14ac:dyDescent="0.25">
      <c r="N11">
        <f t="shared" si="1"/>
        <v>0</v>
      </c>
      <c r="AA11">
        <f t="shared" si="2"/>
        <v>0</v>
      </c>
    </row>
    <row r="12" spans="1:27" x14ac:dyDescent="0.25">
      <c r="A12" t="s">
        <v>38</v>
      </c>
      <c r="B12" t="s">
        <v>39</v>
      </c>
      <c r="C12">
        <v>-1</v>
      </c>
      <c r="D12">
        <v>0.03</v>
      </c>
      <c r="E12">
        <v>-1</v>
      </c>
      <c r="F12">
        <v>-1</v>
      </c>
      <c r="M12">
        <v>0</v>
      </c>
      <c r="N12">
        <f t="shared" si="1"/>
        <v>-0.20000000000000007</v>
      </c>
      <c r="P12">
        <v>0</v>
      </c>
      <c r="Q12">
        <v>0.09</v>
      </c>
      <c r="Z12">
        <v>0</v>
      </c>
      <c r="AA12">
        <f t="shared" si="2"/>
        <v>-1.7999999999999998</v>
      </c>
    </row>
    <row r="13" spans="1:27" x14ac:dyDescent="0.25">
      <c r="A13" t="s">
        <v>33</v>
      </c>
      <c r="B13" t="s">
        <v>34</v>
      </c>
      <c r="C13">
        <v>5</v>
      </c>
      <c r="D13">
        <v>0.04</v>
      </c>
      <c r="E13">
        <v>0</v>
      </c>
      <c r="F13">
        <v>-1</v>
      </c>
      <c r="M13">
        <v>0</v>
      </c>
      <c r="N13">
        <f t="shared" si="1"/>
        <v>4.8</v>
      </c>
      <c r="P13">
        <v>4</v>
      </c>
      <c r="Q13">
        <v>0.04</v>
      </c>
      <c r="Z13">
        <v>0</v>
      </c>
      <c r="AA13">
        <f t="shared" si="2"/>
        <v>3.2</v>
      </c>
    </row>
    <row r="14" spans="1:27" x14ac:dyDescent="0.25">
      <c r="A14" t="s">
        <v>35</v>
      </c>
      <c r="B14" t="s">
        <v>34</v>
      </c>
      <c r="C14">
        <v>9.5</v>
      </c>
      <c r="D14">
        <v>0.09</v>
      </c>
      <c r="E14">
        <v>-9</v>
      </c>
      <c r="F14">
        <v>-5</v>
      </c>
      <c r="M14">
        <v>1000</v>
      </c>
      <c r="N14">
        <f t="shared" si="1"/>
        <v>17.899999999999999</v>
      </c>
      <c r="P14">
        <v>10</v>
      </c>
      <c r="Q14">
        <v>0.13</v>
      </c>
      <c r="R14">
        <v>-10</v>
      </c>
      <c r="S14">
        <v>-7</v>
      </c>
      <c r="Z14">
        <v>1000</v>
      </c>
      <c r="AA14">
        <f t="shared" si="2"/>
        <v>19.600000000000001</v>
      </c>
    </row>
    <row r="15" spans="1:27" x14ac:dyDescent="0.25">
      <c r="N15">
        <f t="shared" si="1"/>
        <v>0</v>
      </c>
      <c r="AA15">
        <f t="shared" si="2"/>
        <v>0</v>
      </c>
    </row>
    <row r="16" spans="1:27" x14ac:dyDescent="0.25">
      <c r="A16" t="s">
        <v>36</v>
      </c>
      <c r="B16" t="s">
        <v>37</v>
      </c>
      <c r="C16">
        <v>0</v>
      </c>
      <c r="D16">
        <v>0.06</v>
      </c>
      <c r="E16">
        <v>0</v>
      </c>
      <c r="F16">
        <v>-2</v>
      </c>
      <c r="M16">
        <v>600</v>
      </c>
      <c r="N16">
        <f t="shared" si="1"/>
        <v>0</v>
      </c>
      <c r="P16">
        <v>0</v>
      </c>
      <c r="Q16">
        <v>0.06</v>
      </c>
      <c r="Z16">
        <v>600</v>
      </c>
      <c r="AA16">
        <f t="shared" si="2"/>
        <v>-1.2</v>
      </c>
    </row>
    <row r="17" spans="1:27" x14ac:dyDescent="0.25">
      <c r="A17" t="s">
        <v>40</v>
      </c>
      <c r="B17" t="s">
        <v>41</v>
      </c>
      <c r="C17">
        <v>12</v>
      </c>
      <c r="D17">
        <v>0.1</v>
      </c>
      <c r="E17">
        <v>-10</v>
      </c>
      <c r="F17">
        <v>2</v>
      </c>
      <c r="M17">
        <v>400</v>
      </c>
      <c r="N17">
        <f t="shared" si="1"/>
        <v>16.8</v>
      </c>
      <c r="P17">
        <v>11</v>
      </c>
      <c r="Q17">
        <v>0.09</v>
      </c>
      <c r="R17">
        <v>-5</v>
      </c>
      <c r="S17">
        <v>-5</v>
      </c>
      <c r="Z17">
        <v>400</v>
      </c>
      <c r="AA17">
        <f t="shared" si="2"/>
        <v>16.2</v>
      </c>
    </row>
    <row r="18" spans="1:27" x14ac:dyDescent="0.25">
      <c r="A18" t="s">
        <v>42</v>
      </c>
      <c r="B18" t="s">
        <v>41</v>
      </c>
      <c r="C18">
        <v>12</v>
      </c>
      <c r="D18">
        <v>0.1</v>
      </c>
      <c r="E18">
        <v>-10</v>
      </c>
      <c r="F18">
        <v>2</v>
      </c>
      <c r="M18">
        <v>400</v>
      </c>
      <c r="N18">
        <f t="shared" si="1"/>
        <v>16.8</v>
      </c>
      <c r="P18">
        <v>11</v>
      </c>
      <c r="Q18">
        <v>0.09</v>
      </c>
      <c r="R18">
        <v>-5</v>
      </c>
      <c r="S18">
        <v>-5</v>
      </c>
      <c r="Z18">
        <v>400</v>
      </c>
      <c r="AA18">
        <f t="shared" si="2"/>
        <v>16.2</v>
      </c>
    </row>
    <row r="19" spans="1:27" x14ac:dyDescent="0.25">
      <c r="N19">
        <f t="shared" si="1"/>
        <v>0</v>
      </c>
      <c r="AA19">
        <f t="shared" si="2"/>
        <v>0</v>
      </c>
    </row>
    <row r="20" spans="1:27" x14ac:dyDescent="0.25">
      <c r="A20" t="s">
        <v>23</v>
      </c>
      <c r="B20" t="s">
        <v>24</v>
      </c>
      <c r="C20">
        <v>2</v>
      </c>
      <c r="N20">
        <f t="shared" si="1"/>
        <v>2</v>
      </c>
      <c r="P20">
        <v>2</v>
      </c>
      <c r="Q20">
        <v>0.02</v>
      </c>
      <c r="AA20">
        <f t="shared" si="2"/>
        <v>1.6</v>
      </c>
    </row>
    <row r="21" spans="1:27" x14ac:dyDescent="0.25">
      <c r="A21" t="s">
        <v>25</v>
      </c>
      <c r="B21" t="s">
        <v>26</v>
      </c>
      <c r="C21">
        <v>4</v>
      </c>
      <c r="D21">
        <v>0.03</v>
      </c>
      <c r="N21">
        <f t="shared" si="1"/>
        <v>3.4</v>
      </c>
      <c r="P21">
        <v>4</v>
      </c>
      <c r="Q21">
        <v>0.04</v>
      </c>
      <c r="AA21">
        <f t="shared" si="2"/>
        <v>3.2</v>
      </c>
    </row>
    <row r="22" spans="1:27" x14ac:dyDescent="0.25">
      <c r="A22" t="s">
        <v>27</v>
      </c>
      <c r="B22" t="s">
        <v>28</v>
      </c>
      <c r="C22">
        <v>7</v>
      </c>
      <c r="D22">
        <v>0.06</v>
      </c>
      <c r="E22">
        <v>-4</v>
      </c>
      <c r="F22">
        <v>-3</v>
      </c>
      <c r="N22">
        <f t="shared" si="1"/>
        <v>10.8</v>
      </c>
      <c r="P22">
        <v>7</v>
      </c>
      <c r="Q22">
        <v>0.1</v>
      </c>
      <c r="R22">
        <v>-7</v>
      </c>
      <c r="S22">
        <v>-8</v>
      </c>
      <c r="AA22">
        <f t="shared" si="2"/>
        <v>15.400000000000002</v>
      </c>
    </row>
    <row r="23" spans="1:27" x14ac:dyDescent="0.25">
      <c r="A23" t="s">
        <v>29</v>
      </c>
      <c r="B23" t="s">
        <v>30</v>
      </c>
      <c r="C23">
        <v>1</v>
      </c>
      <c r="D23">
        <v>0.03</v>
      </c>
      <c r="N23">
        <f t="shared" si="1"/>
        <v>0.4</v>
      </c>
      <c r="P23">
        <v>0</v>
      </c>
      <c r="Q23">
        <v>7.0000000000000007E-2</v>
      </c>
      <c r="AA23">
        <f t="shared" si="2"/>
        <v>-1.4000000000000001</v>
      </c>
    </row>
    <row r="24" spans="1:27" x14ac:dyDescent="0.25">
      <c r="N24">
        <f t="shared" si="1"/>
        <v>0</v>
      </c>
      <c r="AA24">
        <f t="shared" si="2"/>
        <v>0</v>
      </c>
    </row>
    <row r="25" spans="1:27" x14ac:dyDescent="0.25">
      <c r="B25" t="s">
        <v>43</v>
      </c>
      <c r="C25">
        <v>17</v>
      </c>
      <c r="D25">
        <v>0.36</v>
      </c>
      <c r="E25">
        <v>-11</v>
      </c>
      <c r="F25">
        <v>-10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1400</v>
      </c>
      <c r="N25">
        <f t="shared" si="1"/>
        <v>24.6</v>
      </c>
      <c r="P25">
        <v>17</v>
      </c>
      <c r="Q25">
        <v>0.36</v>
      </c>
      <c r="R25">
        <v>-11</v>
      </c>
      <c r="S25">
        <v>-10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1400</v>
      </c>
      <c r="AA25">
        <f t="shared" si="2"/>
        <v>24.6</v>
      </c>
    </row>
    <row r="26" spans="1:27" x14ac:dyDescent="0.25">
      <c r="N26">
        <f t="shared" si="1"/>
        <v>0</v>
      </c>
      <c r="AA26">
        <f t="shared" si="2"/>
        <v>0</v>
      </c>
    </row>
    <row r="27" spans="1:27" x14ac:dyDescent="0.25">
      <c r="B27" s="1" t="s">
        <v>45</v>
      </c>
      <c r="C27">
        <f>C3+C9+C10</f>
        <v>9</v>
      </c>
      <c r="D27">
        <f t="shared" ref="D27:M27" si="3">D3+D9+D10</f>
        <v>0.24000000000000002</v>
      </c>
      <c r="E27">
        <f t="shared" si="3"/>
        <v>-9</v>
      </c>
      <c r="F27">
        <f t="shared" si="3"/>
        <v>-12</v>
      </c>
      <c r="G27">
        <f t="shared" si="3"/>
        <v>0</v>
      </c>
      <c r="H27">
        <f t="shared" si="3"/>
        <v>0</v>
      </c>
      <c r="I27">
        <f t="shared" si="3"/>
        <v>0</v>
      </c>
      <c r="J27">
        <f t="shared" si="3"/>
        <v>0</v>
      </c>
      <c r="K27">
        <f t="shared" si="3"/>
        <v>0</v>
      </c>
      <c r="L27">
        <f t="shared" si="3"/>
        <v>0</v>
      </c>
      <c r="M27">
        <f t="shared" si="3"/>
        <v>0</v>
      </c>
      <c r="N27">
        <f t="shared" si="1"/>
        <v>18.599999999999998</v>
      </c>
      <c r="P27">
        <f>P3+P9+P10</f>
        <v>10</v>
      </c>
      <c r="Q27">
        <f t="shared" ref="Q27:Z27" si="4">Q3+Q9+Q10</f>
        <v>0.37</v>
      </c>
      <c r="R27">
        <f t="shared" si="4"/>
        <v>-9</v>
      </c>
      <c r="S27">
        <f t="shared" si="4"/>
        <v>-12</v>
      </c>
      <c r="T27">
        <f t="shared" si="4"/>
        <v>0</v>
      </c>
      <c r="U27">
        <f t="shared" si="4"/>
        <v>0</v>
      </c>
      <c r="V27">
        <f t="shared" si="4"/>
        <v>0</v>
      </c>
      <c r="W27">
        <f t="shared" si="4"/>
        <v>0</v>
      </c>
      <c r="X27">
        <f t="shared" si="4"/>
        <v>0</v>
      </c>
      <c r="Y27">
        <f t="shared" si="4"/>
        <v>0</v>
      </c>
      <c r="Z27">
        <f t="shared" si="4"/>
        <v>0</v>
      </c>
      <c r="AA27">
        <f t="shared" si="2"/>
        <v>17</v>
      </c>
    </row>
    <row r="28" spans="1:27" x14ac:dyDescent="0.25">
      <c r="B28" t="s">
        <v>46</v>
      </c>
      <c r="C28">
        <f>C4</f>
        <v>21</v>
      </c>
      <c r="D28">
        <f t="shared" ref="D28:M28" si="5">D4</f>
        <v>0.2</v>
      </c>
      <c r="E28">
        <f t="shared" si="5"/>
        <v>-1</v>
      </c>
      <c r="F28">
        <f t="shared" si="5"/>
        <v>1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600</v>
      </c>
      <c r="N28">
        <f t="shared" si="1"/>
        <v>17.2</v>
      </c>
      <c r="P28">
        <f>P4</f>
        <v>21</v>
      </c>
      <c r="Q28">
        <f t="shared" ref="Q28:Z28" si="6">Q4</f>
        <v>0.48</v>
      </c>
      <c r="R28">
        <f t="shared" si="6"/>
        <v>-2</v>
      </c>
      <c r="S28">
        <f t="shared" si="6"/>
        <v>-2</v>
      </c>
      <c r="T28">
        <f t="shared" si="6"/>
        <v>0</v>
      </c>
      <c r="U28">
        <f t="shared" si="6"/>
        <v>0</v>
      </c>
      <c r="V28">
        <f t="shared" si="6"/>
        <v>0</v>
      </c>
      <c r="W28">
        <f t="shared" si="6"/>
        <v>0</v>
      </c>
      <c r="X28">
        <f t="shared" si="6"/>
        <v>0</v>
      </c>
      <c r="Y28">
        <f t="shared" si="6"/>
        <v>0</v>
      </c>
      <c r="Z28">
        <f t="shared" si="6"/>
        <v>600</v>
      </c>
      <c r="AA28">
        <f t="shared" si="2"/>
        <v>14.2</v>
      </c>
    </row>
    <row r="29" spans="1:27" x14ac:dyDescent="0.25">
      <c r="B29" t="s">
        <v>44</v>
      </c>
      <c r="C29">
        <f>C5+C12+C13+C14</f>
        <v>13</v>
      </c>
      <c r="D29">
        <f t="shared" ref="D29:M29" si="7">D5+D12+D13+D14</f>
        <v>0.19</v>
      </c>
      <c r="E29">
        <f t="shared" si="7"/>
        <v>-10</v>
      </c>
      <c r="F29">
        <f t="shared" si="7"/>
        <v>-7</v>
      </c>
      <c r="G29">
        <f t="shared" si="7"/>
        <v>0</v>
      </c>
      <c r="H29">
        <f t="shared" si="7"/>
        <v>0</v>
      </c>
      <c r="I29">
        <f t="shared" si="7"/>
        <v>0</v>
      </c>
      <c r="J29">
        <f t="shared" si="7"/>
        <v>0</v>
      </c>
      <c r="K29">
        <f t="shared" si="7"/>
        <v>0</v>
      </c>
      <c r="L29">
        <f t="shared" si="7"/>
        <v>0</v>
      </c>
      <c r="M29">
        <f t="shared" si="7"/>
        <v>1300</v>
      </c>
      <c r="N29">
        <f t="shared" si="1"/>
        <v>21.4</v>
      </c>
      <c r="P29">
        <f>P5+P12+P13+P14</f>
        <v>13</v>
      </c>
      <c r="Q29">
        <f t="shared" ref="Q29:Z29" si="8">Q5+Q12+Q13+Q14</f>
        <v>0.33</v>
      </c>
      <c r="R29">
        <f t="shared" si="8"/>
        <v>-10</v>
      </c>
      <c r="S29">
        <f t="shared" si="8"/>
        <v>-7</v>
      </c>
      <c r="T29">
        <f t="shared" si="8"/>
        <v>0</v>
      </c>
      <c r="U29">
        <f t="shared" si="8"/>
        <v>0</v>
      </c>
      <c r="V29">
        <f t="shared" si="8"/>
        <v>0</v>
      </c>
      <c r="W29">
        <f t="shared" si="8"/>
        <v>0</v>
      </c>
      <c r="X29">
        <f t="shared" si="8"/>
        <v>0</v>
      </c>
      <c r="Y29">
        <f t="shared" si="8"/>
        <v>0</v>
      </c>
      <c r="Z29">
        <f t="shared" si="8"/>
        <v>1300</v>
      </c>
      <c r="AA29">
        <f t="shared" si="2"/>
        <v>18.599999999999998</v>
      </c>
    </row>
    <row r="30" spans="1:27" x14ac:dyDescent="0.25">
      <c r="B30" t="s">
        <v>47</v>
      </c>
      <c r="C30">
        <f>C5+C12+C13+C16+C17</f>
        <v>15.5</v>
      </c>
      <c r="D30">
        <f t="shared" ref="D30:M30" si="9">D5+D12+D13+D16+D17</f>
        <v>0.26</v>
      </c>
      <c r="E30">
        <f t="shared" si="9"/>
        <v>-11</v>
      </c>
      <c r="F30">
        <f t="shared" si="9"/>
        <v>-2</v>
      </c>
      <c r="G30">
        <f t="shared" si="9"/>
        <v>0</v>
      </c>
      <c r="H30">
        <f t="shared" si="9"/>
        <v>0</v>
      </c>
      <c r="I30">
        <f t="shared" si="9"/>
        <v>0</v>
      </c>
      <c r="J30">
        <f t="shared" si="9"/>
        <v>0</v>
      </c>
      <c r="K30">
        <f t="shared" si="9"/>
        <v>0</v>
      </c>
      <c r="L30">
        <f t="shared" si="9"/>
        <v>0</v>
      </c>
      <c r="M30">
        <f t="shared" si="9"/>
        <v>1300</v>
      </c>
      <c r="N30">
        <f t="shared" si="1"/>
        <v>20.3</v>
      </c>
      <c r="P30">
        <f>P5+P12+P13+P16+P17</f>
        <v>14</v>
      </c>
      <c r="Q30">
        <f t="shared" ref="Q30:Z30" si="10">Q5+Q12+Q13+Q16+Q17</f>
        <v>0.35</v>
      </c>
      <c r="R30">
        <f t="shared" si="10"/>
        <v>-5</v>
      </c>
      <c r="S30">
        <f t="shared" si="10"/>
        <v>-5</v>
      </c>
      <c r="T30">
        <f t="shared" si="10"/>
        <v>0</v>
      </c>
      <c r="U30">
        <f t="shared" si="10"/>
        <v>0</v>
      </c>
      <c r="V30">
        <f t="shared" si="10"/>
        <v>0</v>
      </c>
      <c r="W30">
        <f t="shared" si="10"/>
        <v>0</v>
      </c>
      <c r="X30">
        <f t="shared" si="10"/>
        <v>0</v>
      </c>
      <c r="Y30">
        <f t="shared" si="10"/>
        <v>0</v>
      </c>
      <c r="Z30">
        <f t="shared" si="10"/>
        <v>1300</v>
      </c>
      <c r="AA30">
        <f t="shared" si="2"/>
        <v>14</v>
      </c>
    </row>
    <row r="31" spans="1:27" x14ac:dyDescent="0.25">
      <c r="B31" t="s">
        <v>48</v>
      </c>
      <c r="C31">
        <f>C7+C20+C21+C22+C23</f>
        <v>15</v>
      </c>
      <c r="D31">
        <f t="shared" ref="D31:M31" si="11">D7+D20+D21+D22+D23</f>
        <v>0.16</v>
      </c>
      <c r="E31">
        <f t="shared" si="11"/>
        <v>-4</v>
      </c>
      <c r="F31">
        <f t="shared" si="11"/>
        <v>-3</v>
      </c>
      <c r="G31">
        <f t="shared" si="11"/>
        <v>0</v>
      </c>
      <c r="H31">
        <f t="shared" si="11"/>
        <v>0</v>
      </c>
      <c r="I31">
        <f t="shared" si="11"/>
        <v>0</v>
      </c>
      <c r="J31">
        <f t="shared" si="11"/>
        <v>0</v>
      </c>
      <c r="K31">
        <f t="shared" si="11"/>
        <v>0</v>
      </c>
      <c r="L31">
        <f t="shared" si="11"/>
        <v>0</v>
      </c>
      <c r="M31">
        <f t="shared" si="11"/>
        <v>1500</v>
      </c>
      <c r="N31">
        <f t="shared" si="1"/>
        <v>16.8</v>
      </c>
      <c r="P31">
        <f>P7+P20+P21+P22+P23</f>
        <v>14</v>
      </c>
      <c r="Q31">
        <f t="shared" ref="Q31:Z31" si="12">Q7+Q20+Q21+Q22+Q23</f>
        <v>0.31000000000000005</v>
      </c>
      <c r="R31">
        <f t="shared" si="12"/>
        <v>-7</v>
      </c>
      <c r="S31">
        <f t="shared" si="12"/>
        <v>-8</v>
      </c>
      <c r="T31">
        <f t="shared" si="12"/>
        <v>0</v>
      </c>
      <c r="U31">
        <f t="shared" si="12"/>
        <v>0</v>
      </c>
      <c r="V31">
        <f t="shared" si="12"/>
        <v>0</v>
      </c>
      <c r="W31">
        <f t="shared" si="12"/>
        <v>0</v>
      </c>
      <c r="X31">
        <f t="shared" si="12"/>
        <v>0</v>
      </c>
      <c r="Y31">
        <f t="shared" si="12"/>
        <v>0</v>
      </c>
      <c r="Z31">
        <f t="shared" si="12"/>
        <v>1500</v>
      </c>
      <c r="AA31">
        <f t="shared" si="2"/>
        <v>18.2</v>
      </c>
    </row>
    <row r="32" spans="1:27" x14ac:dyDescent="0.25">
      <c r="B32" t="s">
        <v>49</v>
      </c>
      <c r="C32">
        <f>C6+C25</f>
        <v>11</v>
      </c>
      <c r="D32">
        <f t="shared" ref="D32:M32" si="13">D6+D25</f>
        <v>0.51</v>
      </c>
      <c r="E32">
        <f t="shared" si="13"/>
        <v>-9</v>
      </c>
      <c r="F32">
        <f t="shared" si="13"/>
        <v>-6</v>
      </c>
      <c r="G32">
        <f t="shared" si="13"/>
        <v>0</v>
      </c>
      <c r="H32">
        <f t="shared" si="13"/>
        <v>0.1</v>
      </c>
      <c r="I32">
        <f t="shared" si="13"/>
        <v>0</v>
      </c>
      <c r="J32">
        <f t="shared" si="13"/>
        <v>0</v>
      </c>
      <c r="K32">
        <f t="shared" si="13"/>
        <v>0</v>
      </c>
      <c r="L32">
        <f t="shared" si="13"/>
        <v>0</v>
      </c>
      <c r="M32">
        <f t="shared" si="13"/>
        <v>1850</v>
      </c>
      <c r="N32">
        <f t="shared" si="1"/>
        <v>11.1</v>
      </c>
      <c r="P32">
        <f>P6+P25</f>
        <v>12</v>
      </c>
      <c r="Q32">
        <f t="shared" ref="Q32:Z32" si="14">Q6+Q25</f>
        <v>0.42</v>
      </c>
      <c r="R32">
        <f t="shared" si="14"/>
        <v>-9</v>
      </c>
      <c r="S32">
        <f t="shared" si="14"/>
        <v>-8</v>
      </c>
      <c r="T32">
        <f t="shared" si="14"/>
        <v>0</v>
      </c>
      <c r="U32">
        <f t="shared" si="14"/>
        <v>0.1</v>
      </c>
      <c r="V32">
        <f t="shared" si="14"/>
        <v>0</v>
      </c>
      <c r="W32">
        <f t="shared" si="14"/>
        <v>0</v>
      </c>
      <c r="X32">
        <f t="shared" si="14"/>
        <v>0</v>
      </c>
      <c r="Y32">
        <f t="shared" si="14"/>
        <v>0</v>
      </c>
      <c r="Z32">
        <f t="shared" si="14"/>
        <v>1850</v>
      </c>
      <c r="AA32">
        <f t="shared" si="2"/>
        <v>15.100000000000001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scar-stocks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Wen, Yifan  (Student)</dc:creator>
  <cp:lastModifiedBy>Wen, Yifan  (Student)</cp:lastModifiedBy>
  <dcterms:created xsi:type="dcterms:W3CDTF">2024-09-03T05:30:30Z</dcterms:created>
  <dcterms:modified xsi:type="dcterms:W3CDTF">2024-09-03T06:07:04Z</dcterms:modified>
</cp:coreProperties>
</file>