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4240" windowHeight="12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3" i="1"/>
  <c r="J33"/>
  <c r="J32"/>
  <c r="I32"/>
  <c r="E33"/>
  <c r="E32"/>
  <c r="E23" a="1"/>
  <c r="F24" s="1"/>
  <c r="E23" l="1"/>
  <c r="F23"/>
  <c r="E24"/>
  <c r="E27" l="1" a="1"/>
  <c r="I27" a="1"/>
  <c r="E28" l="1"/>
  <c r="E27"/>
  <c r="J28"/>
  <c r="I28"/>
  <c r="J27"/>
  <c r="I27"/>
  <c r="E42" l="1" a="1"/>
  <c r="E43" l="1"/>
  <c r="E42"/>
  <c r="E46" l="1" a="1"/>
  <c r="I46" a="1"/>
  <c r="J47" l="1"/>
  <c r="J46"/>
  <c r="I46"/>
  <c r="I47"/>
  <c r="E46"/>
  <c r="E47"/>
</calcChain>
</file>

<file path=xl/sharedStrings.xml><?xml version="1.0" encoding="utf-8"?>
<sst xmlns="http://schemas.openxmlformats.org/spreadsheetml/2006/main" count="41" uniqueCount="31">
  <si>
    <t>Trave time on Link b: x2</t>
  </si>
  <si>
    <t>Travel time on Link a: x1</t>
  </si>
  <si>
    <t>Point Measurement (Z1)</t>
  </si>
  <si>
    <t>AVI Measurement (Z2)</t>
  </si>
  <si>
    <t>z1: (travel time observation on link a)</t>
  </si>
  <si>
    <t>z2: (travel time observation on link b)</t>
  </si>
  <si>
    <r>
      <t>Kalman Gain: K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</si>
  <si>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z3: (travel time along link a and b)</t>
  </si>
  <si>
    <t>H1</t>
  </si>
  <si>
    <t>H2</t>
  </si>
  <si>
    <t>A posteriroi</t>
  </si>
  <si>
    <r>
      <t>Kalman Gain: K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</si>
  <si>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A posteriori Estimate</t>
  </si>
  <si>
    <t>A priori Estimate</t>
  </si>
  <si>
    <r>
      <t>A priori estimation covariance matrix: P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</si>
  <si>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A posteriori estimation covariance matrix: P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</si>
  <si>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Input for estimate process</t>
  </si>
  <si>
    <t>A Priori estimate and estimation covariance matrix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</si>
  <si>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</si>
  <si>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</si>
  <si>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Point Measurement Covariance Matrix</t>
  </si>
  <si>
    <t>Point-to-point Measurement Covariance Matrix</t>
  </si>
  <si>
    <t>R1</t>
  </si>
  <si>
    <t>R2</t>
  </si>
  <si>
    <t>A Prirori Estimate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</si>
  <si>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</si>
  <si>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</si>
  <si>
    <r>
      <t>A posteriori estimation covariance matrix: 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</si>
  <si>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</t>
    </r>
  </si>
  <si>
    <r>
      <t>A priori estimation covariance matrix: P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</t>
    </r>
  </si>
  <si>
    <r>
      <t>A priori estimation covariance matrix: 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</si>
</sst>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2</xdr:row>
      <xdr:rowOff>180975</xdr:rowOff>
    </xdr:from>
    <xdr:to>
      <xdr:col>22</xdr:col>
      <xdr:colOff>533400</xdr:colOff>
      <xdr:row>10</xdr:row>
      <xdr:rowOff>171450</xdr:rowOff>
    </xdr:to>
    <xdr:sp macro="" textlink="">
      <xdr:nvSpPr>
        <xdr:cNvPr id="13" name="TextBox 12"/>
        <xdr:cNvSpPr txBox="1"/>
      </xdr:nvSpPr>
      <xdr:spPr>
        <a:xfrm>
          <a:off x="9725025" y="561975"/>
          <a:ext cx="5172075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</a:t>
          </a:r>
          <a:r>
            <a:rPr lang="en-US" sz="1100" baseline="0"/>
            <a:t> this simple example, there are two links: link a connects node 1 and 2; link b connects node 2 and 3.</a:t>
          </a:r>
          <a:endParaRPr lang="en-US" sz="1100"/>
        </a:p>
      </xdr:txBody>
    </xdr:sp>
    <xdr:clientData/>
  </xdr:twoCellAnchor>
  <xdr:twoCellAnchor>
    <xdr:from>
      <xdr:col>14</xdr:col>
      <xdr:colOff>381000</xdr:colOff>
      <xdr:row>2</xdr:row>
      <xdr:rowOff>114300</xdr:rowOff>
    </xdr:from>
    <xdr:to>
      <xdr:col>21</xdr:col>
      <xdr:colOff>466725</xdr:colOff>
      <xdr:row>6</xdr:row>
      <xdr:rowOff>66675</xdr:rowOff>
    </xdr:to>
    <xdr:grpSp>
      <xdr:nvGrpSpPr>
        <xdr:cNvPr id="14" name="Group 13"/>
        <xdr:cNvGrpSpPr/>
      </xdr:nvGrpSpPr>
      <xdr:grpSpPr>
        <a:xfrm>
          <a:off x="9867900" y="495300"/>
          <a:ext cx="4352925" cy="752475"/>
          <a:chOff x="11201400" y="1485900"/>
          <a:chExt cx="4352925" cy="752475"/>
        </a:xfrm>
      </xdr:grpSpPr>
      <xdr:sp macro="" textlink="">
        <xdr:nvSpPr>
          <xdr:cNvPr id="15" name="Oval 14"/>
          <xdr:cNvSpPr/>
        </xdr:nvSpPr>
        <xdr:spPr>
          <a:xfrm>
            <a:off x="11201400" y="1657350"/>
            <a:ext cx="381000" cy="55245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1</a:t>
            </a:r>
          </a:p>
        </xdr:txBody>
      </xdr:sp>
      <xdr:sp macro="" textlink="">
        <xdr:nvSpPr>
          <xdr:cNvPr id="16" name="Oval 15"/>
          <xdr:cNvSpPr/>
        </xdr:nvSpPr>
        <xdr:spPr>
          <a:xfrm>
            <a:off x="13296900" y="1676400"/>
            <a:ext cx="381000" cy="55245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17" name="Oval 16"/>
          <xdr:cNvSpPr/>
        </xdr:nvSpPr>
        <xdr:spPr>
          <a:xfrm>
            <a:off x="15173325" y="1685925"/>
            <a:ext cx="381000" cy="55245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3</a:t>
            </a:r>
          </a:p>
        </xdr:txBody>
      </xdr:sp>
      <xdr:cxnSp macro="">
        <xdr:nvCxnSpPr>
          <xdr:cNvPr id="18" name="Straight Arrow Connector 17"/>
          <xdr:cNvCxnSpPr>
            <a:stCxn id="15" idx="6"/>
            <a:endCxn id="16" idx="2"/>
          </xdr:cNvCxnSpPr>
        </xdr:nvCxnSpPr>
        <xdr:spPr>
          <a:xfrm>
            <a:off x="11582400" y="1838325"/>
            <a:ext cx="1714500" cy="19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>
            <a:stCxn id="16" idx="6"/>
            <a:endCxn id="17" idx="2"/>
          </xdr:cNvCxnSpPr>
        </xdr:nvCxnSpPr>
        <xdr:spPr>
          <a:xfrm>
            <a:off x="13677900" y="1857375"/>
            <a:ext cx="1495425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Rectangle 19"/>
          <xdr:cNvSpPr/>
        </xdr:nvSpPr>
        <xdr:spPr>
          <a:xfrm>
            <a:off x="11982450" y="1485900"/>
            <a:ext cx="733425" cy="4667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800"/>
              <a:t>a</a:t>
            </a:r>
          </a:p>
        </xdr:txBody>
      </xdr:sp>
      <xdr:sp macro="" textlink="">
        <xdr:nvSpPr>
          <xdr:cNvPr id="21" name="Rectangle 20"/>
          <xdr:cNvSpPr/>
        </xdr:nvSpPr>
        <xdr:spPr>
          <a:xfrm>
            <a:off x="14030325" y="1514475"/>
            <a:ext cx="733425" cy="6572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800"/>
              <a:t>b</a:t>
            </a:r>
          </a:p>
        </xdr:txBody>
      </xdr:sp>
    </xdr:grpSp>
    <xdr:clientData/>
  </xdr:twoCellAnchor>
  <xdr:twoCellAnchor>
    <xdr:from>
      <xdr:col>1</xdr:col>
      <xdr:colOff>504825</xdr:colOff>
      <xdr:row>26</xdr:row>
      <xdr:rowOff>85725</xdr:rowOff>
    </xdr:from>
    <xdr:to>
      <xdr:col>2</xdr:col>
      <xdr:colOff>466725</xdr:colOff>
      <xdr:row>32</xdr:row>
      <xdr:rowOff>9525</xdr:rowOff>
    </xdr:to>
    <xdr:sp macro="" textlink="">
      <xdr:nvSpPr>
        <xdr:cNvPr id="22" name="Curved Right Arrow 21"/>
        <xdr:cNvSpPr/>
      </xdr:nvSpPr>
      <xdr:spPr>
        <a:xfrm>
          <a:off x="1114425" y="5400675"/>
          <a:ext cx="571500" cy="11239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Simple projection</a:t>
          </a: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219075</xdr:colOff>
      <xdr:row>27</xdr:row>
      <xdr:rowOff>19050</xdr:rowOff>
    </xdr:from>
    <xdr:to>
      <xdr:col>7</xdr:col>
      <xdr:colOff>180975</xdr:colOff>
      <xdr:row>32</xdr:row>
      <xdr:rowOff>133350</xdr:rowOff>
    </xdr:to>
    <xdr:sp macro="" textlink="">
      <xdr:nvSpPr>
        <xdr:cNvPr id="23" name="Curved Right Arrow 22"/>
        <xdr:cNvSpPr/>
      </xdr:nvSpPr>
      <xdr:spPr>
        <a:xfrm>
          <a:off x="4829175" y="5524500"/>
          <a:ext cx="571500" cy="11239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Simple projection</a:t>
          </a:r>
          <a:endParaRPr lang="en-US">
            <a:solidFill>
              <a:srgbClr val="FF0000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</xdr:colOff>
      <xdr:row>19</xdr:row>
      <xdr:rowOff>171450</xdr:rowOff>
    </xdr:from>
    <xdr:to>
      <xdr:col>12</xdr:col>
      <xdr:colOff>95250</xdr:colOff>
      <xdr:row>22</xdr:row>
      <xdr:rowOff>152400</xdr:rowOff>
    </xdr:to>
    <xdr:sp macro="" textlink="">
      <xdr:nvSpPr>
        <xdr:cNvPr id="24" name="Curved Up Arrow 23"/>
        <xdr:cNvSpPr/>
      </xdr:nvSpPr>
      <xdr:spPr>
        <a:xfrm flipH="1">
          <a:off x="4095750" y="4267200"/>
          <a:ext cx="4267200" cy="5524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333375</xdr:colOff>
      <xdr:row>39</xdr:row>
      <xdr:rowOff>38100</xdr:rowOff>
    </xdr:from>
    <xdr:to>
      <xdr:col>13</xdr:col>
      <xdr:colOff>66675</xdr:colOff>
      <xdr:row>41</xdr:row>
      <xdr:rowOff>209550</xdr:rowOff>
    </xdr:to>
    <xdr:sp macro="" textlink="">
      <xdr:nvSpPr>
        <xdr:cNvPr id="26" name="Curved Up Arrow 25"/>
        <xdr:cNvSpPr/>
      </xdr:nvSpPr>
      <xdr:spPr>
        <a:xfrm flipH="1">
          <a:off x="4333875" y="8267700"/>
          <a:ext cx="4610100" cy="5524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552450</xdr:colOff>
      <xdr:row>5</xdr:row>
      <xdr:rowOff>180975</xdr:rowOff>
    </xdr:from>
    <xdr:to>
      <xdr:col>2</xdr:col>
      <xdr:colOff>514350</xdr:colOff>
      <xdr:row>11</xdr:row>
      <xdr:rowOff>104775</xdr:rowOff>
    </xdr:to>
    <xdr:sp macro="" textlink="">
      <xdr:nvSpPr>
        <xdr:cNvPr id="25" name="Curved Right Arrow 24"/>
        <xdr:cNvSpPr/>
      </xdr:nvSpPr>
      <xdr:spPr>
        <a:xfrm>
          <a:off x="1162050" y="1171575"/>
          <a:ext cx="571500" cy="11239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428625</xdr:colOff>
      <xdr:row>5</xdr:row>
      <xdr:rowOff>19050</xdr:rowOff>
    </xdr:from>
    <xdr:to>
      <xdr:col>10</xdr:col>
      <xdr:colOff>390525</xdr:colOff>
      <xdr:row>10</xdr:row>
      <xdr:rowOff>133350</xdr:rowOff>
    </xdr:to>
    <xdr:sp macro="" textlink="">
      <xdr:nvSpPr>
        <xdr:cNvPr id="27" name="Curved Right Arrow 26"/>
        <xdr:cNvSpPr/>
      </xdr:nvSpPr>
      <xdr:spPr>
        <a:xfrm>
          <a:off x="6867525" y="1009650"/>
          <a:ext cx="571500" cy="11239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N47"/>
  <sheetViews>
    <sheetView tabSelected="1" workbookViewId="0">
      <selection activeCell="P15" sqref="P15"/>
    </sheetView>
  </sheetViews>
  <sheetFormatPr defaultRowHeight="15"/>
  <cols>
    <col min="4" max="4" width="23.42578125" bestFit="1" customWidth="1"/>
  </cols>
  <sheetData>
    <row r="4" spans="1:14" ht="18">
      <c r="D4" s="12" t="s">
        <v>13</v>
      </c>
      <c r="E4" s="15" t="s">
        <v>19</v>
      </c>
      <c r="G4" s="1"/>
      <c r="H4" s="1"/>
      <c r="I4" s="1"/>
      <c r="K4" s="13" t="s">
        <v>14</v>
      </c>
    </row>
    <row r="5" spans="1:14">
      <c r="A5" s="22" t="s">
        <v>17</v>
      </c>
      <c r="B5" s="22"/>
      <c r="C5" s="23"/>
      <c r="D5" s="12" t="s">
        <v>1</v>
      </c>
      <c r="E5" s="11">
        <v>4</v>
      </c>
      <c r="G5" s="1"/>
      <c r="H5" s="1"/>
      <c r="I5" s="1"/>
      <c r="L5" s="3">
        <v>50</v>
      </c>
      <c r="M5" s="3">
        <v>0</v>
      </c>
    </row>
    <row r="6" spans="1:14">
      <c r="A6" s="22"/>
      <c r="B6" s="22"/>
      <c r="C6" s="23"/>
      <c r="D6" s="12" t="s">
        <v>0</v>
      </c>
      <c r="E6" s="11">
        <v>5</v>
      </c>
      <c r="G6" s="1"/>
      <c r="H6" s="1"/>
      <c r="I6" s="1"/>
      <c r="L6" s="3">
        <v>0</v>
      </c>
      <c r="M6" s="3">
        <v>50</v>
      </c>
    </row>
    <row r="7" spans="1:14" ht="15.75" thickBot="1">
      <c r="A7" s="8"/>
      <c r="B7" s="8"/>
      <c r="C7" s="8"/>
      <c r="D7" s="8"/>
      <c r="E7" s="8"/>
      <c r="F7" s="8"/>
      <c r="G7" s="9"/>
      <c r="H7" s="9"/>
      <c r="I7" s="9"/>
      <c r="J7" s="8"/>
      <c r="K7" s="8"/>
      <c r="L7" s="9"/>
      <c r="M7" s="9"/>
      <c r="N7" s="8"/>
    </row>
    <row r="8" spans="1:14" ht="15.75" thickTop="1">
      <c r="A8" s="7"/>
      <c r="B8" s="7"/>
      <c r="C8" s="7"/>
      <c r="D8" s="7"/>
      <c r="E8" s="7"/>
      <c r="F8" s="7"/>
      <c r="G8" s="10"/>
      <c r="H8" s="10"/>
      <c r="I8" s="10"/>
      <c r="J8" s="7"/>
      <c r="K8" s="7"/>
      <c r="L8" s="10"/>
      <c r="M8" s="10"/>
      <c r="N8" s="7"/>
    </row>
    <row r="9" spans="1:14" ht="18">
      <c r="A9" s="7"/>
      <c r="B9" s="7"/>
      <c r="C9" s="7"/>
      <c r="D9" s="12" t="s">
        <v>13</v>
      </c>
      <c r="E9" s="15" t="s">
        <v>28</v>
      </c>
      <c r="G9" s="1"/>
      <c r="H9" s="1"/>
      <c r="I9" s="1"/>
      <c r="K9" s="13" t="s">
        <v>29</v>
      </c>
    </row>
    <row r="10" spans="1:14">
      <c r="A10" s="7"/>
      <c r="B10" s="7"/>
      <c r="C10" s="7"/>
      <c r="D10" s="12" t="s">
        <v>1</v>
      </c>
      <c r="E10" s="11">
        <v>4</v>
      </c>
      <c r="G10" s="1"/>
      <c r="H10" s="1"/>
      <c r="I10" s="1"/>
      <c r="L10" s="3">
        <v>50</v>
      </c>
      <c r="M10" s="3">
        <v>0</v>
      </c>
    </row>
    <row r="11" spans="1:14">
      <c r="A11" s="7"/>
      <c r="B11" s="7"/>
      <c r="C11" s="7"/>
      <c r="D11" s="12" t="s">
        <v>0</v>
      </c>
      <c r="E11" s="11">
        <v>5</v>
      </c>
      <c r="G11" s="1"/>
      <c r="H11" s="1"/>
      <c r="I11" s="1"/>
      <c r="L11" s="3">
        <v>0</v>
      </c>
      <c r="M11" s="3">
        <v>50</v>
      </c>
    </row>
    <row r="13" spans="1:14">
      <c r="D13" s="24" t="s">
        <v>2</v>
      </c>
      <c r="E13" s="25"/>
      <c r="H13" t="s">
        <v>22</v>
      </c>
      <c r="I13" s="13" t="s">
        <v>20</v>
      </c>
    </row>
    <row r="14" spans="1:14" ht="30">
      <c r="A14" s="20" t="s">
        <v>16</v>
      </c>
      <c r="B14" s="20"/>
      <c r="C14" s="21"/>
      <c r="D14" s="14" t="s">
        <v>4</v>
      </c>
      <c r="E14" s="11">
        <v>3.7</v>
      </c>
      <c r="I14" s="5">
        <v>0.8</v>
      </c>
      <c r="J14" s="5">
        <v>0</v>
      </c>
    </row>
    <row r="15" spans="1:14" ht="30">
      <c r="D15" s="14" t="s">
        <v>5</v>
      </c>
      <c r="E15" s="11">
        <v>5.5</v>
      </c>
      <c r="I15" s="5">
        <v>0</v>
      </c>
      <c r="J15" s="5">
        <v>0.8</v>
      </c>
    </row>
    <row r="18" spans="1:14">
      <c r="D18" t="s">
        <v>8</v>
      </c>
    </row>
    <row r="19" spans="1:14">
      <c r="E19" s="4">
        <v>1</v>
      </c>
      <c r="F19" s="4">
        <v>0</v>
      </c>
    </row>
    <row r="20" spans="1:14">
      <c r="E20" s="4">
        <v>0</v>
      </c>
      <c r="F20" s="4">
        <v>1</v>
      </c>
    </row>
    <row r="21" spans="1:14">
      <c r="E21" s="10"/>
      <c r="F21" s="10"/>
    </row>
    <row r="23" spans="1:14" ht="18">
      <c r="D23" s="13" t="s">
        <v>6</v>
      </c>
      <c r="E23" s="6">
        <f t="array" ref="E23:F24">MMULT(MMULT(L5:M6,TRANSPOSE(E19:F20)),MINVERSE((MMULT(E19:F20,MMULT(L5:M6,TRANSPOSE(E19:F20)))+I14:J15)))</f>
        <v>0.98425196850393704</v>
      </c>
      <c r="F23" s="6">
        <v>0</v>
      </c>
    </row>
    <row r="24" spans="1:14">
      <c r="E24" s="6">
        <v>0</v>
      </c>
      <c r="F24" s="6">
        <v>0.98425196850393704</v>
      </c>
    </row>
    <row r="26" spans="1:14" ht="18">
      <c r="D26" s="12" t="s">
        <v>10</v>
      </c>
      <c r="E26" s="15" t="s">
        <v>18</v>
      </c>
      <c r="H26" s="13" t="s">
        <v>15</v>
      </c>
    </row>
    <row r="27" spans="1:14">
      <c r="D27" s="12" t="s">
        <v>1</v>
      </c>
      <c r="E27" s="2">
        <f t="array" ref="E27:E28">E5:E6+MMULT(E23:F24,(E14:E15-MMULT(E19:F20,E5:E6)))</f>
        <v>3.704724409448819</v>
      </c>
      <c r="I27" s="3">
        <f t="array" ref="I27:J28">L5:M6-MMULT(MMULT(E23:F24,E19:F20),L5:M6)</f>
        <v>0.78740157480314821</v>
      </c>
      <c r="J27" s="3">
        <v>0</v>
      </c>
    </row>
    <row r="28" spans="1:14">
      <c r="D28" s="12" t="s">
        <v>0</v>
      </c>
      <c r="E28" s="2">
        <v>5.4921259842519685</v>
      </c>
      <c r="I28" s="3">
        <v>0</v>
      </c>
      <c r="J28" s="3">
        <v>0.78740157480314821</v>
      </c>
    </row>
    <row r="29" spans="1:14" ht="15.75" thickBo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  <c r="M29" s="9"/>
      <c r="N29" s="8"/>
    </row>
    <row r="30" spans="1:14" ht="15.75" thickTop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10"/>
      <c r="M30" s="10"/>
      <c r="N30" s="7"/>
    </row>
    <row r="31" spans="1:14" ht="18">
      <c r="A31" s="7"/>
      <c r="B31" s="7"/>
      <c r="C31" s="7"/>
      <c r="D31" s="12" t="s">
        <v>24</v>
      </c>
      <c r="E31" s="15" t="s">
        <v>25</v>
      </c>
      <c r="H31" s="13" t="s">
        <v>30</v>
      </c>
      <c r="M31" s="10"/>
      <c r="N31" s="7"/>
    </row>
    <row r="32" spans="1:14">
      <c r="A32" s="7"/>
      <c r="B32" s="7"/>
      <c r="C32" s="7"/>
      <c r="D32" s="12" t="s">
        <v>1</v>
      </c>
      <c r="E32" s="2">
        <f>E27</f>
        <v>3.704724409448819</v>
      </c>
      <c r="I32" s="3">
        <f>I27</f>
        <v>0.78740157480314821</v>
      </c>
      <c r="J32" s="3">
        <f>J27</f>
        <v>0</v>
      </c>
      <c r="M32" s="10"/>
      <c r="N32" s="7"/>
    </row>
    <row r="33" spans="1:14">
      <c r="A33" s="7"/>
      <c r="B33" s="7"/>
      <c r="C33" s="7"/>
      <c r="D33" s="12" t="s">
        <v>0</v>
      </c>
      <c r="E33" s="2">
        <f>E28</f>
        <v>5.4921259842519685</v>
      </c>
      <c r="I33" s="3">
        <f>I28</f>
        <v>0</v>
      </c>
      <c r="J33" s="3">
        <f>J28</f>
        <v>0.78740157480314821</v>
      </c>
      <c r="M33" s="10"/>
      <c r="N33" s="7"/>
    </row>
    <row r="35" spans="1:14">
      <c r="D35" s="24" t="s">
        <v>3</v>
      </c>
      <c r="E35" s="25"/>
      <c r="H35" t="s">
        <v>23</v>
      </c>
      <c r="I35" s="13" t="s">
        <v>21</v>
      </c>
    </row>
    <row r="36" spans="1:14" ht="30">
      <c r="A36" s="20" t="s">
        <v>16</v>
      </c>
      <c r="B36" s="20"/>
      <c r="C36" s="21"/>
      <c r="D36" s="14" t="s">
        <v>7</v>
      </c>
      <c r="E36" s="11">
        <v>9.5</v>
      </c>
      <c r="I36">
        <v>0.4</v>
      </c>
    </row>
    <row r="37" spans="1:14">
      <c r="A37" s="18"/>
      <c r="B37" s="18"/>
      <c r="C37" s="19"/>
      <c r="D37" s="16"/>
      <c r="E37" s="17"/>
      <c r="H37" s="10"/>
      <c r="I37" s="10"/>
    </row>
    <row r="38" spans="1:14">
      <c r="A38" s="18"/>
      <c r="B38" s="18"/>
      <c r="C38" s="19"/>
      <c r="D38" t="s">
        <v>9</v>
      </c>
      <c r="H38" s="10"/>
      <c r="I38" s="10"/>
    </row>
    <row r="39" spans="1:14">
      <c r="A39" s="18"/>
      <c r="B39" s="18"/>
      <c r="C39" s="19"/>
      <c r="E39" s="4">
        <v>1</v>
      </c>
      <c r="F39" s="4">
        <v>1</v>
      </c>
      <c r="H39" s="10"/>
      <c r="I39" s="10"/>
    </row>
    <row r="40" spans="1:14">
      <c r="A40" s="18"/>
      <c r="B40" s="18"/>
      <c r="C40" s="19"/>
      <c r="D40" s="16"/>
      <c r="E40" s="17"/>
      <c r="H40" s="10"/>
      <c r="I40" s="10"/>
    </row>
    <row r="42" spans="1:14" ht="18">
      <c r="D42" s="12" t="s">
        <v>11</v>
      </c>
      <c r="E42" s="6">
        <f t="array" ref="E42:E43">MMULT(MMULT(I27:J28,TRANSPOSE(E39:F39)),MINVERSE(MMULT(MMULT(E39:F39,I27:J28),TRANSPOSE(E39:F39))+I36))</f>
        <v>0.39872408293460915</v>
      </c>
    </row>
    <row r="43" spans="1:14">
      <c r="D43" s="2"/>
      <c r="E43" s="6">
        <v>0.39872408293460915</v>
      </c>
    </row>
    <row r="45" spans="1:14" ht="18">
      <c r="D45" s="12" t="s">
        <v>12</v>
      </c>
      <c r="E45" s="11" t="s">
        <v>26</v>
      </c>
      <c r="H45" s="13" t="s">
        <v>27</v>
      </c>
    </row>
    <row r="46" spans="1:14">
      <c r="D46" s="2" t="s">
        <v>1</v>
      </c>
      <c r="E46" s="2">
        <f t="array" ref="E46:E47">E27:E28+MMULT(E42:E43,(E36-MMULT(E39:F39,E27:E28)))</f>
        <v>3.8255974582124606</v>
      </c>
      <c r="I46" s="3">
        <f t="array" ref="I46:J47">I27:J28-MMULT(MMULT(E42:E43,E39:F39),I27:J28)</f>
        <v>0.47344560398849589</v>
      </c>
      <c r="J46" s="3">
        <v>-0.31395597081465232</v>
      </c>
    </row>
    <row r="47" spans="1:14">
      <c r="D47" s="2" t="s">
        <v>0</v>
      </c>
      <c r="E47" s="2">
        <v>5.6129990330156101</v>
      </c>
      <c r="I47" s="3">
        <v>-0.31395597081465232</v>
      </c>
      <c r="J47" s="3">
        <v>0.47344560398849589</v>
      </c>
    </row>
  </sheetData>
  <mergeCells count="5">
    <mergeCell ref="A14:C14"/>
    <mergeCell ref="A36:C36"/>
    <mergeCell ref="A5:C6"/>
    <mergeCell ref="D35:E35"/>
    <mergeCell ref="D13:E13"/>
  </mergeCells>
  <pageMargins left="0.7" right="0.7" top="0.75" bottom="0.75" header="0.3" footer="0.3"/>
  <pageSetup paperSize="9" orientation="portrait" horizontalDpi="1200" verticalDpi="1200" r:id="rId1"/>
  <drawing r:id="rId2"/>
  <legacyDrawing r:id="rId3"/>
  <oleObjects>
    <oleObject progId="Equation.DSMT4" shapeId="1030" r:id="rId4"/>
    <oleObject progId="Equation.DSMT4" shapeId="1031" r:id="rId5"/>
    <oleObject progId="Equation.DSMT4" shapeId="1033" r:id="rId6"/>
    <oleObject progId="Equation.DSMT4" shapeId="1035" r:id="rId7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 of Utah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Lei</dc:creator>
  <cp:lastModifiedBy>Zhou</cp:lastModifiedBy>
  <dcterms:created xsi:type="dcterms:W3CDTF">2010-11-12T05:12:24Z</dcterms:created>
  <dcterms:modified xsi:type="dcterms:W3CDTF">2013-02-14T00:40:19Z</dcterms:modified>
</cp:coreProperties>
</file>