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MedidorInteligente\Resultados\"/>
    </mc:Choice>
  </mc:AlternateContent>
  <xr:revisionPtr revIDLastSave="0" documentId="10_ncr:8100000_{631DFE24-1F6C-4E88-BA7F-386F30BD5402}" xr6:coauthVersionLast="33" xr6:coauthVersionMax="33" xr10:uidLastSave="{00000000-0000-0000-0000-000000000000}"/>
  <bookViews>
    <workbookView xWindow="0" yWindow="0" windowWidth="23040" windowHeight="9072" xr2:uid="{4FEBC3F0-7695-4904-87E3-E381A882858B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5" i="1" l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I41" i="1"/>
  <c r="H41" i="1"/>
  <c r="W21" i="1"/>
  <c r="W22" i="1"/>
  <c r="W23" i="1"/>
  <c r="W24" i="1"/>
  <c r="W25" i="1"/>
  <c r="W26" i="1"/>
  <c r="W27" i="1"/>
  <c r="W28" i="1"/>
  <c r="W29" i="1"/>
  <c r="W30" i="1"/>
  <c r="W20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R21" i="1"/>
  <c r="R22" i="1"/>
  <c r="R23" i="1"/>
  <c r="R24" i="1"/>
  <c r="R25" i="1"/>
  <c r="R26" i="1"/>
  <c r="R27" i="1"/>
  <c r="R28" i="1"/>
  <c r="R29" i="1"/>
  <c r="R30" i="1"/>
  <c r="R20" i="1"/>
  <c r="R14" i="1"/>
  <c r="AC14" i="1"/>
  <c r="Z11" i="1"/>
  <c r="Z14" i="1" s="1"/>
  <c r="AA11" i="1"/>
  <c r="AA14" i="1" s="1"/>
  <c r="AB11" i="1"/>
  <c r="AB14" i="1" s="1"/>
  <c r="AC11" i="1"/>
  <c r="Y11" i="1"/>
  <c r="Y14" i="1" s="1"/>
  <c r="V14" i="1"/>
  <c r="U14" i="1"/>
  <c r="T14" i="1"/>
  <c r="S14" i="1"/>
  <c r="B29" i="1" l="1"/>
  <c r="C29" i="1"/>
  <c r="D29" i="1"/>
  <c r="E29" i="1"/>
  <c r="F29" i="1"/>
  <c r="B21" i="1"/>
  <c r="C21" i="1"/>
  <c r="D21" i="1"/>
  <c r="E21" i="1"/>
  <c r="F21" i="1"/>
  <c r="B22" i="1"/>
  <c r="G22" i="1" s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C20" i="1"/>
  <c r="D20" i="1"/>
  <c r="E20" i="1"/>
  <c r="F20" i="1"/>
  <c r="B20" i="1"/>
  <c r="G20" i="1" s="1"/>
  <c r="G25" i="1" l="1"/>
  <c r="G28" i="1"/>
  <c r="G23" i="1"/>
  <c r="G26" i="1"/>
  <c r="G21" i="1"/>
  <c r="G24" i="1"/>
  <c r="G27" i="1"/>
  <c r="G29" i="1"/>
  <c r="B14" i="1"/>
  <c r="I14" i="1"/>
  <c r="C14" i="1"/>
  <c r="J14" i="1"/>
  <c r="D14" i="1"/>
  <c r="K14" i="1"/>
  <c r="E14" i="1"/>
  <c r="L14" i="1"/>
  <c r="F14" i="1"/>
  <c r="M14" i="1"/>
  <c r="D30" i="1" l="1"/>
  <c r="C30" i="1"/>
  <c r="E30" i="1"/>
  <c r="F30" i="1"/>
  <c r="B30" i="1"/>
  <c r="G30" i="1" s="1"/>
</calcChain>
</file>

<file path=xl/sharedStrings.xml><?xml version="1.0" encoding="utf-8"?>
<sst xmlns="http://schemas.openxmlformats.org/spreadsheetml/2006/main" count="83" uniqueCount="23">
  <si>
    <t>Medidor</t>
  </si>
  <si>
    <t>Factor de potencia</t>
  </si>
  <si>
    <t>Frecuencia fundamental (Hz)</t>
  </si>
  <si>
    <t>Vrms (V)</t>
  </si>
  <si>
    <t>Irms (A)</t>
  </si>
  <si>
    <t>Desfase (grados)</t>
  </si>
  <si>
    <t>THD I %</t>
  </si>
  <si>
    <t>THD V %</t>
  </si>
  <si>
    <t>Potencia aparente (VA)</t>
  </si>
  <si>
    <t>Potencia activa (W)</t>
  </si>
  <si>
    <t>Potencia reactiva (VAR)</t>
  </si>
  <si>
    <t>Energia (W/h)</t>
  </si>
  <si>
    <t>Cuadrante</t>
  </si>
  <si>
    <t>Osciloscopio Infinuum</t>
  </si>
  <si>
    <t>Muestra</t>
  </si>
  <si>
    <t>Error de las mediciones del osciloscopio vs el medidor</t>
  </si>
  <si>
    <t>Error % Promediado</t>
  </si>
  <si>
    <t>Energia (W/)</t>
  </si>
  <si>
    <t>V</t>
  </si>
  <si>
    <t>I</t>
  </si>
  <si>
    <t>Osciloscopio</t>
  </si>
  <si>
    <t>Error %</t>
  </si>
  <si>
    <t>Armonico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</si>
</sst>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 shrinkToFit="1"/>
    </xf>
    <xf numFmtId="0" fontId="0" fillId="0" borderId="0" xfId="0" applyBorder="1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 shrinkToFi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 shrinkToFit="1"/>
    </xf>
    <xf numFmtId="2" fontId="0" fillId="0" borderId="0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5C0B-E943-4576-A72A-D431357DF165}">
  <dimension ref="A1:AC91"/>
  <sheetViews>
    <sheetView tabSelected="1" zoomScale="85" zoomScaleNormal="85" workbookViewId="0">
      <selection activeCell="B20" sqref="B20:B31"/>
    </sheetView>
  </sheetViews>
  <sheetFormatPr defaultRowHeight="14.4" x14ac:dyDescent="0.3"/>
  <cols>
    <col min="1" max="6" width="11.77734375" style="1" customWidth="1"/>
    <col min="7" max="7" width="11.77734375" style="2" customWidth="1"/>
    <col min="8" max="9" width="11.77734375" style="24" customWidth="1"/>
    <col min="10" max="12" width="11.77734375" style="1" customWidth="1"/>
    <col min="13" max="14" width="11.77734375" style="2" customWidth="1"/>
    <col min="17" max="17" width="13.5546875" customWidth="1"/>
    <col min="18" max="18" width="9.77734375" style="9" customWidth="1"/>
    <col min="19" max="22" width="9.77734375" style="7" customWidth="1"/>
    <col min="23" max="23" width="8.44140625" style="7" customWidth="1"/>
    <col min="24" max="24" width="16.88671875" style="7" customWidth="1"/>
    <col min="25" max="25" width="11.44140625" style="7" customWidth="1"/>
    <col min="26" max="29" width="9.44140625" style="7" customWidth="1"/>
    <col min="31" max="31" width="7" bestFit="1" customWidth="1"/>
    <col min="32" max="33" width="8" bestFit="1" customWidth="1"/>
    <col min="34" max="35" width="6.6640625" bestFit="1" customWidth="1"/>
    <col min="36" max="36" width="7" bestFit="1" customWidth="1"/>
    <col min="37" max="37" width="8" bestFit="1" customWidth="1"/>
    <col min="38" max="38" width="2" bestFit="1" customWidth="1"/>
    <col min="39" max="39" width="8" bestFit="1" customWidth="1"/>
    <col min="40" max="40" width="2" bestFit="1" customWidth="1"/>
    <col min="41" max="41" width="8" bestFit="1" customWidth="1"/>
    <col min="42" max="42" width="6" bestFit="1" customWidth="1"/>
    <col min="43" max="43" width="9" bestFit="1" customWidth="1"/>
  </cols>
  <sheetData>
    <row r="1" spans="1:29" ht="43.2" customHeight="1" x14ac:dyDescent="0.3">
      <c r="A1" s="10"/>
      <c r="B1" s="10"/>
      <c r="C1" s="10"/>
      <c r="D1" s="10"/>
      <c r="E1" s="10"/>
      <c r="F1" s="10"/>
      <c r="G1" s="10"/>
      <c r="H1" s="20"/>
      <c r="I1" s="20"/>
      <c r="J1"/>
      <c r="K1"/>
      <c r="L1"/>
      <c r="M1"/>
      <c r="N1"/>
    </row>
    <row r="2" spans="1:29" x14ac:dyDescent="0.3">
      <c r="A2" s="6"/>
      <c r="B2" s="15" t="s">
        <v>13</v>
      </c>
      <c r="C2" s="15"/>
      <c r="D2" s="15"/>
      <c r="E2" s="15"/>
      <c r="F2" s="15"/>
      <c r="G2" s="6"/>
      <c r="H2" s="21"/>
      <c r="I2" s="15" t="s">
        <v>0</v>
      </c>
      <c r="J2" s="15"/>
      <c r="K2" s="15"/>
      <c r="L2" s="15"/>
      <c r="M2" s="15"/>
      <c r="N2" s="5"/>
      <c r="Q2" s="17" t="s">
        <v>0</v>
      </c>
      <c r="R2" s="17"/>
      <c r="S2" s="17"/>
      <c r="T2" s="17"/>
      <c r="U2" s="17"/>
      <c r="V2" s="17"/>
      <c r="W2" s="8"/>
      <c r="X2" s="8"/>
      <c r="Y2" s="8"/>
      <c r="Z2" s="8"/>
      <c r="AA2" s="8"/>
      <c r="AB2" s="8"/>
      <c r="AC2" s="8"/>
    </row>
    <row r="3" spans="1:29" x14ac:dyDescent="0.3">
      <c r="A3" s="3" t="s">
        <v>14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/>
      <c r="H3" s="22"/>
      <c r="I3" s="22">
        <v>1</v>
      </c>
      <c r="J3" s="3">
        <v>2</v>
      </c>
      <c r="K3" s="3">
        <v>3</v>
      </c>
      <c r="L3" s="3">
        <v>4</v>
      </c>
      <c r="M3" s="3">
        <v>5</v>
      </c>
      <c r="N3" s="5"/>
      <c r="R3" s="16"/>
      <c r="S3" s="16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43.2" x14ac:dyDescent="0.3">
      <c r="A4" s="5" t="s">
        <v>2</v>
      </c>
      <c r="B4" s="5">
        <v>60.002000000000002</v>
      </c>
      <c r="C4" s="1">
        <v>60.002000000000002</v>
      </c>
      <c r="D4" s="1">
        <v>60.000999999999998</v>
      </c>
      <c r="E4" s="1">
        <v>60.000999999999998</v>
      </c>
      <c r="F4" s="8">
        <v>60.000999999999998</v>
      </c>
      <c r="H4" s="23" t="s">
        <v>2</v>
      </c>
      <c r="I4" s="24">
        <v>60.000999999999998</v>
      </c>
      <c r="J4" s="1">
        <v>60.003</v>
      </c>
      <c r="K4" s="1">
        <v>60.003</v>
      </c>
      <c r="L4" s="1">
        <v>60.003</v>
      </c>
      <c r="M4" s="8">
        <v>60.003</v>
      </c>
      <c r="N4" s="8"/>
      <c r="Q4" s="11" t="s">
        <v>2</v>
      </c>
      <c r="R4">
        <v>60.537999999999997</v>
      </c>
      <c r="S4">
        <v>60.003</v>
      </c>
      <c r="T4">
        <v>60.003</v>
      </c>
      <c r="U4">
        <v>60.003</v>
      </c>
      <c r="V4">
        <v>60.003</v>
      </c>
      <c r="W4" s="8"/>
      <c r="X4" s="11" t="s">
        <v>2</v>
      </c>
      <c r="Y4">
        <v>60.000999999999998</v>
      </c>
      <c r="Z4">
        <v>60.000999999999998</v>
      </c>
      <c r="AA4">
        <v>60.000999999999998</v>
      </c>
      <c r="AB4">
        <v>60.000999999999998</v>
      </c>
      <c r="AC4">
        <v>60.000999999999998</v>
      </c>
    </row>
    <row r="5" spans="1:29" x14ac:dyDescent="0.3">
      <c r="A5" s="5" t="s">
        <v>3</v>
      </c>
      <c r="B5" s="5">
        <v>117.929</v>
      </c>
      <c r="C5" s="5">
        <v>117.91200000000001</v>
      </c>
      <c r="D5" s="5">
        <v>117.765</v>
      </c>
      <c r="E5" s="5">
        <v>117.887</v>
      </c>
      <c r="F5" s="8">
        <v>117.902</v>
      </c>
      <c r="H5" s="23" t="s">
        <v>3</v>
      </c>
      <c r="I5" s="23">
        <v>119.01300000000001</v>
      </c>
      <c r="J5" s="5">
        <v>118.619</v>
      </c>
      <c r="K5" s="5">
        <v>119.07</v>
      </c>
      <c r="L5" s="5">
        <v>118.789</v>
      </c>
      <c r="M5" s="8">
        <v>118.71</v>
      </c>
      <c r="N5" s="8"/>
      <c r="Q5" s="11" t="s">
        <v>3</v>
      </c>
      <c r="R5">
        <v>118.818</v>
      </c>
      <c r="S5">
        <v>118.879</v>
      </c>
      <c r="T5">
        <v>118.879</v>
      </c>
      <c r="U5">
        <v>118.879</v>
      </c>
      <c r="V5">
        <v>118.88</v>
      </c>
      <c r="W5" s="8"/>
      <c r="X5" s="11" t="s">
        <v>3</v>
      </c>
      <c r="Y5">
        <v>120.184</v>
      </c>
      <c r="Z5">
        <v>120.26300000000001</v>
      </c>
      <c r="AA5">
        <v>120.244</v>
      </c>
      <c r="AB5">
        <v>120.214</v>
      </c>
      <c r="AC5">
        <v>120.245</v>
      </c>
    </row>
    <row r="6" spans="1:29" x14ac:dyDescent="0.3">
      <c r="A6" s="5" t="s">
        <v>4</v>
      </c>
      <c r="B6" s="5">
        <v>8.8999999999999996E-2</v>
      </c>
      <c r="C6" s="5">
        <v>8.8999999999999996E-2</v>
      </c>
      <c r="D6" s="5">
        <v>8.8999999999999996E-2</v>
      </c>
      <c r="E6" s="5">
        <v>8.8999999999999996E-2</v>
      </c>
      <c r="F6" s="8">
        <v>8.8999999999999996E-2</v>
      </c>
      <c r="H6" s="23" t="s">
        <v>4</v>
      </c>
      <c r="I6" s="23">
        <v>9.9000000000000005E-2</v>
      </c>
      <c r="J6" s="5">
        <v>9.7000000000000003E-2</v>
      </c>
      <c r="K6" s="5">
        <v>9.6000000000000002E-2</v>
      </c>
      <c r="L6" s="5">
        <v>9.7000000000000003E-2</v>
      </c>
      <c r="M6" s="8">
        <v>9.7000000000000003E-2</v>
      </c>
      <c r="N6" s="8"/>
      <c r="Q6" s="11" t="s">
        <v>4</v>
      </c>
      <c r="R6">
        <v>13.013</v>
      </c>
      <c r="S6">
        <v>13.013</v>
      </c>
      <c r="T6">
        <v>13.013</v>
      </c>
      <c r="U6">
        <v>13.013</v>
      </c>
      <c r="V6">
        <v>13.013</v>
      </c>
      <c r="W6" s="5"/>
      <c r="X6" s="11" t="s">
        <v>4</v>
      </c>
      <c r="Y6">
        <v>12.587</v>
      </c>
      <c r="Z6">
        <v>12.603999999999999</v>
      </c>
      <c r="AA6">
        <v>12.609</v>
      </c>
      <c r="AB6">
        <v>12.603</v>
      </c>
      <c r="AC6">
        <v>12.609</v>
      </c>
    </row>
    <row r="7" spans="1:29" ht="28.8" x14ac:dyDescent="0.3">
      <c r="A7" s="5" t="s">
        <v>5</v>
      </c>
      <c r="B7" s="5">
        <v>289.74299999999999</v>
      </c>
      <c r="C7" s="5">
        <v>290.14800000000002</v>
      </c>
      <c r="D7" s="5">
        <v>289.80799999999999</v>
      </c>
      <c r="E7" s="5">
        <v>289.89699999999999</v>
      </c>
      <c r="F7" s="8">
        <v>289.93799999999999</v>
      </c>
      <c r="H7" s="23" t="s">
        <v>5</v>
      </c>
      <c r="I7" s="23">
        <v>288.91000000000003</v>
      </c>
      <c r="J7" s="5">
        <v>290.41000000000003</v>
      </c>
      <c r="K7" s="5">
        <v>289.54500000000002</v>
      </c>
      <c r="L7" s="5">
        <v>289.78399999999999</v>
      </c>
      <c r="M7" s="8">
        <v>289.90300000000002</v>
      </c>
      <c r="N7" s="8"/>
      <c r="Q7" s="11" t="s">
        <v>5</v>
      </c>
      <c r="R7">
        <v>8.7420000000000009</v>
      </c>
      <c r="S7">
        <v>7.8390000000000004</v>
      </c>
      <c r="T7">
        <v>10.499000000000001</v>
      </c>
      <c r="U7">
        <v>5.5019999999999998</v>
      </c>
      <c r="V7">
        <v>9.2739999999999991</v>
      </c>
      <c r="W7" s="5"/>
      <c r="X7" s="11" t="s">
        <v>5</v>
      </c>
      <c r="Y7">
        <v>310.30200000000002</v>
      </c>
      <c r="Z7">
        <v>303.89100000000002</v>
      </c>
      <c r="AA7">
        <v>315.29899999999998</v>
      </c>
      <c r="AB7">
        <v>309.38200000000001</v>
      </c>
      <c r="AC7">
        <v>-54.24</v>
      </c>
    </row>
    <row r="8" spans="1:29" x14ac:dyDescent="0.3">
      <c r="A8" s="5" t="s">
        <v>6</v>
      </c>
      <c r="B8" s="5">
        <v>30.704999999999998</v>
      </c>
      <c r="C8" s="5">
        <v>31.116</v>
      </c>
      <c r="D8" s="5">
        <v>30.646999999999998</v>
      </c>
      <c r="E8" s="5">
        <v>30.803999999999998</v>
      </c>
      <c r="F8" s="8">
        <v>30.747</v>
      </c>
      <c r="H8" s="23" t="s">
        <v>6</v>
      </c>
      <c r="I8" s="23">
        <v>30.257000000000001</v>
      </c>
      <c r="J8" s="5">
        <v>30.704999999999998</v>
      </c>
      <c r="K8" s="5">
        <v>30.753</v>
      </c>
      <c r="L8" s="5">
        <v>30.72</v>
      </c>
      <c r="M8" s="8">
        <v>30.783999999999999</v>
      </c>
      <c r="N8" s="8"/>
      <c r="Q8" s="11" t="s">
        <v>6</v>
      </c>
      <c r="R8">
        <v>33.942</v>
      </c>
      <c r="S8">
        <v>33.942</v>
      </c>
      <c r="T8">
        <v>33.942999999999998</v>
      </c>
      <c r="U8">
        <v>33.945999999999998</v>
      </c>
      <c r="V8">
        <v>33.945</v>
      </c>
      <c r="W8" s="5"/>
      <c r="X8" s="11" t="s">
        <v>6</v>
      </c>
      <c r="Y8">
        <v>35.463999999999999</v>
      </c>
      <c r="Z8">
        <v>35.451999999999998</v>
      </c>
      <c r="AA8">
        <v>35.441000000000003</v>
      </c>
      <c r="AB8">
        <v>35.460999999999999</v>
      </c>
      <c r="AC8">
        <v>35.472999999999999</v>
      </c>
    </row>
    <row r="9" spans="1:29" x14ac:dyDescent="0.3">
      <c r="A9" s="5" t="s">
        <v>7</v>
      </c>
      <c r="B9" s="5">
        <v>0.214</v>
      </c>
      <c r="C9" s="5">
        <v>0.217</v>
      </c>
      <c r="D9" s="5">
        <v>0.24199999999999999</v>
      </c>
      <c r="E9" s="5">
        <v>0.23699999999999999</v>
      </c>
      <c r="F9" s="8">
        <v>0.21099999999999999</v>
      </c>
      <c r="H9" s="23" t="s">
        <v>7</v>
      </c>
      <c r="I9" s="23">
        <v>0.36299999999999999</v>
      </c>
      <c r="J9" s="5">
        <v>0.4</v>
      </c>
      <c r="K9" s="5">
        <v>0.38</v>
      </c>
      <c r="L9" s="5">
        <v>0.379</v>
      </c>
      <c r="M9" s="8">
        <v>0.371</v>
      </c>
      <c r="N9" s="8"/>
      <c r="Q9" s="11" t="s">
        <v>7</v>
      </c>
      <c r="R9">
        <v>0.621</v>
      </c>
      <c r="S9">
        <v>0.61</v>
      </c>
      <c r="T9">
        <v>0.60899999999999999</v>
      </c>
      <c r="U9">
        <v>0.60799999999999998</v>
      </c>
      <c r="V9">
        <v>0.60899999999999999</v>
      </c>
      <c r="W9" s="5"/>
      <c r="X9" s="11" t="s">
        <v>7</v>
      </c>
      <c r="Y9">
        <v>0.68100000000000005</v>
      </c>
      <c r="Z9">
        <v>0.67900000000000005</v>
      </c>
      <c r="AA9">
        <v>0.68500000000000005</v>
      </c>
      <c r="AB9">
        <v>0.68700000000000006</v>
      </c>
      <c r="AC9">
        <v>0.68</v>
      </c>
    </row>
    <row r="10" spans="1:29" ht="43.2" x14ac:dyDescent="0.3">
      <c r="A10" s="5" t="s">
        <v>8</v>
      </c>
      <c r="B10" s="5">
        <v>10.444000000000001</v>
      </c>
      <c r="C10" s="5">
        <v>10.454000000000001</v>
      </c>
      <c r="D10" s="5">
        <v>10.449</v>
      </c>
      <c r="E10" s="5">
        <v>10.484999999999999</v>
      </c>
      <c r="F10" s="8">
        <v>10.432</v>
      </c>
      <c r="H10" s="23" t="s">
        <v>8</v>
      </c>
      <c r="I10" s="23">
        <v>11.831</v>
      </c>
      <c r="J10" s="5">
        <v>10.444000000000001</v>
      </c>
      <c r="K10" s="5">
        <v>11.409000000000001</v>
      </c>
      <c r="L10" s="5">
        <v>11.489000000000001</v>
      </c>
      <c r="M10" s="8">
        <v>11.401999999999999</v>
      </c>
      <c r="N10" s="8"/>
      <c r="Q10" s="11" t="s">
        <v>8</v>
      </c>
      <c r="R10">
        <v>1546.9359999999999</v>
      </c>
      <c r="S10">
        <v>1546.944</v>
      </c>
      <c r="T10">
        <v>1546.96</v>
      </c>
      <c r="U10">
        <v>1546.9349999999999</v>
      </c>
      <c r="V10">
        <v>1546.941</v>
      </c>
      <c r="W10" s="5"/>
      <c r="X10" s="11" t="s">
        <v>8</v>
      </c>
      <c r="Y10">
        <v>1512.6610000000001</v>
      </c>
      <c r="Z10">
        <v>1515.7180000000001</v>
      </c>
      <c r="AA10">
        <v>1516.117</v>
      </c>
      <c r="AB10">
        <v>1515.079</v>
      </c>
      <c r="AC10">
        <v>1516.0889999999999</v>
      </c>
    </row>
    <row r="11" spans="1:29" ht="28.8" x14ac:dyDescent="0.3">
      <c r="A11" s="5" t="s">
        <v>9</v>
      </c>
      <c r="B11" s="5">
        <v>3.2450000000000001</v>
      </c>
      <c r="C11" s="5">
        <v>3.294</v>
      </c>
      <c r="D11" s="5">
        <v>3.2349999999999999</v>
      </c>
      <c r="E11" s="5">
        <v>3.2639999999999998</v>
      </c>
      <c r="F11" s="8">
        <v>3.2839999999999998</v>
      </c>
      <c r="H11" s="23" t="s">
        <v>9</v>
      </c>
      <c r="I11" s="23">
        <v>3.48</v>
      </c>
      <c r="J11" s="5">
        <v>3.4020000000000001</v>
      </c>
      <c r="K11" s="5">
        <v>3.3769999999999998</v>
      </c>
      <c r="L11" s="5">
        <v>3.456</v>
      </c>
      <c r="M11" s="8">
        <v>3.4860000000000002</v>
      </c>
      <c r="N11" s="8"/>
      <c r="Q11" s="11" t="s">
        <v>9</v>
      </c>
      <c r="R11">
        <v>7.0860000000000003</v>
      </c>
      <c r="S11">
        <v>7.0880000000000001</v>
      </c>
      <c r="T11">
        <v>7.0679999999999996</v>
      </c>
      <c r="U11">
        <v>7.0919999999999996</v>
      </c>
      <c r="V11">
        <v>7.0739999999999998</v>
      </c>
      <c r="W11" s="5"/>
      <c r="X11" s="11" t="s">
        <v>9</v>
      </c>
      <c r="Y11" s="18">
        <f>(Y10^2-Y12^2)^0.5</f>
        <v>9.5267392112751637</v>
      </c>
      <c r="Z11" s="18">
        <f t="shared" ref="Z11:AC11" si="0">(Z10^2-Z12^2)^0.5</f>
        <v>9.046990825701414</v>
      </c>
      <c r="AA11" s="18">
        <f t="shared" si="0"/>
        <v>9.6952716826437317</v>
      </c>
      <c r="AB11" s="18">
        <f t="shared" si="0"/>
        <v>8.7036386068973464</v>
      </c>
      <c r="AC11" s="18">
        <f t="shared" si="0"/>
        <v>8.5306328018165587</v>
      </c>
    </row>
    <row r="12" spans="1:29" ht="43.2" x14ac:dyDescent="0.3">
      <c r="A12" s="5" t="s">
        <v>10</v>
      </c>
      <c r="B12" s="5">
        <v>9.9269999999999996</v>
      </c>
      <c r="C12" s="5">
        <v>9.9209999999999994</v>
      </c>
      <c r="D12" s="5">
        <v>9.9350000000000005</v>
      </c>
      <c r="E12" s="5">
        <v>9.9309999999999992</v>
      </c>
      <c r="F12" s="8">
        <v>9.9339999999999993</v>
      </c>
      <c r="H12" s="23" t="s">
        <v>10</v>
      </c>
      <c r="I12" s="23">
        <v>11.307</v>
      </c>
      <c r="J12" s="5">
        <v>9.9269999999999996</v>
      </c>
      <c r="K12" s="5">
        <v>10.965</v>
      </c>
      <c r="L12" s="5">
        <v>10.82</v>
      </c>
      <c r="M12" s="8">
        <v>10.983000000000001</v>
      </c>
      <c r="N12" s="8"/>
      <c r="Q12" s="11" t="s">
        <v>10</v>
      </c>
      <c r="R12">
        <v>1546.92</v>
      </c>
      <c r="S12">
        <v>1546.9280000000001</v>
      </c>
      <c r="T12">
        <v>1546.943</v>
      </c>
      <c r="U12">
        <v>1546.9190000000001</v>
      </c>
      <c r="V12">
        <v>1546.924</v>
      </c>
      <c r="W12" s="5"/>
      <c r="X12" s="11" t="s">
        <v>10</v>
      </c>
      <c r="Y12">
        <v>1512.6310000000001</v>
      </c>
      <c r="Z12">
        <v>1515.691</v>
      </c>
      <c r="AA12">
        <v>1516.086</v>
      </c>
      <c r="AB12">
        <v>1515.0540000000001</v>
      </c>
      <c r="AC12">
        <v>1516.0650000000001</v>
      </c>
    </row>
    <row r="13" spans="1:29" ht="28.8" x14ac:dyDescent="0.3">
      <c r="A13" s="5" t="s">
        <v>1</v>
      </c>
      <c r="B13" s="5">
        <v>0.311</v>
      </c>
      <c r="C13" s="5">
        <v>0.311</v>
      </c>
      <c r="D13" s="5">
        <v>0.311</v>
      </c>
      <c r="E13" s="5">
        <v>0.311</v>
      </c>
      <c r="F13" s="8">
        <v>0.311</v>
      </c>
      <c r="H13" s="23" t="s">
        <v>1</v>
      </c>
      <c r="I13" s="23">
        <v>0.29399999999999998</v>
      </c>
      <c r="J13" s="5">
        <v>0.29499999999999998</v>
      </c>
      <c r="K13" s="5">
        <v>0.29399999999999998</v>
      </c>
      <c r="L13" s="5">
        <v>0.29399999999999998</v>
      </c>
      <c r="M13" s="8">
        <v>0.29399999999999998</v>
      </c>
      <c r="N13" s="8"/>
      <c r="Q13" s="11" t="s">
        <v>1</v>
      </c>
      <c r="R13">
        <v>4.2999999999999997E-2</v>
      </c>
      <c r="S13">
        <v>5.0000000000000001E-3</v>
      </c>
      <c r="T13">
        <v>5.0000000000000001E-3</v>
      </c>
      <c r="U13">
        <v>5.0000000000000001E-3</v>
      </c>
      <c r="V13">
        <v>5.0000000000000001E-3</v>
      </c>
      <c r="W13" s="5"/>
      <c r="X13" s="11" t="s">
        <v>1</v>
      </c>
      <c r="Y13">
        <v>0.01</v>
      </c>
      <c r="Z13">
        <v>0.01</v>
      </c>
      <c r="AA13">
        <v>0.01</v>
      </c>
      <c r="AB13">
        <v>8.9999999999999993E-3</v>
      </c>
      <c r="AC13">
        <v>8.9999999999999993E-3</v>
      </c>
    </row>
    <row r="14" spans="1:29" ht="28.8" x14ac:dyDescent="0.3">
      <c r="A14" s="5" t="s">
        <v>11</v>
      </c>
      <c r="B14" s="8">
        <f t="shared" ref="B14" si="1">B11*0.2</f>
        <v>0.64900000000000002</v>
      </c>
      <c r="C14" s="8">
        <f>C11*0.2</f>
        <v>0.65880000000000005</v>
      </c>
      <c r="D14" s="8">
        <f>D11*0.2</f>
        <v>0.64700000000000002</v>
      </c>
      <c r="E14" s="8">
        <f>E11*0.2</f>
        <v>0.65280000000000005</v>
      </c>
      <c r="F14" s="8">
        <f>F11*0.2</f>
        <v>0.65680000000000005</v>
      </c>
      <c r="H14" s="23" t="s">
        <v>11</v>
      </c>
      <c r="I14" s="25">
        <f>I11*0.2</f>
        <v>0.69600000000000006</v>
      </c>
      <c r="J14" s="8">
        <f>J11*0.2</f>
        <v>0.68040000000000012</v>
      </c>
      <c r="K14" s="8">
        <f>K11*0.2</f>
        <v>0.6754</v>
      </c>
      <c r="L14" s="8">
        <f>L11*0.2</f>
        <v>0.69120000000000004</v>
      </c>
      <c r="M14" s="8">
        <f>M11*0.2</f>
        <v>0.69720000000000004</v>
      </c>
      <c r="N14" s="8"/>
      <c r="Q14" s="11" t="s">
        <v>17</v>
      </c>
      <c r="R14">
        <f>0.2*R11</f>
        <v>1.4172000000000002</v>
      </c>
      <c r="S14">
        <f>0.2*S11</f>
        <v>1.4176000000000002</v>
      </c>
      <c r="T14">
        <f>0.2*T11</f>
        <v>1.4136</v>
      </c>
      <c r="U14">
        <f>0.2*U11</f>
        <v>1.4184000000000001</v>
      </c>
      <c r="V14">
        <f>0.2*V11</f>
        <v>1.4148000000000001</v>
      </c>
      <c r="X14" s="11" t="s">
        <v>11</v>
      </c>
      <c r="Y14">
        <f>0.2*Y11</f>
        <v>1.9053478422550327</v>
      </c>
      <c r="Z14">
        <f t="shared" ref="Z14:AC14" si="2">0.2*Z11</f>
        <v>1.8093981651402828</v>
      </c>
      <c r="AA14">
        <f t="shared" si="2"/>
        <v>1.9390543365287465</v>
      </c>
      <c r="AB14">
        <f t="shared" si="2"/>
        <v>1.7407277213794694</v>
      </c>
      <c r="AC14">
        <f t="shared" si="2"/>
        <v>1.7061265603633118</v>
      </c>
    </row>
    <row r="15" spans="1:29" x14ac:dyDescent="0.3">
      <c r="A15" s="3" t="s">
        <v>12</v>
      </c>
      <c r="B15" s="3">
        <v>1</v>
      </c>
      <c r="C15" s="3">
        <v>1</v>
      </c>
      <c r="D15" s="3">
        <v>1</v>
      </c>
      <c r="E15" s="3">
        <v>1</v>
      </c>
      <c r="F15" s="2">
        <v>1</v>
      </c>
      <c r="H15" s="22" t="s">
        <v>12</v>
      </c>
      <c r="I15" s="22">
        <v>1</v>
      </c>
      <c r="J15" s="3">
        <v>1</v>
      </c>
      <c r="K15" s="3">
        <v>1</v>
      </c>
      <c r="L15" s="3">
        <v>1</v>
      </c>
      <c r="M15" s="3">
        <v>1</v>
      </c>
    </row>
    <row r="16" spans="1:29" x14ac:dyDescent="0.3">
      <c r="Y16"/>
      <c r="Z16"/>
      <c r="AA16"/>
      <c r="AB16"/>
      <c r="AC16"/>
    </row>
    <row r="17" spans="1:29" x14ac:dyDescent="0.3"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t="14.4" customHeight="1" x14ac:dyDescent="0.3">
      <c r="A18" s="14" t="s">
        <v>15</v>
      </c>
      <c r="B18" s="14"/>
      <c r="C18" s="14"/>
      <c r="D18" s="14"/>
      <c r="E18" s="14"/>
      <c r="F18" s="14"/>
      <c r="G18" s="14"/>
      <c r="H18" s="20"/>
      <c r="I18" s="20"/>
      <c r="J18" s="12"/>
      <c r="K18" s="12"/>
      <c r="L18" s="12"/>
      <c r="M18" s="12"/>
      <c r="N18"/>
      <c r="Q18" s="14" t="s">
        <v>15</v>
      </c>
      <c r="R18" s="14"/>
      <c r="S18" s="14"/>
      <c r="T18" s="14"/>
      <c r="U18" s="14"/>
      <c r="V18" s="14"/>
      <c r="W18" s="14"/>
    </row>
    <row r="19" spans="1:29" ht="43.2" x14ac:dyDescent="0.3">
      <c r="A19" s="5"/>
      <c r="B19" s="5">
        <v>1</v>
      </c>
      <c r="C19" s="5">
        <v>2</v>
      </c>
      <c r="D19" s="5">
        <v>3</v>
      </c>
      <c r="E19" s="5">
        <v>4</v>
      </c>
      <c r="F19" s="5">
        <v>5</v>
      </c>
      <c r="G19" s="5" t="s">
        <v>16</v>
      </c>
      <c r="H19" s="23"/>
      <c r="I19" s="23"/>
      <c r="J19" s="12"/>
      <c r="K19" s="12"/>
      <c r="L19" s="12"/>
      <c r="M19" s="12"/>
      <c r="N19"/>
      <c r="Q19" s="11"/>
      <c r="R19" s="11">
        <v>1</v>
      </c>
      <c r="S19" s="11">
        <v>2</v>
      </c>
      <c r="T19" s="11">
        <v>3</v>
      </c>
      <c r="U19" s="11">
        <v>4</v>
      </c>
      <c r="V19" s="11">
        <v>5</v>
      </c>
      <c r="W19" s="11" t="s">
        <v>16</v>
      </c>
    </row>
    <row r="20" spans="1:29" ht="43.2" x14ac:dyDescent="0.3">
      <c r="A20" s="5" t="s">
        <v>2</v>
      </c>
      <c r="B20" s="13">
        <f>ABS((B4-I4)*100/B4)</f>
        <v>1.6666111129708589E-3</v>
      </c>
      <c r="C20" s="13">
        <f t="shared" ref="C20:F20" si="3">ABS((C4-J4)*100/C4)</f>
        <v>1.6666111129590171E-3</v>
      </c>
      <c r="D20" s="13">
        <f t="shared" si="3"/>
        <v>3.3332777787077623E-3</v>
      </c>
      <c r="E20" s="13">
        <f t="shared" si="3"/>
        <v>3.3332777787077623E-3</v>
      </c>
      <c r="F20" s="13">
        <f t="shared" si="3"/>
        <v>3.3332777787077623E-3</v>
      </c>
      <c r="G20" s="13">
        <f>MAX(B20:F20)</f>
        <v>3.3332777787077623E-3</v>
      </c>
      <c r="H20" s="20"/>
      <c r="I20" s="20"/>
      <c r="J20" s="10"/>
      <c r="K20" s="10"/>
      <c r="L20" s="10"/>
      <c r="M20" s="10"/>
      <c r="N20" s="5"/>
      <c r="Q20" s="11" t="s">
        <v>2</v>
      </c>
      <c r="R20" s="13">
        <f>ABS((Y4-R4)*100/Y4)</f>
        <v>0.89498508358193873</v>
      </c>
      <c r="S20" s="13">
        <f t="shared" ref="S20:W30" si="4">ABS((Z4-S4)*100/Z4)</f>
        <v>3.3332777787077623E-3</v>
      </c>
      <c r="T20" s="13">
        <f t="shared" si="4"/>
        <v>3.3332777787077623E-3</v>
      </c>
      <c r="U20" s="13">
        <f t="shared" si="4"/>
        <v>3.3332777787077623E-3</v>
      </c>
      <c r="V20" s="13">
        <f t="shared" si="4"/>
        <v>3.3332777787077623E-3</v>
      </c>
      <c r="W20" s="13">
        <f>MAX(R20:V20)</f>
        <v>0.89498508358193873</v>
      </c>
    </row>
    <row r="21" spans="1:29" x14ac:dyDescent="0.3">
      <c r="A21" s="5" t="s">
        <v>3</v>
      </c>
      <c r="B21" s="13">
        <f t="shared" ref="B21:B28" si="5">ABS((B5-I5)*100/B5)</f>
        <v>0.91919714404430053</v>
      </c>
      <c r="C21" s="13">
        <f t="shared" ref="C21:C28" si="6">ABS((C5-J5)*100/C5)</f>
        <v>0.59959970147227903</v>
      </c>
      <c r="D21" s="13">
        <f t="shared" ref="D21:D28" si="7">ABS((D5-K5)*100/D5)</f>
        <v>1.1081390905617057</v>
      </c>
      <c r="E21" s="13">
        <f t="shared" ref="E21:E28" si="8">ABS((E5-L5)*100/E5)</f>
        <v>0.7651394979938424</v>
      </c>
      <c r="F21" s="13">
        <f t="shared" ref="F21:F28" si="9">ABS((F5-M5)*100/F5)</f>
        <v>0.68531492256280024</v>
      </c>
      <c r="G21" s="13">
        <f t="shared" ref="G21:G30" si="10">MAX(B21:F21)</f>
        <v>1.1081390905617057</v>
      </c>
      <c r="H21" s="23"/>
      <c r="I21" s="23"/>
      <c r="J21" s="5"/>
      <c r="K21" s="5"/>
      <c r="L21" s="5"/>
      <c r="M21" s="5"/>
      <c r="N21" s="5"/>
      <c r="Q21" s="11" t="s">
        <v>3</v>
      </c>
      <c r="R21" s="13">
        <f t="shared" ref="R21:R30" si="11">ABS((Y5-R5)*100/Y5)</f>
        <v>1.1365905611395857</v>
      </c>
      <c r="S21" s="13">
        <f t="shared" si="4"/>
        <v>1.1508111389205327</v>
      </c>
      <c r="T21" s="13">
        <f t="shared" si="4"/>
        <v>1.1351917767206636</v>
      </c>
      <c r="U21" s="13">
        <f t="shared" si="4"/>
        <v>1.1105195734273827</v>
      </c>
      <c r="V21" s="13">
        <f t="shared" si="4"/>
        <v>1.1351823360638771</v>
      </c>
      <c r="W21" s="13">
        <f t="shared" ref="W21:W30" si="12">MAX(R21:V21)</f>
        <v>1.1508111389205327</v>
      </c>
    </row>
    <row r="22" spans="1:29" x14ac:dyDescent="0.3">
      <c r="A22" s="5" t="s">
        <v>4</v>
      </c>
      <c r="B22" s="13">
        <f t="shared" si="5"/>
        <v>11.235955056179785</v>
      </c>
      <c r="C22" s="13">
        <f t="shared" si="6"/>
        <v>8.988764044943828</v>
      </c>
      <c r="D22" s="13">
        <f t="shared" si="7"/>
        <v>7.8651685393258504</v>
      </c>
      <c r="E22" s="13">
        <f t="shared" si="8"/>
        <v>8.988764044943828</v>
      </c>
      <c r="F22" s="13">
        <f t="shared" si="9"/>
        <v>8.988764044943828</v>
      </c>
      <c r="G22" s="13">
        <f t="shared" si="10"/>
        <v>11.235955056179785</v>
      </c>
      <c r="H22" s="23"/>
      <c r="I22" s="23"/>
      <c r="J22" s="5"/>
      <c r="K22" s="5"/>
      <c r="L22" s="5"/>
      <c r="M22" s="5"/>
      <c r="N22" s="5"/>
      <c r="Q22" s="11" t="s">
        <v>4</v>
      </c>
      <c r="R22" s="13">
        <f t="shared" si="11"/>
        <v>3.3844442678954492</v>
      </c>
      <c r="S22" s="13">
        <f t="shared" si="4"/>
        <v>3.2450015867978479</v>
      </c>
      <c r="T22" s="13">
        <f t="shared" si="4"/>
        <v>3.2040605916408906</v>
      </c>
      <c r="U22" s="13">
        <f t="shared" si="4"/>
        <v>3.2531936840434827</v>
      </c>
      <c r="V22" s="13">
        <f t="shared" si="4"/>
        <v>3.2040605916408906</v>
      </c>
      <c r="W22" s="13">
        <f t="shared" si="12"/>
        <v>3.3844442678954492</v>
      </c>
    </row>
    <row r="23" spans="1:29" ht="28.8" x14ac:dyDescent="0.3">
      <c r="A23" s="5" t="s">
        <v>5</v>
      </c>
      <c r="B23" s="13">
        <f t="shared" si="5"/>
        <v>0.2874961603904046</v>
      </c>
      <c r="C23" s="13">
        <f t="shared" si="6"/>
        <v>9.0298744089223573E-2</v>
      </c>
      <c r="D23" s="13">
        <f t="shared" si="7"/>
        <v>9.0749737757403803E-2</v>
      </c>
      <c r="E23" s="13">
        <f t="shared" si="8"/>
        <v>3.8979361635339292E-2</v>
      </c>
      <c r="F23" s="13">
        <f t="shared" si="9"/>
        <v>1.2071546330583839E-2</v>
      </c>
      <c r="G23" s="13">
        <f t="shared" si="10"/>
        <v>0.2874961603904046</v>
      </c>
      <c r="H23" s="23"/>
      <c r="I23" s="23"/>
      <c r="J23" s="5"/>
      <c r="K23" s="5"/>
      <c r="L23" s="5"/>
      <c r="M23" s="5"/>
      <c r="N23" s="5"/>
      <c r="Q23" s="11" t="s">
        <v>5</v>
      </c>
      <c r="R23" s="13">
        <f t="shared" si="11"/>
        <v>97.182744552081516</v>
      </c>
      <c r="S23" s="13">
        <f t="shared" si="4"/>
        <v>97.420456676900599</v>
      </c>
      <c r="T23" s="13">
        <f t="shared" si="4"/>
        <v>96.670144846637626</v>
      </c>
      <c r="U23" s="13">
        <f t="shared" si="4"/>
        <v>98.221615995759279</v>
      </c>
      <c r="V23" s="13">
        <f t="shared" si="4"/>
        <v>117.09808259587021</v>
      </c>
      <c r="W23" s="13">
        <f t="shared" si="12"/>
        <v>117.09808259587021</v>
      </c>
    </row>
    <row r="24" spans="1:29" x14ac:dyDescent="0.3">
      <c r="A24" s="5" t="s">
        <v>6</v>
      </c>
      <c r="B24" s="13">
        <f t="shared" si="5"/>
        <v>1.4590457580198564</v>
      </c>
      <c r="C24" s="13">
        <f t="shared" si="6"/>
        <v>1.320863864249908</v>
      </c>
      <c r="D24" s="13">
        <f t="shared" si="7"/>
        <v>0.34587398440304645</v>
      </c>
      <c r="E24" s="13">
        <f t="shared" si="8"/>
        <v>0.27269185820023256</v>
      </c>
      <c r="F24" s="13">
        <f t="shared" si="9"/>
        <v>0.12033694344163344</v>
      </c>
      <c r="G24" s="13">
        <f t="shared" si="10"/>
        <v>1.4590457580198564</v>
      </c>
      <c r="H24" s="23"/>
      <c r="I24" s="23"/>
      <c r="J24" s="5"/>
      <c r="K24" s="5"/>
      <c r="L24" s="5"/>
      <c r="M24" s="5"/>
      <c r="N24" s="5"/>
      <c r="Q24" s="11" t="s">
        <v>6</v>
      </c>
      <c r="R24" s="13">
        <f t="shared" si="11"/>
        <v>4.29167606586961</v>
      </c>
      <c r="S24" s="13">
        <f t="shared" si="4"/>
        <v>4.2592801534469089</v>
      </c>
      <c r="T24" s="13">
        <f t="shared" si="4"/>
        <v>4.226743037724682</v>
      </c>
      <c r="U24" s="13">
        <f t="shared" si="4"/>
        <v>4.2722991455401731</v>
      </c>
      <c r="V24" s="13">
        <f t="shared" si="4"/>
        <v>4.3075014799988685</v>
      </c>
      <c r="W24" s="13">
        <f t="shared" si="12"/>
        <v>4.3075014799988685</v>
      </c>
    </row>
    <row r="25" spans="1:29" x14ac:dyDescent="0.3">
      <c r="A25" s="5" t="s">
        <v>7</v>
      </c>
      <c r="B25" s="13">
        <f t="shared" si="5"/>
        <v>69.626168224299064</v>
      </c>
      <c r="C25" s="13">
        <f t="shared" si="6"/>
        <v>84.331797235023046</v>
      </c>
      <c r="D25" s="13">
        <f t="shared" si="7"/>
        <v>57.024793388429757</v>
      </c>
      <c r="E25" s="13">
        <f t="shared" si="8"/>
        <v>59.915611814346001</v>
      </c>
      <c r="F25" s="13">
        <f t="shared" si="9"/>
        <v>75.829383886255926</v>
      </c>
      <c r="G25" s="13">
        <f t="shared" si="10"/>
        <v>84.331797235023046</v>
      </c>
      <c r="H25" s="23"/>
      <c r="I25" s="23"/>
      <c r="J25" s="5"/>
      <c r="K25" s="5"/>
      <c r="L25" s="5"/>
      <c r="M25" s="5"/>
      <c r="N25" s="5"/>
      <c r="Q25" s="11" t="s">
        <v>7</v>
      </c>
      <c r="R25" s="13">
        <f t="shared" si="11"/>
        <v>8.8105726872246759</v>
      </c>
      <c r="S25" s="13">
        <f t="shared" si="4"/>
        <v>10.162002945508108</v>
      </c>
      <c r="T25" s="13">
        <f t="shared" si="4"/>
        <v>11.094890510948915</v>
      </c>
      <c r="U25" s="13">
        <f t="shared" si="4"/>
        <v>11.499272197962163</v>
      </c>
      <c r="V25" s="13">
        <f t="shared" si="4"/>
        <v>10.441176470588244</v>
      </c>
      <c r="W25" s="13">
        <f t="shared" si="12"/>
        <v>11.499272197962163</v>
      </c>
    </row>
    <row r="26" spans="1:29" ht="43.2" x14ac:dyDescent="0.3">
      <c r="A26" s="5" t="s">
        <v>8</v>
      </c>
      <c r="B26" s="13">
        <f t="shared" si="5"/>
        <v>13.280352355419366</v>
      </c>
      <c r="C26" s="13">
        <f t="shared" si="6"/>
        <v>9.5657164721635601E-2</v>
      </c>
      <c r="D26" s="13">
        <f t="shared" si="7"/>
        <v>9.1874820556991175</v>
      </c>
      <c r="E26" s="13">
        <f t="shared" si="8"/>
        <v>9.5755841678588585</v>
      </c>
      <c r="F26" s="13">
        <f t="shared" si="9"/>
        <v>9.2983128834355711</v>
      </c>
      <c r="G26" s="13">
        <f t="shared" si="10"/>
        <v>13.280352355419366</v>
      </c>
      <c r="H26" s="23"/>
      <c r="I26" s="23"/>
      <c r="J26" s="5"/>
      <c r="K26" s="5"/>
      <c r="L26" s="5"/>
      <c r="M26" s="5"/>
      <c r="N26" s="5"/>
      <c r="Q26" s="11" t="s">
        <v>8</v>
      </c>
      <c r="R26" s="13">
        <f t="shared" si="11"/>
        <v>2.265874508564699</v>
      </c>
      <c r="S26" s="13">
        <f t="shared" si="4"/>
        <v>2.0601457527059708</v>
      </c>
      <c r="T26" s="13">
        <f t="shared" si="4"/>
        <v>2.0343416767967164</v>
      </c>
      <c r="U26" s="13">
        <f t="shared" si="4"/>
        <v>2.1025966302747245</v>
      </c>
      <c r="V26" s="13">
        <f t="shared" si="4"/>
        <v>2.0349728808796903</v>
      </c>
      <c r="W26" s="13">
        <f t="shared" si="12"/>
        <v>2.265874508564699</v>
      </c>
    </row>
    <row r="27" spans="1:29" ht="28.8" x14ac:dyDescent="0.3">
      <c r="A27" s="5" t="s">
        <v>9</v>
      </c>
      <c r="B27" s="13">
        <f t="shared" si="5"/>
        <v>7.2419106317411357</v>
      </c>
      <c r="C27" s="13">
        <f t="shared" si="6"/>
        <v>3.2786885245901667</v>
      </c>
      <c r="D27" s="13">
        <f t="shared" si="7"/>
        <v>4.3894899536321459</v>
      </c>
      <c r="E27" s="13">
        <f t="shared" si="8"/>
        <v>5.8823529411764763</v>
      </c>
      <c r="F27" s="13">
        <f t="shared" si="9"/>
        <v>6.1510353227771128</v>
      </c>
      <c r="G27" s="13">
        <f t="shared" si="10"/>
        <v>7.2419106317411357</v>
      </c>
      <c r="H27" s="23"/>
      <c r="I27" s="23"/>
      <c r="J27" s="5"/>
      <c r="K27" s="5"/>
      <c r="L27" s="5"/>
      <c r="M27" s="5"/>
      <c r="N27" s="5"/>
      <c r="Q27" s="11" t="s">
        <v>9</v>
      </c>
      <c r="R27" s="13">
        <f t="shared" si="11"/>
        <v>25.619880602866509</v>
      </c>
      <c r="S27" s="13">
        <f t="shared" si="4"/>
        <v>21.653507375470706</v>
      </c>
      <c r="T27" s="13">
        <f t="shared" si="4"/>
        <v>27.098484381278535</v>
      </c>
      <c r="U27" s="13">
        <f t="shared" si="4"/>
        <v>18.51683737902647</v>
      </c>
      <c r="V27" s="13">
        <f t="shared" si="4"/>
        <v>17.075319447654291</v>
      </c>
      <c r="W27" s="13">
        <f t="shared" si="12"/>
        <v>27.098484381278535</v>
      </c>
    </row>
    <row r="28" spans="1:29" ht="43.2" x14ac:dyDescent="0.3">
      <c r="A28" s="5" t="s">
        <v>10</v>
      </c>
      <c r="B28" s="13">
        <f t="shared" si="5"/>
        <v>13.901480809912369</v>
      </c>
      <c r="C28" s="13">
        <f t="shared" si="6"/>
        <v>6.0477774417903717E-2</v>
      </c>
      <c r="D28" s="13">
        <f t="shared" si="7"/>
        <v>10.367388022143929</v>
      </c>
      <c r="E28" s="13">
        <f t="shared" si="8"/>
        <v>8.9517671936361012</v>
      </c>
      <c r="F28" s="13">
        <f t="shared" si="9"/>
        <v>10.559693980269794</v>
      </c>
      <c r="G28" s="13">
        <f t="shared" si="10"/>
        <v>13.901480809912369</v>
      </c>
      <c r="H28" s="23"/>
      <c r="I28" s="23"/>
      <c r="J28" s="5"/>
      <c r="K28" s="5"/>
      <c r="L28" s="5"/>
      <c r="M28" s="5"/>
      <c r="N28" s="5"/>
      <c r="Q28" s="11" t="s">
        <v>10</v>
      </c>
      <c r="R28" s="13">
        <f t="shared" si="11"/>
        <v>2.266844987310189</v>
      </c>
      <c r="S28" s="13">
        <f t="shared" si="4"/>
        <v>2.0609081930287956</v>
      </c>
      <c r="T28" s="13">
        <f t="shared" si="4"/>
        <v>2.0353067042370929</v>
      </c>
      <c r="U28" s="13">
        <f t="shared" si="4"/>
        <v>2.1032253635844009</v>
      </c>
      <c r="V28" s="13">
        <f t="shared" si="4"/>
        <v>2.0354668170559918</v>
      </c>
      <c r="W28" s="13">
        <f t="shared" si="12"/>
        <v>2.266844987310189</v>
      </c>
    </row>
    <row r="29" spans="1:29" ht="28.8" x14ac:dyDescent="0.3">
      <c r="A29" s="5" t="s">
        <v>1</v>
      </c>
      <c r="B29" s="13">
        <f t="shared" ref="B29:B30" si="13">ABS((B13-I13)*100/B13)</f>
        <v>5.4662379421221914</v>
      </c>
      <c r="C29" s="13">
        <f t="shared" ref="C29:C30" si="14">ABS((C13-J13)*100/C13)</f>
        <v>5.1446945337620624</v>
      </c>
      <c r="D29" s="13">
        <f t="shared" ref="D29:D30" si="15">ABS((D13-K13)*100/D13)</f>
        <v>5.4662379421221914</v>
      </c>
      <c r="E29" s="13">
        <f t="shared" ref="E29:E30" si="16">ABS((E13-L13)*100/E13)</f>
        <v>5.4662379421221914</v>
      </c>
      <c r="F29" s="13">
        <f t="shared" ref="F29:F30" si="17">ABS((F13-M13)*100/F13)</f>
        <v>5.4662379421221914</v>
      </c>
      <c r="G29" s="13">
        <f t="shared" si="10"/>
        <v>5.4662379421221914</v>
      </c>
      <c r="H29" s="23"/>
      <c r="I29" s="23"/>
      <c r="J29" s="5"/>
      <c r="K29" s="5"/>
      <c r="L29" s="5"/>
      <c r="M29" s="5"/>
      <c r="N29" s="5"/>
      <c r="Q29" s="11" t="s">
        <v>1</v>
      </c>
      <c r="R29" s="13">
        <f t="shared" si="11"/>
        <v>329.99999999999994</v>
      </c>
      <c r="S29" s="13">
        <f t="shared" si="4"/>
        <v>50</v>
      </c>
      <c r="T29" s="13">
        <f t="shared" si="4"/>
        <v>50</v>
      </c>
      <c r="U29" s="13">
        <f t="shared" si="4"/>
        <v>44.444444444444436</v>
      </c>
      <c r="V29" s="13">
        <f t="shared" si="4"/>
        <v>44.444444444444436</v>
      </c>
      <c r="W29" s="13">
        <f t="shared" si="12"/>
        <v>329.99999999999994</v>
      </c>
    </row>
    <row r="30" spans="1:29" ht="28.8" x14ac:dyDescent="0.3">
      <c r="A30" s="5" t="s">
        <v>11</v>
      </c>
      <c r="B30" s="13">
        <f t="shared" si="13"/>
        <v>7.2419106317411472</v>
      </c>
      <c r="C30" s="13">
        <f t="shared" si="14"/>
        <v>3.2786885245901733</v>
      </c>
      <c r="D30" s="13">
        <f t="shared" si="15"/>
        <v>4.389489953632145</v>
      </c>
      <c r="E30" s="13">
        <f t="shared" si="16"/>
        <v>5.8823529411764683</v>
      </c>
      <c r="F30" s="13">
        <f t="shared" si="17"/>
        <v>6.1510353227770995</v>
      </c>
      <c r="G30" s="13">
        <f t="shared" si="10"/>
        <v>7.2419106317411472</v>
      </c>
      <c r="H30" s="23"/>
      <c r="I30" s="23"/>
      <c r="J30" s="5"/>
      <c r="K30" s="5"/>
      <c r="L30" s="5"/>
      <c r="M30" s="5"/>
      <c r="N30" s="5"/>
      <c r="Q30" s="11" t="s">
        <v>11</v>
      </c>
      <c r="R30" s="13">
        <f t="shared" si="11"/>
        <v>25.619880602866495</v>
      </c>
      <c r="S30" s="13">
        <f t="shared" si="4"/>
        <v>21.653507375470699</v>
      </c>
      <c r="T30" s="13">
        <f t="shared" si="4"/>
        <v>27.098484381278535</v>
      </c>
      <c r="U30" s="13">
        <f t="shared" si="4"/>
        <v>18.51683737902647</v>
      </c>
      <c r="V30" s="13">
        <f t="shared" si="4"/>
        <v>17.075319447654287</v>
      </c>
      <c r="W30" s="13">
        <f t="shared" si="12"/>
        <v>27.098484381278535</v>
      </c>
    </row>
    <row r="31" spans="1:29" x14ac:dyDescent="0.3">
      <c r="A31" s="5"/>
      <c r="B31" s="10"/>
      <c r="C31" s="10"/>
      <c r="D31" s="10"/>
      <c r="E31" s="10"/>
      <c r="F31" s="10"/>
      <c r="G31" s="10"/>
      <c r="H31" s="23"/>
      <c r="I31" s="23"/>
      <c r="J31" s="5"/>
      <c r="K31" s="5"/>
      <c r="L31" s="5"/>
      <c r="M31" s="5"/>
      <c r="N31" s="5"/>
    </row>
    <row r="32" spans="1:29" x14ac:dyDescent="0.3">
      <c r="A32" s="5"/>
      <c r="B32" s="5"/>
      <c r="C32" s="5"/>
      <c r="D32" s="5"/>
      <c r="E32" s="5"/>
      <c r="F32" s="5"/>
      <c r="G32" s="5"/>
      <c r="H32" s="23"/>
      <c r="I32" s="23"/>
      <c r="J32" s="5"/>
      <c r="K32" s="5"/>
      <c r="L32" s="5"/>
      <c r="M32" s="5"/>
      <c r="N32" s="5"/>
    </row>
    <row r="33" spans="1:14" x14ac:dyDescent="0.3">
      <c r="A33" s="5"/>
      <c r="B33" s="5"/>
      <c r="C33" s="5"/>
      <c r="D33" s="5"/>
      <c r="E33" s="5"/>
      <c r="F33" s="5"/>
      <c r="G33" s="5"/>
      <c r="H33" s="23"/>
      <c r="I33" s="23"/>
      <c r="J33" s="5"/>
      <c r="K33" s="5"/>
      <c r="L33" s="5"/>
      <c r="M33" s="5"/>
      <c r="N33" s="5"/>
    </row>
    <row r="34" spans="1:14" x14ac:dyDescent="0.3">
      <c r="A34" s="5"/>
      <c r="B34" s="5"/>
      <c r="C34" s="5"/>
      <c r="D34" s="5"/>
      <c r="E34" s="5"/>
      <c r="F34" s="5"/>
      <c r="G34" s="5"/>
      <c r="H34" s="23"/>
      <c r="I34" s="23"/>
      <c r="J34" s="5"/>
      <c r="K34" s="5"/>
      <c r="L34" s="5"/>
      <c r="M34" s="5"/>
      <c r="N34" s="5"/>
    </row>
    <row r="35" spans="1:14" x14ac:dyDescent="0.3">
      <c r="A35" s="5"/>
      <c r="B35" s="5"/>
      <c r="C35" s="5"/>
      <c r="D35" s="5"/>
      <c r="E35" s="5"/>
      <c r="F35" s="5"/>
      <c r="G35" s="5"/>
      <c r="H35" s="23"/>
      <c r="I35" s="23"/>
      <c r="J35" s="5"/>
      <c r="K35" s="5"/>
      <c r="L35" s="5"/>
      <c r="M35" s="5"/>
      <c r="N35" s="5"/>
    </row>
    <row r="36" spans="1:14" x14ac:dyDescent="0.3">
      <c r="A36" s="5"/>
      <c r="B36" s="5"/>
      <c r="C36" s="5"/>
      <c r="D36" s="5"/>
      <c r="E36" s="5"/>
      <c r="F36" s="5"/>
      <c r="G36" s="5"/>
      <c r="H36" s="23"/>
      <c r="I36" s="23"/>
      <c r="J36" s="5"/>
      <c r="K36" s="5"/>
      <c r="L36" s="5"/>
      <c r="M36" s="5"/>
      <c r="N36" s="5"/>
    </row>
    <row r="37" spans="1:14" x14ac:dyDescent="0.3">
      <c r="A37" s="5"/>
      <c r="B37" s="5"/>
      <c r="C37" s="14"/>
      <c r="D37" s="14"/>
      <c r="E37" s="14"/>
      <c r="F37" s="14"/>
      <c r="G37" s="14"/>
      <c r="H37" s="14"/>
      <c r="I37" s="14"/>
      <c r="J37" s="14"/>
      <c r="K37" s="5"/>
      <c r="L37" s="5"/>
      <c r="M37" s="5"/>
      <c r="N37" s="5"/>
    </row>
    <row r="38" spans="1:14" x14ac:dyDescent="0.3">
      <c r="A38" s="5"/>
      <c r="B38" s="5"/>
      <c r="C38" s="19" t="s">
        <v>15</v>
      </c>
      <c r="D38" s="19"/>
      <c r="E38" s="19"/>
      <c r="F38" s="19"/>
      <c r="G38" s="19"/>
      <c r="H38" s="19"/>
      <c r="I38" s="19"/>
      <c r="J38" s="5"/>
      <c r="K38" s="5"/>
      <c r="L38" s="5"/>
      <c r="M38" s="5"/>
      <c r="N38" s="5"/>
    </row>
    <row r="39" spans="1:14" x14ac:dyDescent="0.3">
      <c r="A39" s="5"/>
      <c r="B39" s="5"/>
      <c r="D39" s="14" t="s">
        <v>20</v>
      </c>
      <c r="E39" s="14"/>
      <c r="F39" s="14" t="s">
        <v>0</v>
      </c>
      <c r="G39" s="14"/>
      <c r="H39" s="26" t="s">
        <v>21</v>
      </c>
      <c r="I39" s="26"/>
      <c r="J39" s="5"/>
      <c r="K39" s="5"/>
      <c r="L39" s="5"/>
      <c r="M39" s="5"/>
      <c r="N39" s="5"/>
    </row>
    <row r="40" spans="1:14" x14ac:dyDescent="0.3">
      <c r="A40" s="5"/>
      <c r="B40" s="5"/>
      <c r="C40" s="1" t="s">
        <v>22</v>
      </c>
      <c r="D40" s="5" t="s">
        <v>18</v>
      </c>
      <c r="E40" s="5" t="s">
        <v>19</v>
      </c>
      <c r="G40" s="1"/>
      <c r="H40" s="23"/>
      <c r="I40" s="23"/>
      <c r="J40" s="5"/>
      <c r="K40" s="5"/>
      <c r="L40" s="5"/>
      <c r="M40" s="5"/>
      <c r="N40" s="5"/>
    </row>
    <row r="41" spans="1:14" x14ac:dyDescent="0.3">
      <c r="A41" s="5"/>
      <c r="B41" s="5"/>
      <c r="C41" s="1">
        <v>0</v>
      </c>
      <c r="D41" s="5">
        <v>1.3153999999999999</v>
      </c>
      <c r="E41" s="5">
        <v>10.677200000000001</v>
      </c>
      <c r="F41" s="5">
        <v>0.53939999999999999</v>
      </c>
      <c r="G41" s="5">
        <v>11</v>
      </c>
      <c r="H41" s="23">
        <f>ABS(D41-F41)/D41*100</f>
        <v>58.993462064771172</v>
      </c>
      <c r="I41" s="23">
        <f>ABS(E41-G41)/E41*100</f>
        <v>3.0232645262802893</v>
      </c>
      <c r="J41" s="5"/>
      <c r="K41" s="5"/>
      <c r="L41" s="5"/>
      <c r="M41" s="5"/>
      <c r="N41" s="5"/>
    </row>
    <row r="42" spans="1:14" x14ac:dyDescent="0.3">
      <c r="A42" s="5"/>
      <c r="B42" s="5"/>
      <c r="C42" s="1">
        <v>1</v>
      </c>
      <c r="D42" s="5">
        <v>170.01259999999999</v>
      </c>
      <c r="E42" s="5">
        <v>8.9211999999999989</v>
      </c>
      <c r="F42" s="5">
        <v>168.11539999999999</v>
      </c>
      <c r="G42" s="5">
        <v>9.3087999999999997</v>
      </c>
      <c r="H42" s="23">
        <f t="shared" ref="H42:H66" si="18">ABS(D42-F42)/D42*100</f>
        <v>1.1159172908360899</v>
      </c>
      <c r="I42" s="23">
        <f t="shared" ref="I42:I66" si="19">ABS(E42-G42)/E42*100</f>
        <v>4.3447069900910291</v>
      </c>
      <c r="J42" s="5"/>
      <c r="K42" s="5"/>
      <c r="L42" s="5"/>
      <c r="M42" s="5"/>
      <c r="N42" s="5"/>
    </row>
    <row r="43" spans="1:14" x14ac:dyDescent="0.3">
      <c r="A43" s="5"/>
      <c r="B43" s="5"/>
      <c r="C43" s="2">
        <v>2</v>
      </c>
      <c r="D43" s="5">
        <v>0.13940000000000002</v>
      </c>
      <c r="E43" s="5">
        <v>2.262</v>
      </c>
      <c r="F43" s="5">
        <v>5.9399999999999994E-2</v>
      </c>
      <c r="G43" s="5">
        <v>2.3119999999999998</v>
      </c>
      <c r="H43" s="23">
        <f t="shared" si="18"/>
        <v>57.388809182209478</v>
      </c>
      <c r="I43" s="23">
        <f t="shared" si="19"/>
        <v>2.2104332449159956</v>
      </c>
      <c r="J43" s="5"/>
      <c r="K43" s="5"/>
      <c r="L43" s="5"/>
      <c r="M43" s="5"/>
      <c r="N43" s="5"/>
    </row>
    <row r="44" spans="1:14" x14ac:dyDescent="0.3">
      <c r="A44" s="5"/>
      <c r="B44" s="5"/>
      <c r="C44" s="2">
        <v>3</v>
      </c>
      <c r="D44" s="5">
        <v>0.23479999999999998</v>
      </c>
      <c r="E44" s="5">
        <v>0.99659999999999993</v>
      </c>
      <c r="F44" s="5">
        <v>0.12540000000000001</v>
      </c>
      <c r="G44" s="5">
        <v>1.0206</v>
      </c>
      <c r="H44" s="23">
        <f t="shared" si="18"/>
        <v>46.592844974446329</v>
      </c>
      <c r="I44" s="23">
        <f t="shared" si="19"/>
        <v>2.4081878386514171</v>
      </c>
      <c r="J44" s="5"/>
      <c r="K44" s="5"/>
      <c r="L44" s="5"/>
      <c r="M44" s="5"/>
      <c r="N44" s="5"/>
    </row>
    <row r="45" spans="1:14" x14ac:dyDescent="0.3">
      <c r="A45" s="5"/>
      <c r="B45" s="5"/>
      <c r="C45" s="2">
        <v>4</v>
      </c>
      <c r="D45" s="5">
        <v>1.6199999999999999E-2</v>
      </c>
      <c r="E45" s="5">
        <v>0.66520000000000001</v>
      </c>
      <c r="F45" s="5">
        <v>1.8599999999999998E-2</v>
      </c>
      <c r="G45" s="5">
        <v>0.67600000000000005</v>
      </c>
      <c r="H45" s="23">
        <f t="shared" si="18"/>
        <v>14.814814814814811</v>
      </c>
      <c r="I45" s="23">
        <f t="shared" si="19"/>
        <v>1.6235718580877978</v>
      </c>
      <c r="J45" s="5"/>
      <c r="K45" s="5"/>
      <c r="L45" s="5"/>
      <c r="M45" s="5"/>
      <c r="N45" s="5"/>
    </row>
    <row r="46" spans="1:14" x14ac:dyDescent="0.3">
      <c r="A46" s="5"/>
      <c r="B46" s="5"/>
      <c r="C46" s="2">
        <v>5</v>
      </c>
      <c r="D46" s="5">
        <v>0.183</v>
      </c>
      <c r="E46" s="5">
        <v>0.63339999999999996</v>
      </c>
      <c r="F46" s="5">
        <v>0.24900000000000003</v>
      </c>
      <c r="G46" s="5">
        <v>0.63380000000000003</v>
      </c>
      <c r="H46" s="23">
        <f t="shared" si="18"/>
        <v>36.065573770491824</v>
      </c>
      <c r="I46" s="23">
        <f t="shared" si="19"/>
        <v>6.3151247237143507E-2</v>
      </c>
      <c r="J46" s="5"/>
      <c r="K46" s="5"/>
      <c r="L46" s="5"/>
      <c r="M46" s="5"/>
      <c r="N46" s="5"/>
    </row>
    <row r="47" spans="1:14" x14ac:dyDescent="0.3">
      <c r="A47" s="5"/>
      <c r="B47" s="5"/>
      <c r="C47" s="2">
        <v>6</v>
      </c>
      <c r="D47" s="5">
        <v>8.7999999999999988E-3</v>
      </c>
      <c r="E47" s="5">
        <v>0.65459999999999996</v>
      </c>
      <c r="F47" s="5">
        <v>9.9999999999999985E-3</v>
      </c>
      <c r="G47" s="5">
        <v>0.65</v>
      </c>
      <c r="H47" s="23">
        <f t="shared" si="18"/>
        <v>13.636363636363635</v>
      </c>
      <c r="I47" s="23">
        <f t="shared" si="19"/>
        <v>0.702719217842948</v>
      </c>
      <c r="J47" s="5"/>
      <c r="K47" s="5"/>
      <c r="L47" s="5"/>
      <c r="M47" s="5"/>
      <c r="N47" s="5"/>
    </row>
    <row r="48" spans="1:14" x14ac:dyDescent="0.3">
      <c r="A48" s="5"/>
      <c r="B48" s="5"/>
      <c r="C48" s="2">
        <v>7</v>
      </c>
      <c r="D48" s="5">
        <v>0.19860000000000003</v>
      </c>
      <c r="E48" s="5">
        <v>0.64500000000000002</v>
      </c>
      <c r="F48" s="5">
        <v>0.2036</v>
      </c>
      <c r="G48" s="5">
        <v>0.63339999999999996</v>
      </c>
      <c r="H48" s="23">
        <f t="shared" si="18"/>
        <v>2.5176233635448018</v>
      </c>
      <c r="I48" s="23">
        <f t="shared" si="19"/>
        <v>1.7984496124031093</v>
      </c>
      <c r="J48" s="5"/>
      <c r="K48" s="5"/>
      <c r="L48" s="5"/>
      <c r="M48" s="5"/>
      <c r="N48" s="5"/>
    </row>
    <row r="49" spans="1:14" x14ac:dyDescent="0.3">
      <c r="A49" s="5"/>
      <c r="B49" s="5"/>
      <c r="C49" s="2">
        <v>8</v>
      </c>
      <c r="D49" s="5">
        <v>7.3999999999999995E-3</v>
      </c>
      <c r="E49" s="5">
        <v>0.55720000000000003</v>
      </c>
      <c r="F49" s="5">
        <v>1.9200000000000002E-2</v>
      </c>
      <c r="G49" s="5">
        <v>0.54100000000000004</v>
      </c>
      <c r="H49" s="23">
        <f t="shared" si="18"/>
        <v>159.45945945945951</v>
      </c>
      <c r="I49" s="23">
        <f t="shared" si="19"/>
        <v>2.9073941134242625</v>
      </c>
      <c r="J49" s="5"/>
      <c r="K49" s="5"/>
      <c r="L49" s="5"/>
      <c r="M49" s="5"/>
      <c r="N49" s="5"/>
    </row>
    <row r="50" spans="1:14" x14ac:dyDescent="0.3">
      <c r="A50" s="5"/>
      <c r="B50" s="5"/>
      <c r="C50" s="2">
        <v>9</v>
      </c>
      <c r="D50" s="5">
        <v>0.18680000000000002</v>
      </c>
      <c r="E50" s="5">
        <v>0.53900000000000003</v>
      </c>
      <c r="F50" s="5">
        <v>0.19220000000000001</v>
      </c>
      <c r="G50" s="5">
        <v>0.51780000000000004</v>
      </c>
      <c r="H50" s="23">
        <f t="shared" si="18"/>
        <v>2.8907922912205501</v>
      </c>
      <c r="I50" s="23">
        <f t="shared" si="19"/>
        <v>3.9332096474953606</v>
      </c>
      <c r="J50" s="5"/>
      <c r="K50" s="5"/>
      <c r="L50" s="5"/>
      <c r="M50" s="5"/>
      <c r="N50" s="5"/>
    </row>
    <row r="51" spans="1:14" x14ac:dyDescent="0.3">
      <c r="A51" s="5"/>
      <c r="B51" s="5"/>
      <c r="C51" s="2">
        <v>10</v>
      </c>
      <c r="D51" s="5">
        <v>5.1999999999999998E-3</v>
      </c>
      <c r="E51" s="5">
        <v>0.5444</v>
      </c>
      <c r="F51" s="5">
        <v>1.54E-2</v>
      </c>
      <c r="G51" s="5">
        <v>0.52</v>
      </c>
      <c r="H51" s="23">
        <f t="shared" si="18"/>
        <v>196.15384615384616</v>
      </c>
      <c r="I51" s="23">
        <f t="shared" si="19"/>
        <v>4.4819985304922811</v>
      </c>
      <c r="J51" s="5"/>
      <c r="K51" s="5"/>
      <c r="L51" s="5"/>
      <c r="M51" s="5"/>
      <c r="N51" s="5"/>
    </row>
    <row r="52" spans="1:14" x14ac:dyDescent="0.3">
      <c r="A52" s="5"/>
      <c r="B52" s="5"/>
      <c r="C52" s="2">
        <v>11</v>
      </c>
      <c r="D52" s="5">
        <v>0.16880000000000001</v>
      </c>
      <c r="E52" s="5">
        <v>0.5576000000000001</v>
      </c>
      <c r="F52" s="5">
        <v>0.20260000000000003</v>
      </c>
      <c r="G52" s="5">
        <v>0.52020000000000011</v>
      </c>
      <c r="H52" s="23">
        <f t="shared" si="18"/>
        <v>20.023696682464468</v>
      </c>
      <c r="I52" s="23">
        <f t="shared" si="19"/>
        <v>6.7073170731707279</v>
      </c>
      <c r="J52" s="5"/>
      <c r="K52" s="5"/>
      <c r="L52" s="5"/>
      <c r="M52" s="5"/>
      <c r="N52" s="5"/>
    </row>
    <row r="53" spans="1:14" x14ac:dyDescent="0.3">
      <c r="A53" s="5"/>
      <c r="B53" s="5"/>
      <c r="C53" s="2">
        <v>12</v>
      </c>
      <c r="D53" s="5">
        <v>4.9399999999999999E-2</v>
      </c>
      <c r="E53" s="5">
        <v>0.6077999999999999</v>
      </c>
      <c r="F53" s="5">
        <v>0.02</v>
      </c>
      <c r="G53" s="5">
        <v>0.56180000000000008</v>
      </c>
      <c r="H53" s="23">
        <f t="shared" si="18"/>
        <v>59.514170040485823</v>
      </c>
      <c r="I53" s="23">
        <f t="shared" si="19"/>
        <v>7.5682790391575896</v>
      </c>
      <c r="J53" s="5"/>
      <c r="K53" s="5"/>
      <c r="L53" s="5"/>
      <c r="M53" s="5"/>
      <c r="N53" s="5"/>
    </row>
    <row r="54" spans="1:14" x14ac:dyDescent="0.3">
      <c r="A54" s="5"/>
      <c r="B54" s="5"/>
      <c r="C54" s="2">
        <v>13</v>
      </c>
      <c r="D54" s="5">
        <v>0.14479999999999998</v>
      </c>
      <c r="E54" s="5">
        <v>0.51140000000000008</v>
      </c>
      <c r="F54" s="5">
        <v>0.15079999999999999</v>
      </c>
      <c r="G54" s="5">
        <v>0.47139999999999993</v>
      </c>
      <c r="H54" s="23">
        <f t="shared" si="18"/>
        <v>4.1436464088397829</v>
      </c>
      <c r="I54" s="23">
        <f t="shared" si="19"/>
        <v>7.8216660148611936</v>
      </c>
      <c r="J54" s="5"/>
      <c r="K54" s="5"/>
      <c r="L54" s="5"/>
      <c r="M54" s="5"/>
      <c r="N54" s="5"/>
    </row>
    <row r="55" spans="1:14" x14ac:dyDescent="0.3">
      <c r="A55" s="5"/>
      <c r="B55" s="5"/>
      <c r="C55" s="2">
        <v>14</v>
      </c>
      <c r="D55" s="5">
        <v>3.2199999999999999E-2</v>
      </c>
      <c r="E55" s="5">
        <v>0.38840000000000002</v>
      </c>
      <c r="F55" s="5">
        <v>2.8400000000000002E-2</v>
      </c>
      <c r="G55" s="5">
        <v>0.3498</v>
      </c>
      <c r="H55" s="23">
        <f t="shared" si="18"/>
        <v>11.801242236024837</v>
      </c>
      <c r="I55" s="23">
        <f t="shared" si="19"/>
        <v>9.9382080329557212</v>
      </c>
      <c r="J55" s="5"/>
      <c r="K55" s="5"/>
      <c r="L55" s="5"/>
      <c r="M55" s="5"/>
      <c r="N55" s="5"/>
    </row>
    <row r="56" spans="1:14" x14ac:dyDescent="0.3">
      <c r="A56" s="5"/>
      <c r="B56" s="5"/>
      <c r="C56" s="2">
        <v>15</v>
      </c>
      <c r="D56" s="5">
        <v>0.221</v>
      </c>
      <c r="E56" s="5">
        <v>0.27779999999999999</v>
      </c>
      <c r="F56" s="5">
        <v>0.21299999999999999</v>
      </c>
      <c r="G56" s="5">
        <v>0.2472</v>
      </c>
      <c r="H56" s="23">
        <f t="shared" si="18"/>
        <v>3.6199095022624466</v>
      </c>
      <c r="I56" s="23">
        <f t="shared" si="19"/>
        <v>11.015118790496757</v>
      </c>
      <c r="J56" s="5"/>
      <c r="K56" s="5"/>
      <c r="L56" s="5"/>
      <c r="M56" s="5"/>
      <c r="N56" s="5"/>
    </row>
    <row r="57" spans="1:14" x14ac:dyDescent="0.3">
      <c r="A57" s="5"/>
      <c r="B57" s="5"/>
      <c r="C57" s="2">
        <v>16</v>
      </c>
      <c r="D57" s="5">
        <v>5.4000000000000003E-3</v>
      </c>
      <c r="E57" s="5">
        <v>0.16140000000000002</v>
      </c>
      <c r="F57" s="5">
        <v>2.1999999999999999E-2</v>
      </c>
      <c r="G57" s="5">
        <v>0.14020000000000002</v>
      </c>
      <c r="H57" s="23">
        <f t="shared" si="18"/>
        <v>307.40740740740733</v>
      </c>
      <c r="I57" s="23">
        <f t="shared" si="19"/>
        <v>13.13506815365551</v>
      </c>
      <c r="J57" s="5"/>
      <c r="K57" s="5"/>
      <c r="L57" s="5"/>
      <c r="M57" s="5"/>
      <c r="N57" s="5"/>
    </row>
    <row r="58" spans="1:14" x14ac:dyDescent="0.3">
      <c r="A58" s="5"/>
      <c r="B58" s="5"/>
      <c r="C58" s="2">
        <v>17</v>
      </c>
      <c r="D58" s="5">
        <v>0.28259999999999996</v>
      </c>
      <c r="E58" s="5">
        <v>0.12740000000000001</v>
      </c>
      <c r="F58" s="5">
        <v>0.26080000000000003</v>
      </c>
      <c r="G58" s="5">
        <v>0.1052</v>
      </c>
      <c r="H58" s="23">
        <f t="shared" si="18"/>
        <v>7.7140835102618306</v>
      </c>
      <c r="I58" s="23">
        <f t="shared" si="19"/>
        <v>17.425431711146004</v>
      </c>
      <c r="J58" s="5"/>
      <c r="K58" s="5"/>
      <c r="L58" s="5"/>
      <c r="M58" s="5"/>
      <c r="N58" s="5"/>
    </row>
    <row r="59" spans="1:14" x14ac:dyDescent="0.3">
      <c r="A59" s="5"/>
      <c r="B59" s="5"/>
      <c r="C59" s="2">
        <v>18</v>
      </c>
      <c r="D59" s="5">
        <v>1.4600000000000002E-2</v>
      </c>
      <c r="E59" s="5">
        <v>0.14879999999999999</v>
      </c>
      <c r="F59" s="5">
        <v>2.1600000000000001E-2</v>
      </c>
      <c r="G59" s="5">
        <v>0.12239999999999999</v>
      </c>
      <c r="H59" s="23">
        <f t="shared" si="18"/>
        <v>47.945205479452042</v>
      </c>
      <c r="I59" s="23">
        <f t="shared" si="19"/>
        <v>17.741935483870964</v>
      </c>
      <c r="J59" s="5"/>
      <c r="K59" s="5"/>
      <c r="L59" s="5"/>
      <c r="M59" s="5"/>
      <c r="N59" s="5"/>
    </row>
    <row r="60" spans="1:14" x14ac:dyDescent="0.3">
      <c r="A60" s="5"/>
      <c r="B60" s="5"/>
      <c r="C60" s="2">
        <v>19</v>
      </c>
      <c r="D60" s="5">
        <v>0.31259999999999999</v>
      </c>
      <c r="E60" s="5">
        <v>0.1258</v>
      </c>
      <c r="F60" s="5">
        <v>0.28220000000000001</v>
      </c>
      <c r="G60" s="5">
        <v>0.1032</v>
      </c>
      <c r="H60" s="23">
        <f t="shared" si="18"/>
        <v>9.7248880358285295</v>
      </c>
      <c r="I60" s="23">
        <f t="shared" si="19"/>
        <v>17.965023847376784</v>
      </c>
      <c r="J60" s="5"/>
      <c r="K60" s="5"/>
      <c r="L60" s="5"/>
      <c r="M60" s="5"/>
      <c r="N60" s="5"/>
    </row>
    <row r="61" spans="1:14" x14ac:dyDescent="0.3">
      <c r="A61" s="5"/>
      <c r="B61" s="5"/>
      <c r="C61" s="2">
        <v>20</v>
      </c>
      <c r="D61" s="5">
        <v>2.2399999999999996E-2</v>
      </c>
      <c r="E61" s="5">
        <v>0.12079999999999999</v>
      </c>
      <c r="F61" s="5">
        <v>3.3399999999999999E-2</v>
      </c>
      <c r="G61" s="5">
        <v>9.5799999999999996E-2</v>
      </c>
      <c r="H61" s="23">
        <f t="shared" si="18"/>
        <v>49.107142857142875</v>
      </c>
      <c r="I61" s="23">
        <f t="shared" si="19"/>
        <v>20.695364238410594</v>
      </c>
      <c r="J61" s="5"/>
      <c r="K61" s="5"/>
      <c r="L61" s="5"/>
      <c r="M61" s="5"/>
      <c r="N61" s="5"/>
    </row>
    <row r="62" spans="1:14" x14ac:dyDescent="0.3">
      <c r="A62" s="5"/>
      <c r="B62" s="5"/>
      <c r="C62" s="2">
        <v>21</v>
      </c>
      <c r="D62" s="5">
        <v>0.38660000000000005</v>
      </c>
      <c r="E62" s="5">
        <v>0.11040000000000001</v>
      </c>
      <c r="F62" s="5">
        <v>0.34060000000000001</v>
      </c>
      <c r="G62" s="5">
        <v>8.6599999999999983E-2</v>
      </c>
      <c r="H62" s="23">
        <f t="shared" si="18"/>
        <v>11.89860320744957</v>
      </c>
      <c r="I62" s="23">
        <f t="shared" si="19"/>
        <v>21.557971014492779</v>
      </c>
      <c r="J62" s="5"/>
      <c r="K62" s="5"/>
      <c r="L62" s="5"/>
      <c r="M62" s="5"/>
      <c r="N62" s="5"/>
    </row>
    <row r="63" spans="1:14" x14ac:dyDescent="0.3">
      <c r="A63" s="5"/>
      <c r="B63" s="5"/>
      <c r="C63" s="2">
        <v>22</v>
      </c>
      <c r="D63" s="5">
        <v>2.8799999999999999E-2</v>
      </c>
      <c r="E63" s="5">
        <v>9.3199999999999991E-2</v>
      </c>
      <c r="F63" s="5">
        <v>3.3399999999999999E-2</v>
      </c>
      <c r="G63" s="5">
        <v>7.2800000000000004E-2</v>
      </c>
      <c r="H63" s="23">
        <f t="shared" si="18"/>
        <v>15.972222222222223</v>
      </c>
      <c r="I63" s="23">
        <f t="shared" si="19"/>
        <v>21.888412017167372</v>
      </c>
      <c r="J63" s="5"/>
      <c r="K63" s="5"/>
      <c r="L63" s="5"/>
      <c r="M63" s="5"/>
      <c r="N63" s="5"/>
    </row>
    <row r="64" spans="1:14" x14ac:dyDescent="0.3">
      <c r="A64" s="5"/>
      <c r="B64" s="5"/>
      <c r="C64" s="2">
        <v>23</v>
      </c>
      <c r="D64" s="5">
        <v>0.37259999999999999</v>
      </c>
      <c r="E64" s="5">
        <v>7.7399999999999997E-2</v>
      </c>
      <c r="F64" s="5">
        <v>0.32579999999999998</v>
      </c>
      <c r="G64" s="5">
        <v>5.9199999999999996E-2</v>
      </c>
      <c r="H64" s="23">
        <f t="shared" si="18"/>
        <v>12.560386473429954</v>
      </c>
      <c r="I64" s="23">
        <f t="shared" si="19"/>
        <v>23.51421188630491</v>
      </c>
      <c r="J64" s="5"/>
      <c r="K64" s="5"/>
      <c r="L64" s="5"/>
      <c r="M64" s="5"/>
      <c r="N64" s="5"/>
    </row>
    <row r="65" spans="1:14" x14ac:dyDescent="0.3">
      <c r="A65" s="5"/>
      <c r="B65" s="5"/>
      <c r="C65" s="2">
        <v>24</v>
      </c>
      <c r="D65" s="5">
        <v>3.1600000000000003E-2</v>
      </c>
      <c r="E65" s="5">
        <v>5.0200000000000002E-2</v>
      </c>
      <c r="F65" s="5">
        <v>4.02E-2</v>
      </c>
      <c r="G65" s="5">
        <v>3.8600000000000002E-2</v>
      </c>
      <c r="H65" s="23">
        <f t="shared" si="18"/>
        <v>27.215189873417707</v>
      </c>
      <c r="I65" s="23">
        <f t="shared" si="19"/>
        <v>23.107569721115535</v>
      </c>
      <c r="J65" s="5"/>
      <c r="K65" s="5"/>
      <c r="L65" s="5"/>
      <c r="M65" s="5"/>
      <c r="N65" s="5"/>
    </row>
    <row r="66" spans="1:14" x14ac:dyDescent="0.3">
      <c r="A66" s="5"/>
      <c r="B66" s="5"/>
      <c r="C66" s="2">
        <v>25</v>
      </c>
      <c r="D66" s="5">
        <v>0.39239999999999997</v>
      </c>
      <c r="E66" s="5">
        <v>3.04E-2</v>
      </c>
      <c r="F66" s="5">
        <v>0.33680000000000004</v>
      </c>
      <c r="G66" s="5">
        <v>2.1999999999999999E-2</v>
      </c>
      <c r="H66" s="23">
        <f t="shared" si="18"/>
        <v>14.169215086646261</v>
      </c>
      <c r="I66" s="23">
        <f t="shared" si="19"/>
        <v>27.631578947368425</v>
      </c>
      <c r="J66" s="5"/>
      <c r="K66" s="5"/>
      <c r="L66" s="5"/>
      <c r="M66" s="5"/>
      <c r="N66" s="5"/>
    </row>
    <row r="67" spans="1:14" x14ac:dyDescent="0.3">
      <c r="A67" s="5"/>
      <c r="B67" s="5"/>
      <c r="C67" s="2">
        <v>26</v>
      </c>
      <c r="D67" s="5">
        <v>3.5800000000000005E-2</v>
      </c>
      <c r="E67" s="5">
        <v>2.5399999999999999E-2</v>
      </c>
      <c r="F67" s="5">
        <v>3.1600000000000003E-2</v>
      </c>
      <c r="G67" s="5">
        <v>1.7600000000000001E-2</v>
      </c>
      <c r="H67" s="23">
        <f>ABS(D67-F67)/D67*100</f>
        <v>11.731843575418999</v>
      </c>
      <c r="I67" s="23">
        <f>ABS(E67-G67)/E67*100</f>
        <v>30.70866141732283</v>
      </c>
      <c r="J67" s="5"/>
      <c r="K67" s="5"/>
      <c r="L67" s="5"/>
      <c r="M67" s="5"/>
      <c r="N67" s="5"/>
    </row>
    <row r="68" spans="1:14" x14ac:dyDescent="0.3">
      <c r="A68" s="5"/>
      <c r="B68" s="5"/>
      <c r="C68" s="2">
        <v>27</v>
      </c>
      <c r="D68" s="5">
        <v>0.41639999999999999</v>
      </c>
      <c r="E68" s="5">
        <v>2.98E-2</v>
      </c>
      <c r="F68" s="5">
        <v>0.34839999999999993</v>
      </c>
      <c r="G68" s="5">
        <v>1.9200000000000002E-2</v>
      </c>
      <c r="H68" s="23">
        <f t="shared" ref="H68:H84" si="20">ABS(D68-F68)/D68*100</f>
        <v>16.330451488952942</v>
      </c>
      <c r="I68" s="23">
        <f t="shared" ref="I68:I84" si="21">ABS(E68-G68)/E68*100</f>
        <v>35.570469798657712</v>
      </c>
      <c r="J68" s="5"/>
      <c r="K68" s="5"/>
      <c r="L68" s="5"/>
      <c r="M68" s="5"/>
      <c r="N68" s="5"/>
    </row>
    <row r="69" spans="1:14" x14ac:dyDescent="0.3">
      <c r="A69" s="5"/>
      <c r="B69" s="5"/>
      <c r="C69" s="2">
        <v>28</v>
      </c>
      <c r="D69" s="5">
        <v>3.8400000000000004E-2</v>
      </c>
      <c r="E69" s="5">
        <v>3.5600000000000007E-2</v>
      </c>
      <c r="F69" s="5">
        <v>3.44E-2</v>
      </c>
      <c r="G69" s="5">
        <v>2.3599999999999999E-2</v>
      </c>
      <c r="H69" s="23">
        <f t="shared" si="20"/>
        <v>10.416666666666675</v>
      </c>
      <c r="I69" s="23">
        <f t="shared" si="21"/>
        <v>33.707865168539342</v>
      </c>
      <c r="J69" s="5"/>
      <c r="K69" s="5"/>
      <c r="L69" s="5"/>
      <c r="M69" s="5"/>
      <c r="N69" s="5"/>
    </row>
    <row r="70" spans="1:14" x14ac:dyDescent="0.3">
      <c r="A70" s="5"/>
      <c r="B70" s="5"/>
      <c r="C70" s="2">
        <v>29</v>
      </c>
      <c r="D70" s="5">
        <v>0.31780000000000003</v>
      </c>
      <c r="E70" s="5">
        <v>4.4599999999999994E-2</v>
      </c>
      <c r="F70" s="5">
        <v>0.26440000000000002</v>
      </c>
      <c r="G70" s="5">
        <v>2.9000000000000005E-2</v>
      </c>
      <c r="H70" s="23">
        <f t="shared" si="20"/>
        <v>16.803020767778477</v>
      </c>
      <c r="I70" s="23">
        <f t="shared" si="21"/>
        <v>34.977578475336301</v>
      </c>
      <c r="J70" s="5"/>
      <c r="K70" s="5"/>
      <c r="L70" s="5"/>
      <c r="M70" s="5"/>
      <c r="N70" s="5"/>
    </row>
    <row r="71" spans="1:14" x14ac:dyDescent="0.3">
      <c r="A71" s="4">
        <v>50</v>
      </c>
      <c r="C71" s="2">
        <v>30</v>
      </c>
      <c r="D71" s="1">
        <v>3.6200000000000003E-2</v>
      </c>
      <c r="E71" s="1">
        <v>3.8400000000000004E-2</v>
      </c>
      <c r="F71" s="5">
        <v>2.46E-2</v>
      </c>
      <c r="G71" s="5">
        <v>2.5399999999999999E-2</v>
      </c>
      <c r="H71" s="23">
        <f t="shared" si="20"/>
        <v>32.044198895027634</v>
      </c>
      <c r="I71" s="23">
        <f t="shared" si="21"/>
        <v>33.854166666666671</v>
      </c>
    </row>
    <row r="72" spans="1:14" x14ac:dyDescent="0.3">
      <c r="C72" s="2">
        <v>31</v>
      </c>
      <c r="D72" s="1">
        <v>0.22700000000000001</v>
      </c>
      <c r="E72" s="1">
        <v>3.1E-2</v>
      </c>
      <c r="F72" s="1">
        <v>0.18639999999999998</v>
      </c>
      <c r="G72" s="1">
        <v>2.0800000000000003E-2</v>
      </c>
      <c r="H72" s="23">
        <f t="shared" si="20"/>
        <v>17.885462555066091</v>
      </c>
      <c r="I72" s="23">
        <f t="shared" si="21"/>
        <v>32.903225806451601</v>
      </c>
    </row>
    <row r="73" spans="1:14" x14ac:dyDescent="0.3">
      <c r="C73" s="2">
        <v>32</v>
      </c>
      <c r="D73" s="1">
        <v>2.0799999999999999E-2</v>
      </c>
      <c r="E73" s="1">
        <v>3.1E-2</v>
      </c>
      <c r="F73" s="1">
        <v>1.4999999999999999E-2</v>
      </c>
      <c r="G73" s="1">
        <v>2.06E-2</v>
      </c>
      <c r="H73" s="23">
        <f t="shared" si="20"/>
        <v>27.884615384615387</v>
      </c>
      <c r="I73" s="23">
        <f t="shared" si="21"/>
        <v>33.548387096774192</v>
      </c>
    </row>
    <row r="74" spans="1:14" x14ac:dyDescent="0.3">
      <c r="C74" s="2">
        <v>33</v>
      </c>
      <c r="D74" s="1">
        <v>0.1532</v>
      </c>
      <c r="E74" s="1">
        <v>2.9000000000000005E-2</v>
      </c>
      <c r="F74" s="1">
        <v>0.12640000000000001</v>
      </c>
      <c r="G74" s="1">
        <v>1.72E-2</v>
      </c>
      <c r="H74" s="23">
        <f t="shared" si="20"/>
        <v>17.493472584856391</v>
      </c>
      <c r="I74" s="23">
        <f t="shared" si="21"/>
        <v>40.689655172413801</v>
      </c>
    </row>
    <row r="75" spans="1:14" x14ac:dyDescent="0.3">
      <c r="C75" s="2">
        <v>34</v>
      </c>
      <c r="D75" s="1">
        <v>3.0599999999999999E-2</v>
      </c>
      <c r="E75" s="1">
        <v>3.1E-2</v>
      </c>
      <c r="F75" s="1">
        <v>1.0199999999999999E-2</v>
      </c>
      <c r="G75" s="1">
        <v>1.8200000000000001E-2</v>
      </c>
      <c r="H75" s="23">
        <f t="shared" si="20"/>
        <v>66.666666666666671</v>
      </c>
      <c r="I75" s="23">
        <f t="shared" si="21"/>
        <v>41.290322580645153</v>
      </c>
    </row>
    <row r="76" spans="1:14" x14ac:dyDescent="0.3">
      <c r="C76" s="2">
        <v>35</v>
      </c>
      <c r="D76" s="1">
        <v>0.1182</v>
      </c>
      <c r="E76" s="1">
        <v>2.9000000000000005E-2</v>
      </c>
      <c r="F76" s="1">
        <v>8.7599999999999983E-2</v>
      </c>
      <c r="G76" s="1">
        <v>1.72E-2</v>
      </c>
      <c r="H76" s="23">
        <f t="shared" si="20"/>
        <v>25.888324873096458</v>
      </c>
      <c r="I76" s="23">
        <f t="shared" si="21"/>
        <v>40.689655172413801</v>
      </c>
    </row>
    <row r="77" spans="1:14" x14ac:dyDescent="0.3">
      <c r="C77" s="2">
        <v>36</v>
      </c>
      <c r="D77" s="1">
        <v>1.4799999999999999E-2</v>
      </c>
      <c r="E77" s="1">
        <v>2.7400000000000001E-2</v>
      </c>
      <c r="F77" s="1">
        <v>9.1999999999999998E-3</v>
      </c>
      <c r="G77" s="1">
        <v>1.66E-2</v>
      </c>
      <c r="H77" s="23">
        <f t="shared" si="20"/>
        <v>37.837837837837832</v>
      </c>
      <c r="I77" s="23">
        <f t="shared" si="21"/>
        <v>39.416058394160586</v>
      </c>
    </row>
    <row r="78" spans="1:14" x14ac:dyDescent="0.3">
      <c r="C78" s="2">
        <v>37</v>
      </c>
      <c r="D78" s="1">
        <v>0.13159999999999999</v>
      </c>
      <c r="E78" s="1">
        <v>2.46E-2</v>
      </c>
      <c r="F78" s="1">
        <v>9.2399999999999996E-2</v>
      </c>
      <c r="G78" s="1">
        <v>1.4599999999999998E-2</v>
      </c>
      <c r="H78" s="23">
        <f t="shared" si="20"/>
        <v>29.787234042553191</v>
      </c>
      <c r="I78" s="23">
        <f t="shared" si="21"/>
        <v>40.650406504065046</v>
      </c>
    </row>
    <row r="79" spans="1:14" x14ac:dyDescent="0.3">
      <c r="C79" s="2">
        <v>38</v>
      </c>
      <c r="D79" s="1">
        <v>2.5000000000000001E-2</v>
      </c>
      <c r="E79" s="1">
        <v>2.52E-2</v>
      </c>
      <c r="F79" s="1">
        <v>6.8000000000000005E-3</v>
      </c>
      <c r="G79" s="1">
        <v>1.4000000000000002E-2</v>
      </c>
      <c r="H79" s="23">
        <f t="shared" si="20"/>
        <v>72.8</v>
      </c>
      <c r="I79" s="23">
        <f t="shared" si="21"/>
        <v>44.444444444444436</v>
      </c>
    </row>
    <row r="80" spans="1:14" x14ac:dyDescent="0.3">
      <c r="C80" s="2">
        <v>39</v>
      </c>
      <c r="D80" s="1">
        <v>0.1192</v>
      </c>
      <c r="E80" s="1">
        <v>2.8200000000000003E-2</v>
      </c>
      <c r="F80" s="1">
        <v>9.0799999999999992E-2</v>
      </c>
      <c r="G80" s="1">
        <v>1.4999999999999999E-2</v>
      </c>
      <c r="H80" s="23">
        <f t="shared" si="20"/>
        <v>23.825503355704704</v>
      </c>
      <c r="I80" s="23">
        <f t="shared" si="21"/>
        <v>46.808510638297882</v>
      </c>
    </row>
    <row r="81" spans="3:9" x14ac:dyDescent="0.3">
      <c r="C81" s="2">
        <v>40</v>
      </c>
      <c r="D81" s="1">
        <v>1.4799999999999999E-2</v>
      </c>
      <c r="E81" s="1">
        <v>2.8800000000000003E-2</v>
      </c>
      <c r="F81" s="1">
        <v>5.7999999999999996E-3</v>
      </c>
      <c r="G81" s="1">
        <v>1.4999999999999999E-2</v>
      </c>
      <c r="H81" s="23">
        <f t="shared" si="20"/>
        <v>60.810810810810814</v>
      </c>
      <c r="I81" s="23">
        <f t="shared" si="21"/>
        <v>47.916666666666671</v>
      </c>
    </row>
    <row r="82" spans="3:9" x14ac:dyDescent="0.3">
      <c r="C82" s="2">
        <v>41</v>
      </c>
      <c r="D82" s="1">
        <v>0.1096</v>
      </c>
      <c r="E82" s="1">
        <v>2.58E-2</v>
      </c>
      <c r="F82" s="1">
        <v>6.8400000000000002E-2</v>
      </c>
      <c r="G82" s="1">
        <v>1.4000000000000002E-2</v>
      </c>
      <c r="H82" s="23">
        <f t="shared" si="20"/>
        <v>37.591240875912405</v>
      </c>
      <c r="I82" s="23">
        <f t="shared" si="21"/>
        <v>45.736434108527121</v>
      </c>
    </row>
    <row r="83" spans="3:9" x14ac:dyDescent="0.3">
      <c r="C83" s="2">
        <v>42</v>
      </c>
      <c r="D83" s="1">
        <v>4.5999999999999999E-3</v>
      </c>
      <c r="E83" s="1">
        <v>2.0800000000000003E-2</v>
      </c>
      <c r="F83" s="1">
        <v>5.1999999999999998E-3</v>
      </c>
      <c r="G83" s="1">
        <v>1.0999999999999999E-2</v>
      </c>
      <c r="H83" s="23">
        <f t="shared" si="20"/>
        <v>13.043478260869563</v>
      </c>
      <c r="I83" s="23">
        <f t="shared" si="21"/>
        <v>47.115384615384627</v>
      </c>
    </row>
    <row r="84" spans="3:9" x14ac:dyDescent="0.3">
      <c r="C84" s="2">
        <v>43</v>
      </c>
      <c r="D84" s="1">
        <v>9.1999999999999998E-2</v>
      </c>
      <c r="E84" s="1">
        <v>1.8599999999999998E-2</v>
      </c>
      <c r="F84" s="1">
        <v>6.8400000000000002E-2</v>
      </c>
      <c r="G84" s="1">
        <v>0.01</v>
      </c>
      <c r="H84" s="23">
        <f t="shared" si="20"/>
        <v>25.652173913043473</v>
      </c>
      <c r="I84" s="23">
        <f t="shared" si="21"/>
        <v>46.236559139784937</v>
      </c>
    </row>
    <row r="85" spans="3:9" x14ac:dyDescent="0.3">
      <c r="C85" s="2">
        <v>44</v>
      </c>
      <c r="D85" s="1">
        <v>8.0000000000000002E-3</v>
      </c>
      <c r="E85" s="1">
        <v>1.5800000000000002E-2</v>
      </c>
      <c r="F85" s="1">
        <v>4.2000000000000006E-3</v>
      </c>
      <c r="G85" s="1">
        <v>8.0000000000000002E-3</v>
      </c>
      <c r="H85" s="23">
        <f>ABS(D85-F85)/D85*100</f>
        <v>47.499999999999993</v>
      </c>
      <c r="I85" s="23">
        <f>ABS(E85-G85)/E85*100</f>
        <v>49.367088607594937</v>
      </c>
    </row>
    <row r="86" spans="3:9" x14ac:dyDescent="0.3">
      <c r="C86" s="2">
        <v>45</v>
      </c>
      <c r="D86" s="1">
        <v>7.0000000000000007E-2</v>
      </c>
      <c r="E86" s="1">
        <v>1.54E-2</v>
      </c>
      <c r="F86" s="1">
        <v>5.5200000000000006E-2</v>
      </c>
      <c r="G86" s="1">
        <v>7.6E-3</v>
      </c>
      <c r="H86" s="23">
        <f t="shared" ref="H86:H91" si="22">ABS(D86-F86)/D86*100</f>
        <v>21.142857142857142</v>
      </c>
      <c r="I86" s="23">
        <f t="shared" ref="I86:I91" si="23">ABS(E86-G86)/E86*100</f>
        <v>50.649350649350652</v>
      </c>
    </row>
    <row r="87" spans="3:9" x14ac:dyDescent="0.3">
      <c r="C87" s="2">
        <v>46</v>
      </c>
      <c r="D87" s="1">
        <v>4.4000000000000003E-3</v>
      </c>
      <c r="E87" s="1">
        <v>1.26E-2</v>
      </c>
      <c r="F87" s="1">
        <v>2.4000000000000002E-3</v>
      </c>
      <c r="G87" s="1">
        <v>6.0000000000000001E-3</v>
      </c>
      <c r="H87" s="23">
        <f t="shared" si="22"/>
        <v>45.454545454545453</v>
      </c>
      <c r="I87" s="23">
        <f t="shared" si="23"/>
        <v>52.380952380952387</v>
      </c>
    </row>
    <row r="88" spans="3:9" x14ac:dyDescent="0.3">
      <c r="C88" s="2">
        <v>47</v>
      </c>
      <c r="D88" s="1">
        <v>7.5600000000000001E-2</v>
      </c>
      <c r="E88" s="1">
        <v>8.6E-3</v>
      </c>
      <c r="F88" s="1">
        <v>4.9399999999999999E-2</v>
      </c>
      <c r="G88" s="1">
        <v>4.6000000000000008E-3</v>
      </c>
      <c r="H88" s="23">
        <f t="shared" si="22"/>
        <v>34.656084656084658</v>
      </c>
      <c r="I88" s="23">
        <f t="shared" si="23"/>
        <v>46.511627906976734</v>
      </c>
    </row>
    <row r="89" spans="3:9" x14ac:dyDescent="0.3">
      <c r="C89" s="2">
        <v>48</v>
      </c>
      <c r="D89" s="1">
        <v>1.52E-2</v>
      </c>
      <c r="E89" s="1">
        <v>4.8000000000000004E-3</v>
      </c>
      <c r="F89" s="1">
        <v>1.4E-3</v>
      </c>
      <c r="G89" s="1">
        <v>2.7999999999999995E-3</v>
      </c>
      <c r="H89" s="23">
        <f t="shared" si="22"/>
        <v>90.78947368421052</v>
      </c>
      <c r="I89" s="23">
        <f t="shared" si="23"/>
        <v>41.666666666666679</v>
      </c>
    </row>
    <row r="90" spans="3:9" x14ac:dyDescent="0.3">
      <c r="C90" s="2">
        <v>49</v>
      </c>
      <c r="D90" s="1">
        <v>7.2599999999999998E-2</v>
      </c>
      <c r="E90" s="1">
        <v>5.2000000000000006E-3</v>
      </c>
      <c r="F90" s="1">
        <v>4.5999999999999999E-2</v>
      </c>
      <c r="G90" s="1">
        <v>2E-3</v>
      </c>
      <c r="H90" s="23">
        <f t="shared" si="22"/>
        <v>36.63911845730027</v>
      </c>
      <c r="I90" s="23">
        <f t="shared" si="23"/>
        <v>61.53846153846154</v>
      </c>
    </row>
    <row r="91" spans="3:9" x14ac:dyDescent="0.3">
      <c r="C91" s="2">
        <v>50</v>
      </c>
      <c r="D91" s="1">
        <v>1.6000000000000001E-3</v>
      </c>
      <c r="E91" s="1">
        <v>4.8000000000000004E-3</v>
      </c>
      <c r="F91" s="1">
        <v>3.0000000000000001E-3</v>
      </c>
      <c r="G91" s="1">
        <v>2E-3</v>
      </c>
      <c r="H91" s="23">
        <f t="shared" si="22"/>
        <v>87.5</v>
      </c>
      <c r="I91" s="23">
        <f t="shared" si="23"/>
        <v>58.333333333333336</v>
      </c>
    </row>
  </sheetData>
  <mergeCells count="11">
    <mergeCell ref="C37:J37"/>
    <mergeCell ref="D39:E39"/>
    <mergeCell ref="F39:G39"/>
    <mergeCell ref="H39:I39"/>
    <mergeCell ref="C38:I38"/>
    <mergeCell ref="A18:G18"/>
    <mergeCell ref="B2:F2"/>
    <mergeCell ref="I2:M2"/>
    <mergeCell ref="R3:S3"/>
    <mergeCell ref="Q2:V2"/>
    <mergeCell ref="Q18:W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2018-06-27T15:01:19Z</dcterms:created>
  <dcterms:modified xsi:type="dcterms:W3CDTF">2018-07-02T03:48:14Z</dcterms:modified>
</cp:coreProperties>
</file>