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doc" ContentType="application/msword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trlProps/ctrlProp1.xml" ContentType="application/vnd.ms-excel.controlproperties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Mac\Home\Documents\ShellInventorySystem\"/>
    </mc:Choice>
  </mc:AlternateContent>
  <bookViews>
    <workbookView xWindow="0" yWindow="0" windowWidth="9643" windowHeight="6929" tabRatio="707" activeTab="1"/>
  </bookViews>
  <sheets>
    <sheet name="UsageManual" sheetId="31" r:id="rId1"/>
    <sheet name="Inventory List" sheetId="2" r:id="rId2"/>
    <sheet name="Change Log" sheetId="11" r:id="rId3"/>
    <sheet name="InVoucher" sheetId="18" r:id="rId4"/>
    <sheet name="OutVoucher" sheetId="16" r:id="rId5"/>
    <sheet name="PDF Preview" sheetId="14" r:id="rId6"/>
    <sheet name="NBE Exchange Rates" sheetId="13" r:id="rId7"/>
  </sheets>
  <functionGroups builtInGroupCount="18"/>
  <definedNames>
    <definedName name="BinNumber">#REF!</definedName>
    <definedName name="ColumnTitle1">InventoryList[[#Headers],[SKU]]</definedName>
    <definedName name="ColumnTitle2">#REF!</definedName>
    <definedName name="ColumnTitle3">#REF!</definedName>
    <definedName name="ExternalData_1" localSheetId="6" hidden="1">'NBE Exchange Rates'!$A$1:$F$18</definedName>
    <definedName name="ExtraCredit">#REF!</definedName>
    <definedName name="Fruit">#REF!</definedName>
    <definedName name="Items">#REF!</definedName>
    <definedName name="Meat">#REF!</definedName>
    <definedName name="MoreFruit">#REF!</definedName>
    <definedName name="MoreItem">#REF!</definedName>
    <definedName name="MoreItems">#REF!</definedName>
    <definedName name="_xlnm.Print_Area" localSheetId="1">'Inventory List'!$D$4:$E$74,'Inventory List'!$H$4:$H$74,'Inventory List'!$P$4:$P$74,'Inventory List'!$J$4:$J$74,'Inventory List'!$M$4:$M$74</definedName>
    <definedName name="_xlnm.Print_Area" localSheetId="3">InVoucher!$B$2:$J$36</definedName>
    <definedName name="_xlnm.Print_Area" localSheetId="4">OutVoucher!$A$2:$J$26</definedName>
    <definedName name="_xlnm.Print_Area" localSheetId="5">'PDF Preview'!$A$1:$F$7</definedName>
    <definedName name="_xlnm.Print_Titles" localSheetId="2">'Change Log'!$4:$4</definedName>
    <definedName name="_xlnm.Print_Titles" localSheetId="1">'Inventory List'!$4:$4</definedName>
    <definedName name="SKULookup">InventoryList[SKU]</definedName>
    <definedName name="SUMExtraCredit">#REF!</definedName>
    <definedName name="SUMIF">#REF!</definedName>
    <definedName name="SUMIFExtraCredit">#REF!</definedName>
    <definedName name="Total">#REF!</definedName>
  </definedNames>
  <calcPr calcId="162913"/>
</workbook>
</file>

<file path=xl/calcChain.xml><?xml version="1.0" encoding="utf-8"?>
<calcChain xmlns="http://schemas.openxmlformats.org/spreadsheetml/2006/main">
  <c r="J74" i="2" l="1"/>
  <c r="M74" i="2"/>
  <c r="R74" i="2"/>
  <c r="S74" i="2"/>
  <c r="U74" i="2"/>
  <c r="J73" i="2"/>
  <c r="M73" i="2"/>
  <c r="R73" i="2"/>
  <c r="S73" i="2"/>
  <c r="U73" i="2"/>
  <c r="J72" i="2"/>
  <c r="M72" i="2"/>
  <c r="R72" i="2"/>
  <c r="S72" i="2"/>
  <c r="U72" i="2"/>
  <c r="J71" i="2" l="1"/>
  <c r="M71" i="2"/>
  <c r="R71" i="2"/>
  <c r="S71" i="2"/>
  <c r="U71" i="2"/>
  <c r="J70" i="2" l="1"/>
  <c r="M70" i="2"/>
  <c r="R70" i="2"/>
  <c r="S70" i="2"/>
  <c r="U70" i="2"/>
  <c r="J69" i="2" l="1"/>
  <c r="M69" i="2"/>
  <c r="R69" i="2"/>
  <c r="S69" i="2"/>
  <c r="U69" i="2"/>
  <c r="J68" i="2"/>
  <c r="M68" i="2"/>
  <c r="R68" i="2"/>
  <c r="S68" i="2"/>
  <c r="U68" i="2"/>
  <c r="D3" i="2"/>
  <c r="D3" i="11" l="1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J67" i="2"/>
  <c r="J66" i="2"/>
  <c r="J65" i="2"/>
  <c r="J64" i="2" l="1"/>
  <c r="R64" i="2"/>
  <c r="S64" i="2"/>
  <c r="U64" i="2"/>
  <c r="J63" i="2"/>
  <c r="R63" i="2"/>
  <c r="S63" i="2"/>
  <c r="U63" i="2"/>
  <c r="J62" i="2"/>
  <c r="R62" i="2"/>
  <c r="S62" i="2"/>
  <c r="U62" i="2"/>
  <c r="J61" i="2"/>
  <c r="R61" i="2"/>
  <c r="S61" i="2"/>
  <c r="U61" i="2"/>
  <c r="J60" i="2"/>
  <c r="R60" i="2"/>
  <c r="S60" i="2"/>
  <c r="U60" i="2"/>
  <c r="J59" i="2"/>
  <c r="R59" i="2"/>
  <c r="S59" i="2"/>
  <c r="U59" i="2"/>
  <c r="J58" i="2"/>
  <c r="R58" i="2"/>
  <c r="S58" i="2"/>
  <c r="U58" i="2"/>
  <c r="J57" i="2"/>
  <c r="R57" i="2"/>
  <c r="S57" i="2"/>
  <c r="U57" i="2"/>
  <c r="J35" i="2"/>
  <c r="R35" i="2"/>
  <c r="S35" i="2"/>
  <c r="U35" i="2"/>
  <c r="J56" i="2"/>
  <c r="R56" i="2"/>
  <c r="S56" i="2"/>
  <c r="U56" i="2"/>
  <c r="J20" i="2"/>
  <c r="R20" i="2"/>
  <c r="S20" i="2"/>
  <c r="U20" i="2"/>
  <c r="J53" i="2"/>
  <c r="R53" i="2"/>
  <c r="S53" i="2"/>
  <c r="U53" i="2"/>
  <c r="J27" i="2"/>
  <c r="R27" i="2"/>
  <c r="S27" i="2"/>
  <c r="U27" i="2"/>
  <c r="J30" i="2"/>
  <c r="R30" i="2"/>
  <c r="S30" i="2"/>
  <c r="U30" i="2"/>
  <c r="J13" i="2"/>
  <c r="R13" i="2"/>
  <c r="S13" i="2"/>
  <c r="U13" i="2"/>
  <c r="U52" i="2" l="1"/>
  <c r="S52" i="2"/>
  <c r="R52" i="2"/>
  <c r="J52" i="2"/>
  <c r="U51" i="2"/>
  <c r="S51" i="2"/>
  <c r="R51" i="2"/>
  <c r="J51" i="2"/>
  <c r="U50" i="2"/>
  <c r="S50" i="2"/>
  <c r="R50" i="2"/>
  <c r="J50" i="2"/>
  <c r="U49" i="2"/>
  <c r="S49" i="2"/>
  <c r="R49" i="2"/>
  <c r="J49" i="2"/>
  <c r="U48" i="2"/>
  <c r="S48" i="2"/>
  <c r="R48" i="2"/>
  <c r="J48" i="2"/>
  <c r="U47" i="2"/>
  <c r="S47" i="2"/>
  <c r="R47" i="2"/>
  <c r="J47" i="2"/>
  <c r="U46" i="2"/>
  <c r="S46" i="2"/>
  <c r="R46" i="2"/>
  <c r="J46" i="2"/>
  <c r="U45" i="2"/>
  <c r="S45" i="2"/>
  <c r="R45" i="2"/>
  <c r="J45" i="2"/>
  <c r="U44" i="2"/>
  <c r="S44" i="2"/>
  <c r="R44" i="2"/>
  <c r="J44" i="2"/>
  <c r="U43" i="2"/>
  <c r="S43" i="2"/>
  <c r="R43" i="2"/>
  <c r="J43" i="2"/>
  <c r="U42" i="2"/>
  <c r="S42" i="2"/>
  <c r="R42" i="2"/>
  <c r="J42" i="2"/>
  <c r="U41" i="2"/>
  <c r="S41" i="2"/>
  <c r="R41" i="2"/>
  <c r="J41" i="2"/>
  <c r="U40" i="2"/>
  <c r="S40" i="2"/>
  <c r="R40" i="2"/>
  <c r="J40" i="2"/>
  <c r="U39" i="2"/>
  <c r="S39" i="2"/>
  <c r="R39" i="2"/>
  <c r="J39" i="2"/>
  <c r="U38" i="2"/>
  <c r="S38" i="2"/>
  <c r="R38" i="2"/>
  <c r="J38" i="2"/>
  <c r="U55" i="2"/>
  <c r="S55" i="2"/>
  <c r="R55" i="2"/>
  <c r="J55" i="2"/>
  <c r="U37" i="2"/>
  <c r="S37" i="2"/>
  <c r="R37" i="2"/>
  <c r="J37" i="2"/>
  <c r="U36" i="2"/>
  <c r="S36" i="2"/>
  <c r="R36" i="2"/>
  <c r="J36" i="2"/>
  <c r="U54" i="2"/>
  <c r="S54" i="2"/>
  <c r="R54" i="2"/>
  <c r="J54" i="2"/>
  <c r="U34" i="2"/>
  <c r="S34" i="2"/>
  <c r="R34" i="2"/>
  <c r="J34" i="2"/>
  <c r="U33" i="2"/>
  <c r="S33" i="2"/>
  <c r="R33" i="2"/>
  <c r="J33" i="2"/>
  <c r="U32" i="2"/>
  <c r="S32" i="2"/>
  <c r="R32" i="2"/>
  <c r="J32" i="2"/>
  <c r="U31" i="2"/>
  <c r="S31" i="2"/>
  <c r="R31" i="2"/>
  <c r="J31" i="2"/>
  <c r="U29" i="2"/>
  <c r="S29" i="2"/>
  <c r="R29" i="2"/>
  <c r="J29" i="2"/>
  <c r="U28" i="2"/>
  <c r="S28" i="2"/>
  <c r="R28" i="2"/>
  <c r="J28" i="2"/>
  <c r="U26" i="2"/>
  <c r="S26" i="2"/>
  <c r="R26" i="2"/>
  <c r="J26" i="2"/>
  <c r="U25" i="2"/>
  <c r="S25" i="2"/>
  <c r="R25" i="2"/>
  <c r="J25" i="2"/>
  <c r="U24" i="2"/>
  <c r="S24" i="2"/>
  <c r="R24" i="2"/>
  <c r="J24" i="2"/>
  <c r="U23" i="2"/>
  <c r="S23" i="2"/>
  <c r="R23" i="2"/>
  <c r="J23" i="2"/>
  <c r="U22" i="2"/>
  <c r="S22" i="2"/>
  <c r="R22" i="2"/>
  <c r="J22" i="2"/>
  <c r="U21" i="2"/>
  <c r="S21" i="2"/>
  <c r="R21" i="2"/>
  <c r="J21" i="2"/>
  <c r="U19" i="2"/>
  <c r="S19" i="2"/>
  <c r="R19" i="2"/>
  <c r="J19" i="2"/>
  <c r="U18" i="2"/>
  <c r="S18" i="2"/>
  <c r="R18" i="2"/>
  <c r="J18" i="2"/>
  <c r="U17" i="2"/>
  <c r="S17" i="2"/>
  <c r="R17" i="2"/>
  <c r="J17" i="2"/>
  <c r="U16" i="2"/>
  <c r="S16" i="2"/>
  <c r="R16" i="2"/>
  <c r="J16" i="2"/>
  <c r="U15" i="2"/>
  <c r="S15" i="2"/>
  <c r="R15" i="2"/>
  <c r="J15" i="2"/>
  <c r="U14" i="2"/>
  <c r="S14" i="2"/>
  <c r="R14" i="2"/>
  <c r="J14" i="2"/>
  <c r="U12" i="2"/>
  <c r="S12" i="2"/>
  <c r="R12" i="2"/>
  <c r="J12" i="2"/>
  <c r="U11" i="2"/>
  <c r="S11" i="2"/>
  <c r="R11" i="2"/>
  <c r="J11" i="2"/>
  <c r="U10" i="2"/>
  <c r="S10" i="2"/>
  <c r="R10" i="2"/>
  <c r="J10" i="2"/>
  <c r="U9" i="2"/>
  <c r="S9" i="2"/>
  <c r="R9" i="2"/>
  <c r="J9" i="2"/>
  <c r="U8" i="2"/>
  <c r="S8" i="2"/>
  <c r="R8" i="2"/>
  <c r="J8" i="2"/>
  <c r="U7" i="2"/>
  <c r="S7" i="2"/>
  <c r="R7" i="2"/>
  <c r="J7" i="2"/>
  <c r="U6" i="2"/>
  <c r="S6" i="2"/>
  <c r="R6" i="2"/>
  <c r="J6" i="2"/>
  <c r="U5" i="2"/>
  <c r="S5" i="2"/>
  <c r="R5" i="2"/>
  <c r="J5" i="2"/>
  <c r="C3" i="2"/>
  <c r="B3" i="2"/>
  <c r="E3" i="2" l="1"/>
</calcChain>
</file>

<file path=xl/connections.xml><?xml version="1.0" encoding="utf-8"?>
<connections xmlns="http://schemas.openxmlformats.org/spreadsheetml/2006/main">
  <connection id="1" keepAlive="1" name="Query - Table 1" description="Connection to the 'Table 1' query in the workbook." type="5" refreshedVersion="6" background="1" saveData="1">
    <dbPr connection="Provider=Microsoft.Mashup.OleDb.1;Data Source=$Workbook$;Location=Table 1;Extended Properties=&quot;&quot;" command="SELECT * FROM [Table 1]"/>
  </connection>
</connections>
</file>

<file path=xl/sharedStrings.xml><?xml version="1.0" encoding="utf-8"?>
<sst xmlns="http://schemas.openxmlformats.org/spreadsheetml/2006/main" count="679" uniqueCount="327">
  <si>
    <t>SKU</t>
  </si>
  <si>
    <t>TOTAL INVENTORY VALUE:</t>
  </si>
  <si>
    <t>INVENTORY ITEMS:</t>
  </si>
  <si>
    <t>DESCRIPTION</t>
  </si>
  <si>
    <t>QTY</t>
  </si>
  <si>
    <t>REORDER QTY</t>
  </si>
  <si>
    <t>COST</t>
  </si>
  <si>
    <t>INVENTORY VALUE</t>
  </si>
  <si>
    <t>Change Log</t>
  </si>
  <si>
    <t>GIVEAWAYS INVENTORY LIST</t>
  </si>
  <si>
    <t>DESCRIPTION (ARABIC)</t>
  </si>
  <si>
    <t>DEPRECIATION DATE</t>
  </si>
  <si>
    <t>PURCHASE DATE</t>
  </si>
  <si>
    <t>CATEGORY</t>
  </si>
  <si>
    <t>RESTOCK</t>
  </si>
  <si>
    <t>VIP</t>
  </si>
  <si>
    <t>IMAGE</t>
  </si>
  <si>
    <t>VENDOR</t>
  </si>
  <si>
    <t>0001</t>
  </si>
  <si>
    <t>0002</t>
  </si>
  <si>
    <t>DIRECTION</t>
  </si>
  <si>
    <t>TIMESTAMP</t>
  </si>
  <si>
    <t>IN</t>
  </si>
  <si>
    <t>Currency</t>
  </si>
  <si>
    <t>Code</t>
  </si>
  <si>
    <t>Buy Price</t>
  </si>
  <si>
    <t>Sell Price</t>
  </si>
  <si>
    <t>Transfers/Buy Price</t>
  </si>
  <si>
    <t>Transfers/Sell Price</t>
  </si>
  <si>
    <t>US DOLLAR</t>
  </si>
  <si>
    <t>USD</t>
  </si>
  <si>
    <t>EURO</t>
  </si>
  <si>
    <t>EUR</t>
  </si>
  <si>
    <t>POUND STERLING</t>
  </si>
  <si>
    <t>GBP</t>
  </si>
  <si>
    <t>CANADIAN DOLLAR</t>
  </si>
  <si>
    <t>CAD</t>
  </si>
  <si>
    <t>DANISH Krone</t>
  </si>
  <si>
    <t>DKK</t>
  </si>
  <si>
    <t>NORWEGIAN KRONE</t>
  </si>
  <si>
    <t>NOK</t>
  </si>
  <si>
    <t>SWEDISH KRONA</t>
  </si>
  <si>
    <t>SEK</t>
  </si>
  <si>
    <t>SWISS FRANC</t>
  </si>
  <si>
    <t>CHF</t>
  </si>
  <si>
    <t>YENS(100)</t>
  </si>
  <si>
    <t>JPY</t>
  </si>
  <si>
    <t>AUSTRALIAN DOLLARS</t>
  </si>
  <si>
    <t>AUD</t>
  </si>
  <si>
    <t>Kuwait DINAR</t>
  </si>
  <si>
    <t>KWD</t>
  </si>
  <si>
    <t>SAUDI RIALS</t>
  </si>
  <si>
    <t>SAR</t>
  </si>
  <si>
    <t>U.A.E DIRHAM</t>
  </si>
  <si>
    <t>AED</t>
  </si>
  <si>
    <t>BAHRAIN DINAR</t>
  </si>
  <si>
    <t>BAD</t>
  </si>
  <si>
    <t>OMANI RIAL</t>
  </si>
  <si>
    <t>OMR</t>
  </si>
  <si>
    <t>QATAR RIAL</t>
  </si>
  <si>
    <t>QTR</t>
  </si>
  <si>
    <t>JORDAN DINAR</t>
  </si>
  <si>
    <t>JOD</t>
  </si>
  <si>
    <t>DEPRECIATION COUNTDOWN</t>
  </si>
  <si>
    <t>Last Updated:</t>
  </si>
  <si>
    <t>Update Frequency (Minutes)</t>
  </si>
  <si>
    <t>EVENT/PEOPLE</t>
  </si>
  <si>
    <t>ADDITIONAL COMMENTS</t>
  </si>
  <si>
    <t>TOTAL INVENTORY VALUE (USD)</t>
  </si>
  <si>
    <t>COST(USD)</t>
  </si>
  <si>
    <t>LOCATION</t>
  </si>
  <si>
    <t>EXCHANGE RATE</t>
  </si>
  <si>
    <t>INVENTORY VALUE (USD)</t>
  </si>
  <si>
    <t>7amada</t>
  </si>
  <si>
    <t>0003</t>
  </si>
  <si>
    <t>0004</t>
  </si>
  <si>
    <t>0005</t>
  </si>
  <si>
    <t>Wooden Horse</t>
  </si>
  <si>
    <t>حصان خشب</t>
  </si>
  <si>
    <t>CD Cases</t>
  </si>
  <si>
    <t>حامل CD</t>
  </si>
  <si>
    <t>General</t>
  </si>
  <si>
    <t xml:space="preserve">Coasters </t>
  </si>
  <si>
    <t>صحن كوب</t>
  </si>
  <si>
    <t>Stainless Stell Desk Watches</t>
  </si>
  <si>
    <t xml:space="preserve">ساعات مكتب ستانليس </t>
  </si>
  <si>
    <t>0007</t>
  </si>
  <si>
    <t>0008</t>
  </si>
  <si>
    <t>Flash Lights</t>
  </si>
  <si>
    <t>كشفات</t>
  </si>
  <si>
    <t>0009</t>
  </si>
  <si>
    <t>0006</t>
  </si>
  <si>
    <t>USB Flash Drives (Regular)</t>
  </si>
  <si>
    <t>فلاشات USB</t>
  </si>
  <si>
    <t>0054</t>
  </si>
  <si>
    <t>Max SKU:</t>
  </si>
  <si>
    <t>NUMERIC SKU</t>
  </si>
  <si>
    <t>0055</t>
  </si>
  <si>
    <t>Flash Lights (Red)</t>
  </si>
  <si>
    <t>كشفات (احمر)</t>
  </si>
  <si>
    <t>0052</t>
  </si>
  <si>
    <t>Flood Light</t>
  </si>
  <si>
    <t xml:space="preserve">  </t>
  </si>
  <si>
    <t>0051</t>
  </si>
  <si>
    <t>Small FM/AM radio</t>
  </si>
  <si>
    <t>راديو FM/AM صغير</t>
  </si>
  <si>
    <t>0050</t>
  </si>
  <si>
    <t>Mark Items For Location:</t>
  </si>
  <si>
    <t>No</t>
  </si>
  <si>
    <t>Mark Items For Restock:</t>
  </si>
  <si>
    <t>Mark Items For Depreciation:</t>
  </si>
  <si>
    <t>Laser Pointer (Red)</t>
  </si>
  <si>
    <t>ليزر احمر</t>
  </si>
  <si>
    <t>0056</t>
  </si>
  <si>
    <t>Picture Frame (Intilaqa)</t>
  </si>
  <si>
    <t>فريم صور انطلاقة</t>
  </si>
  <si>
    <t>0053</t>
  </si>
  <si>
    <t>Small Picture Frames (Intilaqaa)</t>
  </si>
  <si>
    <t>فريم صور صغير (انطلاقة)</t>
  </si>
  <si>
    <t>0021</t>
  </si>
  <si>
    <t>Picture Frames (With Certificate)</t>
  </si>
  <si>
    <t>فريم صور (بها شهدات)</t>
  </si>
  <si>
    <t>Sample</t>
  </si>
  <si>
    <t>0013</t>
  </si>
  <si>
    <t>Picture Frame (Medium Size)</t>
  </si>
  <si>
    <t xml:space="preserve">فريم صور (متوسطة الحجم) </t>
  </si>
  <si>
    <t>0014</t>
  </si>
  <si>
    <t>Shell Magnets</t>
  </si>
  <si>
    <t>مغناطيس شل</t>
  </si>
  <si>
    <t>0010</t>
  </si>
  <si>
    <t>Bag of yellow pens with Shell logo</t>
  </si>
  <si>
    <t>كيس اقلام صفرا عليها علامة شل</t>
  </si>
  <si>
    <t>0017</t>
  </si>
  <si>
    <t>Bag of Red Pens With Shell Logo</t>
  </si>
  <si>
    <t>كيس اقلام حمرا عليها علامة شل</t>
  </si>
  <si>
    <t>0018</t>
  </si>
  <si>
    <t>Leather Passport Holder and Binder Combo</t>
  </si>
  <si>
    <t>كومبو حافظ بسبور و ورق</t>
  </si>
  <si>
    <t>0023</t>
  </si>
  <si>
    <t>Metal Cigarette Box</t>
  </si>
  <si>
    <t>علبة سجاير ستانلس</t>
  </si>
  <si>
    <t>0047</t>
  </si>
  <si>
    <t>Leather Bags</t>
  </si>
  <si>
    <t>شنط جلد طبيعي</t>
  </si>
  <si>
    <t>0025</t>
  </si>
  <si>
    <t>حافظ باسبور جلد</t>
  </si>
  <si>
    <t>Leather Passport Holder</t>
  </si>
  <si>
    <t xml:space="preserve">Shell Lunch Box </t>
  </si>
  <si>
    <t>لانش بوكس شل</t>
  </si>
  <si>
    <t>0043</t>
  </si>
  <si>
    <t>0062</t>
  </si>
  <si>
    <t>0063</t>
  </si>
  <si>
    <t xml:space="preserve">   non</t>
  </si>
  <si>
    <t>0030</t>
  </si>
  <si>
    <t>Leather Binders</t>
  </si>
  <si>
    <t>حافظ جلد طبيعي</t>
  </si>
  <si>
    <t>Tshirts Black: 3M,1S, Red: 1 S</t>
  </si>
  <si>
    <t>100 years Crystal Large</t>
  </si>
  <si>
    <t>0031</t>
  </si>
  <si>
    <t>Intilaqa Awards For Different Ministers</t>
  </si>
  <si>
    <t>جوائز انطلاقة لوزراء مختلفين</t>
  </si>
  <si>
    <t>0032</t>
  </si>
  <si>
    <t>100 years of excellence crystal (Square)</t>
  </si>
  <si>
    <t>١٠٠ سنة شل (مربعة)</t>
  </si>
  <si>
    <t>0036</t>
  </si>
  <si>
    <t>Shell Cloth Bags</t>
  </si>
  <si>
    <t>شنت شل قماش</t>
  </si>
  <si>
    <t>0029</t>
  </si>
  <si>
    <t>Intilaqa Boxes With Patterns</t>
  </si>
  <si>
    <t>علب انطلاقة بزغرفة</t>
  </si>
  <si>
    <t>0035</t>
  </si>
  <si>
    <t>Intilaqaa Small Bag</t>
  </si>
  <si>
    <t>انطلاقة شنط صغيرة</t>
  </si>
  <si>
    <t>Intilaqaa Air Freshener</t>
  </si>
  <si>
    <t>فواحة انطلاقة</t>
  </si>
  <si>
    <t>0042</t>
  </si>
  <si>
    <t>Giveaway Bags (Large)</t>
  </si>
  <si>
    <t>شنط لتوزيع هداية (كبيرة)</t>
  </si>
  <si>
    <t>0039</t>
  </si>
  <si>
    <t>Giveaway Bags (Medium)</t>
  </si>
  <si>
    <t>شنط لتوزيع الهداية (متوسطة)</t>
  </si>
  <si>
    <t>0040</t>
  </si>
  <si>
    <t>Giveaway Bags (Small)</t>
  </si>
  <si>
    <t>شنط لتوزيع الهداية (صغيرة)</t>
  </si>
  <si>
    <t>Journals (Black) With Pens</t>
  </si>
  <si>
    <t>Journals With Pens</t>
  </si>
  <si>
    <t>0012</t>
  </si>
  <si>
    <t>Notebooks (Small)</t>
  </si>
  <si>
    <t>0044</t>
  </si>
  <si>
    <t>Notebooks (Large)</t>
  </si>
  <si>
    <t>0045</t>
  </si>
  <si>
    <t>0048</t>
  </si>
  <si>
    <t>0049</t>
  </si>
  <si>
    <t>3D Glasses</t>
  </si>
  <si>
    <t>0058</t>
  </si>
  <si>
    <t>Shell Sticker Set (4)</t>
  </si>
  <si>
    <t>0059</t>
  </si>
  <si>
    <t>Shell Sticker Set Yellow (4)</t>
  </si>
  <si>
    <t>0060</t>
  </si>
  <si>
    <t>Shell Stickers (Large)</t>
  </si>
  <si>
    <t>0061</t>
  </si>
  <si>
    <t>Box Of Flags</t>
  </si>
  <si>
    <t>0064</t>
  </si>
  <si>
    <t>Wooden Frames</t>
  </si>
  <si>
    <t>Journals WIth USB Flash Drive And Pen</t>
  </si>
  <si>
    <t>0065</t>
  </si>
  <si>
    <t>0066</t>
  </si>
  <si>
    <t>0067</t>
  </si>
  <si>
    <t>0068</t>
  </si>
  <si>
    <t>0069</t>
  </si>
  <si>
    <t>0070</t>
  </si>
  <si>
    <t>0071</t>
  </si>
  <si>
    <t>0072</t>
  </si>
  <si>
    <t>0073</t>
  </si>
  <si>
    <t>0074</t>
  </si>
  <si>
    <t>0075</t>
  </si>
  <si>
    <t>0076</t>
  </si>
  <si>
    <t>0077</t>
  </si>
  <si>
    <t>Pharnoic Picture In Frame</t>
  </si>
  <si>
    <t>Requires Branding</t>
  </si>
  <si>
    <t>Giveaway Bags (X-Large)</t>
  </si>
  <si>
    <t>Not Functional</t>
  </si>
  <si>
    <t>Calendar With Sticky Notes (2017)</t>
  </si>
  <si>
    <t xml:space="preserve">Empty Frames </t>
  </si>
  <si>
    <t>Empty Frames</t>
  </si>
  <si>
    <t>0041</t>
  </si>
  <si>
    <t>Shell 30 Years Crystal</t>
  </si>
  <si>
    <t>Car Sun Shades</t>
  </si>
  <si>
    <t>0037</t>
  </si>
  <si>
    <t>Mouse Pads With Coasters</t>
  </si>
  <si>
    <t>USB Flash Drives (Badr El Din)</t>
  </si>
  <si>
    <t>فلاشات بدر الدين</t>
  </si>
  <si>
    <t>Shell Helix Bag</t>
  </si>
  <si>
    <t>0027</t>
  </si>
  <si>
    <t>USB Flash Drives (16GB)</t>
  </si>
  <si>
    <t>Intilaqaa Prop</t>
  </si>
  <si>
    <t>0046</t>
  </si>
  <si>
    <t>Event Prop</t>
  </si>
  <si>
    <t xml:space="preserve">Pharonic Desk Decorations </t>
  </si>
  <si>
    <t>Keychain Drums</t>
  </si>
  <si>
    <t>Letter Opener</t>
  </si>
  <si>
    <t>Desk Watch</t>
  </si>
  <si>
    <t>No Idea</t>
  </si>
  <si>
    <t>Photo Frame</t>
  </si>
  <si>
    <t>Pharonic Pens</t>
  </si>
  <si>
    <t>Pocket Calculator</t>
  </si>
  <si>
    <t xml:space="preserve"> </t>
  </si>
  <si>
    <t>كود شل</t>
  </si>
  <si>
    <t>بيان</t>
  </si>
  <si>
    <t>صافي المخزون</t>
  </si>
  <si>
    <t>المخزون</t>
  </si>
  <si>
    <t>Shell Code</t>
  </si>
  <si>
    <t>Description</t>
  </si>
  <si>
    <t>Net Stock</t>
  </si>
  <si>
    <t>Stock</t>
  </si>
  <si>
    <t>مطلوب ل</t>
  </si>
  <si>
    <t xml:space="preserve">Requested For : </t>
  </si>
  <si>
    <t>العلاقات العامه</t>
  </si>
  <si>
    <t>الجهة الطالبة</t>
  </si>
  <si>
    <t>التاريخ</t>
  </si>
  <si>
    <t xml:space="preserve">Requested By : </t>
  </si>
  <si>
    <t>Date:</t>
  </si>
  <si>
    <t xml:space="preserve">                                                                                                                                                </t>
  </si>
  <si>
    <t xml:space="preserve">   </t>
  </si>
  <si>
    <t>Voucher No:</t>
  </si>
  <si>
    <t>Vendor</t>
  </si>
  <si>
    <t>Location</t>
  </si>
  <si>
    <t>الموقع</t>
  </si>
  <si>
    <t>Store no.</t>
  </si>
  <si>
    <t>رقم المخزن</t>
  </si>
  <si>
    <t>Rack no.</t>
  </si>
  <si>
    <t>رقم الشلف</t>
  </si>
  <si>
    <t xml:space="preserve"> تم وضع البضاعة في الموقع التالي</t>
  </si>
  <si>
    <t>رقم الإيصال</t>
  </si>
  <si>
    <t xml:space="preserve">     إيصال صرف</t>
  </si>
  <si>
    <t>This item has been placed in the following location</t>
  </si>
  <si>
    <t>INITIAL QTY</t>
  </si>
  <si>
    <t>FINAL QTY</t>
  </si>
  <si>
    <t>OUT</t>
  </si>
  <si>
    <t>Yes</t>
  </si>
  <si>
    <t>البائع</t>
  </si>
  <si>
    <t>QTY Withdrawn</t>
  </si>
  <si>
    <t>الكمية المصرفة</t>
  </si>
  <si>
    <t>VOUCHER NO.</t>
  </si>
  <si>
    <t>Total Vouchers Issued</t>
  </si>
  <si>
    <t>0078</t>
  </si>
  <si>
    <t>NON</t>
  </si>
  <si>
    <t>QTY Added</t>
  </si>
  <si>
    <t>الكمية المضافة</t>
  </si>
  <si>
    <t xml:space="preserve">     إيصال إضافة </t>
  </si>
  <si>
    <t>Inventory Addition Voucher</t>
  </si>
  <si>
    <t>Inventory Transfer Voucher</t>
  </si>
  <si>
    <t>0079</t>
  </si>
  <si>
    <t>Non</t>
  </si>
  <si>
    <t>Watches With Shell Logo</t>
  </si>
  <si>
    <t>ساعات بلوجو شل</t>
  </si>
  <si>
    <t>33designs</t>
  </si>
  <si>
    <t>TEST</t>
  </si>
  <si>
    <t>0080</t>
  </si>
  <si>
    <t>Store no. 1</t>
  </si>
  <si>
    <t>Watch</t>
  </si>
  <si>
    <t>ساعة</t>
  </si>
  <si>
    <t>Giveaway Event A</t>
  </si>
  <si>
    <t>VIP Event A</t>
  </si>
  <si>
    <t>Watch (expensive)</t>
  </si>
  <si>
    <t>العلاقات الخارجية</t>
  </si>
  <si>
    <t>RE Representative</t>
  </si>
  <si>
    <t>Received By</t>
  </si>
  <si>
    <t>Signature</t>
  </si>
  <si>
    <t>Current User:</t>
  </si>
  <si>
    <t>Lamia Ashour</t>
  </si>
  <si>
    <t>Aly Sultan</t>
  </si>
  <si>
    <t>USER</t>
  </si>
  <si>
    <t>asd</t>
  </si>
  <si>
    <t>Issued by:</t>
  </si>
  <si>
    <t>Issued at:</t>
  </si>
  <si>
    <t>none</t>
  </si>
  <si>
    <t>ggg</t>
  </si>
  <si>
    <t>0081</t>
  </si>
  <si>
    <t>Test Item</t>
  </si>
  <si>
    <t>Store no. 3 | Rack(s) no. 1</t>
  </si>
  <si>
    <t>0082</t>
  </si>
  <si>
    <t>test item</t>
  </si>
  <si>
    <t>0083</t>
  </si>
  <si>
    <t>Item post commit</t>
  </si>
  <si>
    <t>Test Event</t>
  </si>
  <si>
    <t>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</si>
</sst>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4">
    <numFmt numFmtId="164" formatCode="&quot;$&quot;#,##0_);\(&quot;$&quot;#,##0\)"/>
    <numFmt numFmtId="165" formatCode="&quot;$&quot;#,##0_);[Red]\(&quot;$&quot;#,##0\)"/>
    <numFmt numFmtId="166" formatCode="&quot;$&quot;#,##0.00_);\(&quot;$&quot;#,##0.00\)"/>
    <numFmt numFmtId="167" formatCode="_(&quot;$&quot;* #,##0_);_(&quot;$&quot;* \(#,##0\);_(&quot;$&quot;* &quot;-&quot;_);_(@_)"/>
    <numFmt numFmtId="168" formatCode="&quot;Reorder&quot;;&quot;&quot;;&quot;&quot;"/>
    <numFmt numFmtId="169" formatCode="&quot;&quot;;&quot;&quot;;&quot;Clear Pick List Selected in B2&quot;"/>
    <numFmt numFmtId="170" formatCode="&quot;Pick List was cleared&quot;;&quot;&quot;;&quot;Pick List was not cleared&quot;"/>
    <numFmt numFmtId="171" formatCode="0."/>
    <numFmt numFmtId="172" formatCode="&quot;EGP&quot;#,##0.00"/>
    <numFmt numFmtId="173" formatCode="[$-F800]dddd\,\ mmmm\ dd\,\ yyyy"/>
    <numFmt numFmtId="174" formatCode="m/d/yy\ h:mm;@"/>
    <numFmt numFmtId="175" formatCode="[$$-409]#,##0.00"/>
    <numFmt numFmtId="176" formatCode="yyyy;@"/>
    <numFmt numFmtId="177" formatCode="[$-409]m/d/yy\ h:mm\ AM/PM;@"/>
  </numFmts>
  <fonts count="46" x14ac:knownFonts="1">
    <font>
      <sz val="11"/>
      <color theme="3" tint="0.14993743705557422"/>
      <name val="Franklin Gothic Medium"/>
      <family val="2"/>
      <scheme val="minor"/>
    </font>
    <font>
      <sz val="11"/>
      <color theme="1"/>
      <name val="Franklin Gothic Medium"/>
      <family val="2"/>
      <scheme val="minor"/>
    </font>
    <font>
      <b/>
      <sz val="26"/>
      <color theme="3" tint="0.14996795556505021"/>
      <name val="Franklin Gothic Medium"/>
      <family val="2"/>
      <scheme val="major"/>
    </font>
    <font>
      <sz val="11"/>
      <color theme="3"/>
      <name val="Franklin Gothic Medium"/>
      <family val="2"/>
      <scheme val="major"/>
    </font>
    <font>
      <b/>
      <sz val="11"/>
      <color theme="1"/>
      <name val="Franklin Gothic Medium"/>
      <family val="2"/>
      <scheme val="minor"/>
    </font>
    <font>
      <sz val="11"/>
      <color theme="3"/>
      <name val="Franklin Gothic Medium"/>
      <family val="2"/>
      <scheme val="minor"/>
    </font>
    <font>
      <sz val="16"/>
      <color theme="4" tint="-0.499984740745262"/>
      <name val="Franklin Gothic Medium"/>
      <family val="2"/>
      <scheme val="major"/>
    </font>
    <font>
      <sz val="11"/>
      <color theme="3" tint="0.14993743705557422"/>
      <name val="Franklin Gothic Medium"/>
      <family val="2"/>
      <scheme val="minor"/>
    </font>
    <font>
      <sz val="11"/>
      <color theme="0"/>
      <name val="Franklin Gothic Medium"/>
      <family val="2"/>
      <scheme val="minor"/>
    </font>
    <font>
      <sz val="11"/>
      <color theme="0"/>
      <name val="Franklin Gothic Medium"/>
      <family val="2"/>
      <scheme val="major"/>
    </font>
    <font>
      <sz val="11"/>
      <color theme="4" tint="-0.499984740745262"/>
      <name val="Franklin Gothic Medium"/>
      <family val="2"/>
      <scheme val="minor"/>
    </font>
    <font>
      <sz val="11"/>
      <color theme="3" tint="0.14990691854609822"/>
      <name val="Franklin Gothic Medium"/>
      <family val="2"/>
      <scheme val="minor"/>
    </font>
    <font>
      <sz val="26"/>
      <color theme="1" tint="0.14996795556505021"/>
      <name val="Arial"/>
      <family val="2"/>
    </font>
    <font>
      <sz val="12"/>
      <color theme="1" tint="0.14990691854609822"/>
      <name val="Arial"/>
      <family val="2"/>
    </font>
    <font>
      <b/>
      <sz val="12"/>
      <color rgb="FF217346"/>
      <name val="Arial"/>
      <family val="2"/>
    </font>
    <font>
      <sz val="12"/>
      <color theme="0"/>
      <name val="Arial"/>
      <family val="2"/>
    </font>
    <font>
      <sz val="11"/>
      <color theme="1" tint="0.14996795556505021"/>
      <name val="Arial"/>
      <family val="2"/>
    </font>
    <font>
      <sz val="11"/>
      <name val="Franklin Gothic Medium"/>
      <family val="2"/>
      <scheme val="minor"/>
    </font>
    <font>
      <sz val="11"/>
      <color rgb="FF000000"/>
      <name val="Franklin Gothic Medium"/>
      <family val="2"/>
      <scheme val="minor"/>
    </font>
    <font>
      <b/>
      <sz val="16"/>
      <color rgb="FFFF0000"/>
      <name val="Franklin Gothic Medium"/>
      <family val="2"/>
      <scheme val="minor"/>
    </font>
    <font>
      <sz val="11"/>
      <color rgb="FF000000"/>
      <name val="Franklin Gothic Medium"/>
      <family val="2"/>
      <scheme val="major"/>
    </font>
    <font>
      <b/>
      <sz val="11"/>
      <color rgb="FF000000"/>
      <name val="Franklin Gothic Medium"/>
      <family val="2"/>
      <scheme val="major"/>
    </font>
    <font>
      <b/>
      <sz val="11"/>
      <name val="Franklin Gothic Medium"/>
      <family val="2"/>
      <scheme val="minor"/>
    </font>
    <font>
      <b/>
      <sz val="26"/>
      <color rgb="FF000000"/>
      <name val="Franklin Gothic Medium"/>
      <family val="2"/>
      <scheme val="major"/>
    </font>
    <font>
      <sz val="26"/>
      <color rgb="FF000000"/>
      <name val="Franklin Gothic Medium"/>
      <family val="2"/>
      <scheme val="major"/>
    </font>
    <font>
      <b/>
      <sz val="11"/>
      <color theme="3" tint="0.14993743705557422"/>
      <name val="Franklin Gothic Medium"/>
      <family val="2"/>
      <scheme val="minor"/>
    </font>
    <font>
      <b/>
      <sz val="11"/>
      <color rgb="FF000000"/>
      <name val="Franklin Gothic Medium"/>
      <family val="2"/>
      <scheme val="minor"/>
    </font>
    <font>
      <sz val="15"/>
      <name val="Franklin Gothic Medium"/>
      <family val="2"/>
      <scheme val="minor"/>
    </font>
    <font>
      <sz val="15"/>
      <color theme="0"/>
      <name val="Franklin Gothic Medium"/>
      <family val="2"/>
      <scheme val="major"/>
    </font>
    <font>
      <sz val="15"/>
      <color theme="1"/>
      <name val="Franklin Gothic Medium"/>
      <family val="2"/>
      <scheme val="major"/>
    </font>
    <font>
      <sz val="11"/>
      <color rgb="FF262626"/>
      <name val="Franklin Gothic Medium"/>
      <family val="2"/>
    </font>
    <font>
      <sz val="10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b/>
      <sz val="10"/>
      <color indexed="8"/>
      <name val="Arial"/>
      <family val="2"/>
    </font>
    <font>
      <b/>
      <sz val="10"/>
      <color indexed="9"/>
      <name val="Arial"/>
      <family val="2"/>
    </font>
    <font>
      <sz val="8"/>
      <name val="Arial"/>
      <family val="2"/>
    </font>
    <font>
      <sz val="17"/>
      <color theme="0"/>
      <name val="Franklin Gothic Medium"/>
      <family val="2"/>
      <scheme val="minor"/>
    </font>
    <font>
      <sz val="11"/>
      <color rgb="FF0B744D"/>
      <name val="Franklin Gothic Medium"/>
      <family val="2"/>
      <scheme val="minor"/>
    </font>
    <font>
      <sz val="72"/>
      <color theme="0"/>
      <name val="Franklin Gothic Medium"/>
      <family val="2"/>
      <scheme val="major"/>
    </font>
    <font>
      <b/>
      <sz val="11"/>
      <color theme="3" tint="0.14996795556505021"/>
      <name val="Franklin Gothic Medium"/>
      <family val="2"/>
      <scheme val="major"/>
    </font>
    <font>
      <sz val="15"/>
      <name val="Franklin Gothic Medium"/>
      <scheme val="minor"/>
    </font>
    <font>
      <sz val="15"/>
      <color theme="0"/>
      <name val="Franklin Gothic Medium"/>
      <scheme val="major"/>
    </font>
    <font>
      <sz val="15"/>
      <color theme="1"/>
      <name val="Franklin Gothic Medium"/>
      <scheme val="major"/>
    </font>
    <font>
      <sz val="11"/>
      <name val="Franklin Gothic Medium"/>
      <scheme val="minor"/>
    </font>
    <font>
      <b/>
      <sz val="13"/>
      <color rgb="FF000000"/>
      <name val="Franklin Gothic Medium"/>
      <family val="2"/>
      <scheme val="major"/>
    </font>
  </fonts>
  <fills count="10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1734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339966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medium">
        <color theme="4" tint="-0.499984740745262"/>
      </bottom>
      <diagonal/>
    </border>
    <border>
      <left/>
      <right/>
      <top style="thin">
        <color theme="4" tint="-0.499984740745262"/>
      </top>
      <bottom style="double">
        <color theme="4" tint="-0.499984740745262"/>
      </bottom>
      <diagonal/>
    </border>
    <border>
      <left/>
      <right/>
      <top/>
      <bottom style="thick">
        <color rgb="FF217346"/>
      </bottom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ck">
        <color rgb="FFF4B183"/>
      </left>
      <right style="thick">
        <color rgb="FFF4B183"/>
      </right>
      <top style="thick">
        <color rgb="FFF4B183"/>
      </top>
      <bottom style="thick">
        <color rgb="FFF4B183"/>
      </bottom>
      <diagonal/>
    </border>
    <border>
      <left/>
      <right style="thin">
        <color rgb="FF339966"/>
      </right>
      <top/>
      <bottom/>
      <diagonal/>
    </border>
    <border>
      <left style="thin">
        <color rgb="FF339966"/>
      </left>
      <right/>
      <top/>
      <bottom style="thin">
        <color rgb="FF339966"/>
      </bottom>
      <diagonal/>
    </border>
    <border>
      <left style="thin">
        <color rgb="FF339966"/>
      </left>
      <right/>
      <top/>
      <bottom/>
      <diagonal/>
    </border>
  </borders>
  <cellStyleXfs count="42">
    <xf numFmtId="0" fontId="0" fillId="0" borderId="0">
      <alignment vertical="center"/>
    </xf>
    <xf numFmtId="0" fontId="2" fillId="0" borderId="1" applyNumberFormat="0" applyFill="0" applyAlignment="0" applyProtection="0"/>
    <xf numFmtId="0" fontId="9" fillId="2" borderId="0" applyNumberFormat="0" applyProtection="0">
      <alignment horizontal="left" vertical="center" indent="1"/>
    </xf>
    <xf numFmtId="0" fontId="3" fillId="0" borderId="0" applyNumberFormat="0" applyFill="0" applyBorder="0" applyAlignment="0" applyProtection="0"/>
    <xf numFmtId="0" fontId="5" fillId="0" borderId="1" applyNumberFormat="0" applyFill="0" applyAlignment="0" applyProtection="0"/>
    <xf numFmtId="0" fontId="5" fillId="0" borderId="0" applyNumberFormat="0" applyFill="0" applyBorder="0" applyAlignment="0" applyProtection="0"/>
    <xf numFmtId="0" fontId="4" fillId="0" borderId="2" applyNumberFormat="0" applyFill="0" applyAlignment="0" applyProtection="0"/>
    <xf numFmtId="168" fontId="11" fillId="0" borderId="0">
      <alignment horizontal="center" vertical="center"/>
    </xf>
    <xf numFmtId="0" fontId="8" fillId="2" borderId="0" applyNumberFormat="0" applyProtection="0">
      <alignment horizontal="right" indent="1"/>
    </xf>
    <xf numFmtId="0" fontId="10" fillId="0" borderId="0" applyNumberFormat="0" applyProtection="0">
      <alignment horizontal="center"/>
    </xf>
    <xf numFmtId="0" fontId="10" fillId="0" borderId="0" applyNumberFormat="0" applyProtection="0">
      <alignment horizontal="center"/>
    </xf>
    <xf numFmtId="0" fontId="6" fillId="0" borderId="0" applyNumberFormat="0" applyFill="0" applyBorder="0" applyProtection="0">
      <alignment horizontal="left" vertical="top"/>
    </xf>
    <xf numFmtId="0" fontId="7" fillId="0" borderId="0">
      <alignment horizontal="left" vertical="center" wrapText="1" indent="1"/>
    </xf>
    <xf numFmtId="1" fontId="7" fillId="0" borderId="0">
      <alignment horizontal="center" vertical="center"/>
    </xf>
    <xf numFmtId="166" fontId="7" fillId="0" borderId="0">
      <alignment horizontal="right" vertical="center"/>
    </xf>
    <xf numFmtId="0" fontId="8" fillId="0" borderId="0">
      <alignment wrapText="1"/>
    </xf>
    <xf numFmtId="0" fontId="12" fillId="3" borderId="3" applyProtection="0"/>
    <xf numFmtId="0" fontId="16" fillId="3" borderId="0">
      <alignment vertical="top" wrapText="1"/>
    </xf>
    <xf numFmtId="171" fontId="14" fillId="3" borderId="0">
      <alignment horizontal="center" vertical="top" wrapText="1"/>
    </xf>
    <xf numFmtId="0" fontId="15" fillId="0" borderId="0" applyNumberFormat="0" applyFill="0" applyBorder="0" applyAlignment="0"/>
    <xf numFmtId="0" fontId="13" fillId="0" borderId="0" applyNumberFormat="0" applyFont="0" applyFill="0" applyBorder="0">
      <alignment horizontal="left" vertical="center" wrapText="1"/>
    </xf>
    <xf numFmtId="0" fontId="31" fillId="0" borderId="0"/>
    <xf numFmtId="0" fontId="1" fillId="0" borderId="0"/>
    <xf numFmtId="0" fontId="37" fillId="7" borderId="0" applyNumberFormat="0" applyProtection="0">
      <alignment horizontal="left" wrapText="1" indent="4"/>
    </xf>
    <xf numFmtId="0" fontId="38" fillId="7" borderId="0" applyNumberFormat="0" applyProtection="0">
      <alignment horizontal="left" wrapText="1" indent="4"/>
    </xf>
    <xf numFmtId="0" fontId="39" fillId="7" borderId="0" applyNumberFormat="0" applyBorder="0" applyProtection="0">
      <alignment horizontal="left" indent="1"/>
    </xf>
    <xf numFmtId="0" fontId="38" fillId="0" borderId="0" applyFill="0" applyBorder="0">
      <alignment wrapText="1"/>
    </xf>
    <xf numFmtId="0" fontId="8" fillId="0" borderId="0"/>
    <xf numFmtId="0" fontId="1" fillId="3" borderId="17"/>
    <xf numFmtId="0" fontId="1" fillId="8" borderId="16"/>
    <xf numFmtId="0" fontId="1" fillId="3" borderId="0"/>
    <xf numFmtId="0" fontId="8" fillId="9" borderId="0" applyNumberFormat="0" applyBorder="0" applyProtection="0"/>
    <xf numFmtId="0" fontId="4" fillId="0" borderId="0" applyNumberFormat="0" applyFill="0" applyBorder="0" applyAlignment="0" applyProtection="0"/>
    <xf numFmtId="0" fontId="1" fillId="0" borderId="14" applyNumberFormat="0" applyFont="0" applyFill="0" applyAlignment="0"/>
    <xf numFmtId="0" fontId="1" fillId="0" borderId="18" applyNumberFormat="0" applyFont="0" applyFill="0" applyAlignment="0"/>
    <xf numFmtId="0" fontId="1" fillId="0" borderId="19" applyNumberFormat="0" applyFont="0" applyFill="0"/>
    <xf numFmtId="0" fontId="1" fillId="0" borderId="20" applyNumberFormat="0" applyFont="0" applyFill="0" applyAlignment="0"/>
    <xf numFmtId="14" fontId="1" fillId="0" borderId="0" applyFont="0" applyFill="0" applyBorder="0" applyAlignment="0"/>
    <xf numFmtId="165" fontId="1" fillId="6" borderId="0" applyFont="0" applyBorder="0" applyAlignment="0"/>
    <xf numFmtId="164" fontId="1" fillId="0" borderId="0" applyFont="0" applyFill="0" applyBorder="0" applyAlignment="0" applyProtection="0"/>
    <xf numFmtId="176" fontId="1" fillId="0" borderId="0" applyFont="0" applyFill="0" applyBorder="0" applyAlignment="0"/>
    <xf numFmtId="167" fontId="1" fillId="0" borderId="0" applyFont="0" applyFill="0" applyBorder="0" applyAlignment="0" applyProtection="0"/>
  </cellStyleXfs>
  <cellXfs count="212">
    <xf numFmtId="0" fontId="0" fillId="0" borderId="0" xfId="0">
      <alignment vertical="center"/>
    </xf>
    <xf numFmtId="169" fontId="0" fillId="0" borderId="0" xfId="0" applyNumberFormat="1">
      <alignment vertical="center"/>
    </xf>
    <xf numFmtId="170" fontId="0" fillId="0" borderId="0" xfId="0" applyNumberFormat="1">
      <alignment vertical="center"/>
    </xf>
    <xf numFmtId="0" fontId="17" fillId="0" borderId="0" xfId="0" applyFont="1">
      <alignment vertical="center"/>
    </xf>
    <xf numFmtId="0" fontId="18" fillId="0" borderId="0" xfId="0" applyFont="1" applyBorder="1">
      <alignment vertical="center"/>
    </xf>
    <xf numFmtId="0" fontId="0" fillId="0" borderId="0" xfId="0" applyProtection="1">
      <alignment vertical="center"/>
    </xf>
    <xf numFmtId="0" fontId="18" fillId="0" borderId="0" xfId="0" applyFont="1" applyBorder="1" applyProtection="1">
      <alignment vertical="center"/>
    </xf>
    <xf numFmtId="172" fontId="20" fillId="0" borderId="0" xfId="11" applyNumberFormat="1" applyFont="1" applyBorder="1" applyProtection="1">
      <alignment horizontal="left" vertical="top"/>
    </xf>
    <xf numFmtId="0" fontId="20" fillId="0" borderId="0" xfId="11" applyFont="1" applyBorder="1" applyProtection="1">
      <alignment horizontal="left" vertical="top"/>
    </xf>
    <xf numFmtId="0" fontId="2" fillId="0" borderId="0" xfId="1" applyBorder="1" applyAlignment="1">
      <alignment vertical="center"/>
    </xf>
    <xf numFmtId="0" fontId="9" fillId="2" borderId="0" xfId="2" applyFont="1" applyBorder="1">
      <alignment horizontal="left" vertical="center" indent="1"/>
    </xf>
    <xf numFmtId="0" fontId="9" fillId="2" borderId="0" xfId="2" applyFont="1">
      <alignment horizontal="left" vertical="center" indent="1"/>
    </xf>
    <xf numFmtId="0" fontId="0" fillId="0" borderId="0" xfId="0" applyNumberFormat="1">
      <alignment vertical="center"/>
    </xf>
    <xf numFmtId="14" fontId="0" fillId="0" borderId="0" xfId="0" applyNumberFormat="1">
      <alignment vertical="center"/>
    </xf>
    <xf numFmtId="14" fontId="9" fillId="2" borderId="0" xfId="2" applyNumberFormat="1" applyFont="1" applyBorder="1">
      <alignment horizontal="left" vertical="center" indent="1"/>
    </xf>
    <xf numFmtId="174" fontId="0" fillId="0" borderId="0" xfId="0" applyNumberFormat="1">
      <alignment vertical="center"/>
    </xf>
    <xf numFmtId="175" fontId="0" fillId="0" borderId="0" xfId="0" applyNumberFormat="1" applyAlignment="1">
      <alignment horizontal="left" vertical="top"/>
    </xf>
    <xf numFmtId="0" fontId="23" fillId="0" borderId="0" xfId="1" applyFont="1" applyBorder="1" applyAlignment="1" applyProtection="1"/>
    <xf numFmtId="0" fontId="24" fillId="0" borderId="0" xfId="1" applyFont="1" applyBorder="1" applyAlignment="1" applyProtection="1"/>
    <xf numFmtId="2" fontId="20" fillId="0" borderId="0" xfId="1" applyNumberFormat="1" applyFont="1" applyBorder="1" applyAlignment="1" applyProtection="1">
      <alignment vertical="center"/>
    </xf>
    <xf numFmtId="0" fontId="20" fillId="0" borderId="0" xfId="1" applyFont="1" applyBorder="1" applyAlignment="1" applyProtection="1">
      <alignment vertical="center"/>
    </xf>
    <xf numFmtId="0" fontId="21" fillId="0" borderId="4" xfId="3" applyFont="1" applyBorder="1" applyProtection="1"/>
    <xf numFmtId="0" fontId="25" fillId="0" borderId="4" xfId="0" applyFont="1" applyBorder="1" applyAlignment="1"/>
    <xf numFmtId="0" fontId="21" fillId="0" borderId="4" xfId="3" applyFont="1" applyBorder="1" applyAlignment="1" applyProtection="1"/>
    <xf numFmtId="0" fontId="18" fillId="0" borderId="4" xfId="0" applyFont="1" applyBorder="1" applyProtection="1">
      <alignment vertical="center"/>
    </xf>
    <xf numFmtId="0" fontId="0" fillId="0" borderId="4" xfId="0" applyBorder="1">
      <alignment vertical="center"/>
    </xf>
    <xf numFmtId="0" fontId="26" fillId="0" borderId="4" xfId="0" applyFont="1" applyBorder="1" applyAlignment="1" applyProtection="1"/>
    <xf numFmtId="0" fontId="26" fillId="0" borderId="0" xfId="9" applyFont="1" applyBorder="1" applyAlignment="1" applyProtection="1">
      <alignment horizontal="left" vertical="top"/>
    </xf>
    <xf numFmtId="2" fontId="26" fillId="0" borderId="4" xfId="0" applyNumberFormat="1" applyFont="1" applyBorder="1" applyAlignment="1" applyProtection="1">
      <alignment wrapText="1"/>
    </xf>
    <xf numFmtId="49" fontId="27" fillId="4" borderId="0" xfId="12" applyNumberFormat="1" applyFont="1" applyFill="1" applyAlignment="1">
      <alignment horizontal="left" vertical="center" wrapText="1"/>
    </xf>
    <xf numFmtId="0" fontId="27" fillId="4" borderId="0" xfId="2" applyFont="1" applyFill="1" applyBorder="1" applyAlignment="1">
      <alignment horizontal="left" vertical="center" wrapText="1"/>
    </xf>
    <xf numFmtId="0" fontId="27" fillId="4" borderId="0" xfId="12" applyFont="1" applyFill="1" applyAlignment="1">
      <alignment horizontal="right" vertical="center" wrapText="1"/>
    </xf>
    <xf numFmtId="173" fontId="27" fillId="4" borderId="0" xfId="12" applyNumberFormat="1" applyFont="1" applyFill="1" applyAlignment="1">
      <alignment horizontal="center" vertical="center" wrapText="1"/>
    </xf>
    <xf numFmtId="173" fontId="27" fillId="4" borderId="0" xfId="12" applyNumberFormat="1" applyFont="1" applyFill="1" applyAlignment="1">
      <alignment horizontal="left" vertical="center" wrapText="1"/>
    </xf>
    <xf numFmtId="1" fontId="27" fillId="4" borderId="0" xfId="13" applyFont="1" applyFill="1" applyAlignment="1">
      <alignment horizontal="center" vertical="center" wrapText="1"/>
    </xf>
    <xf numFmtId="172" fontId="27" fillId="4" borderId="0" xfId="9" applyNumberFormat="1" applyFont="1" applyFill="1" applyAlignment="1">
      <alignment horizontal="right" vertical="center" wrapText="1"/>
    </xf>
    <xf numFmtId="172" fontId="27" fillId="4" borderId="0" xfId="14" applyNumberFormat="1" applyFont="1" applyFill="1" applyAlignment="1">
      <alignment horizontal="right" vertical="center" wrapText="1"/>
    </xf>
    <xf numFmtId="175" fontId="27" fillId="4" borderId="0" xfId="14" applyNumberFormat="1" applyFont="1" applyFill="1" applyAlignment="1">
      <alignment horizontal="right" vertical="center" wrapText="1"/>
    </xf>
    <xf numFmtId="0" fontId="28" fillId="4" borderId="0" xfId="2" applyFont="1" applyFill="1" applyBorder="1" applyAlignment="1">
      <alignment horizontal="left" vertical="center" wrapText="1"/>
    </xf>
    <xf numFmtId="0" fontId="29" fillId="4" borderId="0" xfId="2" applyFont="1" applyFill="1" applyAlignment="1">
      <alignment horizontal="left" vertical="center" wrapText="1"/>
    </xf>
    <xf numFmtId="0" fontId="27" fillId="4" borderId="0" xfId="14" applyNumberFormat="1" applyFont="1" applyFill="1" applyAlignment="1">
      <alignment horizontal="right" vertical="center" wrapText="1"/>
    </xf>
    <xf numFmtId="0" fontId="27" fillId="4" borderId="0" xfId="0" applyFont="1" applyFill="1" applyAlignment="1">
      <alignment vertical="center" wrapText="1"/>
    </xf>
    <xf numFmtId="0" fontId="27" fillId="4" borderId="0" xfId="0" applyNumberFormat="1" applyFont="1" applyFill="1" applyAlignment="1">
      <alignment vertical="center" wrapText="1"/>
    </xf>
    <xf numFmtId="172" fontId="27" fillId="4" borderId="5" xfId="9" applyNumberFormat="1" applyFont="1" applyFill="1" applyBorder="1" applyAlignment="1">
      <alignment horizontal="right" vertical="center" wrapText="1"/>
    </xf>
    <xf numFmtId="0" fontId="28" fillId="4" borderId="5" xfId="2" applyFont="1" applyFill="1" applyBorder="1" applyAlignment="1">
      <alignment horizontal="left" vertical="center" wrapText="1"/>
    </xf>
    <xf numFmtId="0" fontId="9" fillId="2" borderId="5" xfId="2" applyFont="1" applyFill="1" applyBorder="1" applyAlignment="1">
      <alignment horizontal="left" vertical="center" indent="1"/>
    </xf>
    <xf numFmtId="49" fontId="27" fillId="4" borderId="5" xfId="12" applyNumberFormat="1" applyFont="1" applyFill="1" applyBorder="1" applyAlignment="1">
      <alignment horizontal="left" vertical="center" wrapText="1"/>
    </xf>
    <xf numFmtId="0" fontId="27" fillId="4" borderId="5" xfId="12" applyNumberFormat="1" applyFont="1" applyFill="1" applyBorder="1" applyAlignment="1">
      <alignment horizontal="right" vertical="center" wrapText="1"/>
    </xf>
    <xf numFmtId="1" fontId="27" fillId="4" borderId="5" xfId="13" applyNumberFormat="1" applyFont="1" applyFill="1" applyBorder="1" applyAlignment="1">
      <alignment horizontal="center" vertical="center" wrapText="1"/>
    </xf>
    <xf numFmtId="175" fontId="27" fillId="4" borderId="5" xfId="14" applyNumberFormat="1" applyFont="1" applyFill="1" applyBorder="1" applyAlignment="1">
      <alignment horizontal="right" vertical="center" wrapText="1"/>
    </xf>
    <xf numFmtId="0" fontId="22" fillId="0" borderId="0" xfId="9" applyFont="1" applyBorder="1" applyAlignment="1" applyProtection="1">
      <alignment horizontal="left" vertical="top"/>
    </xf>
    <xf numFmtId="0" fontId="31" fillId="0" borderId="0" xfId="21" applyAlignment="1">
      <alignment wrapText="1"/>
    </xf>
    <xf numFmtId="0" fontId="32" fillId="4" borderId="0" xfId="21" applyFont="1" applyFill="1" applyBorder="1" applyAlignment="1">
      <alignment wrapText="1"/>
    </xf>
    <xf numFmtId="0" fontId="31" fillId="4" borderId="0" xfId="21" applyFill="1" applyBorder="1" applyAlignment="1">
      <alignment wrapText="1"/>
    </xf>
    <xf numFmtId="0" fontId="31" fillId="4" borderId="0" xfId="21" applyFont="1" applyFill="1" applyBorder="1" applyAlignment="1">
      <alignment wrapText="1"/>
    </xf>
    <xf numFmtId="0" fontId="32" fillId="4" borderId="4" xfId="21" applyFont="1" applyFill="1" applyBorder="1" applyAlignment="1">
      <alignment horizontal="center" wrapText="1"/>
    </xf>
    <xf numFmtId="0" fontId="36" fillId="4" borderId="12" xfId="21" applyFont="1" applyFill="1" applyBorder="1" applyAlignment="1">
      <alignment wrapText="1"/>
    </xf>
    <xf numFmtId="0" fontId="31" fillId="4" borderId="4" xfId="21" applyFill="1" applyBorder="1" applyAlignment="1">
      <alignment wrapText="1"/>
    </xf>
    <xf numFmtId="0" fontId="32" fillId="4" borderId="4" xfId="21" applyFont="1" applyFill="1" applyBorder="1" applyAlignment="1">
      <alignment horizontal="left" wrapText="1"/>
    </xf>
    <xf numFmtId="0" fontId="36" fillId="4" borderId="8" xfId="21" applyFont="1" applyFill="1" applyBorder="1" applyAlignment="1">
      <alignment wrapText="1"/>
    </xf>
    <xf numFmtId="0" fontId="32" fillId="4" borderId="10" xfId="21" applyFont="1" applyFill="1" applyBorder="1" applyAlignment="1">
      <alignment horizontal="center" wrapText="1"/>
    </xf>
    <xf numFmtId="0" fontId="32" fillId="5" borderId="14" xfId="21" applyFont="1" applyFill="1" applyBorder="1" applyAlignment="1">
      <alignment wrapText="1"/>
    </xf>
    <xf numFmtId="0" fontId="31" fillId="4" borderId="0" xfId="21" applyFill="1" applyBorder="1" applyAlignment="1">
      <alignment horizontal="center" wrapText="1"/>
    </xf>
    <xf numFmtId="0" fontId="32" fillId="4" borderId="14" xfId="21" applyFont="1" applyFill="1" applyBorder="1" applyAlignment="1">
      <alignment horizontal="right" wrapText="1"/>
    </xf>
    <xf numFmtId="0" fontId="31" fillId="4" borderId="10" xfId="21" applyFill="1" applyBorder="1" applyAlignment="1">
      <alignment wrapText="1"/>
    </xf>
    <xf numFmtId="0" fontId="35" fillId="4" borderId="0" xfId="21" applyFont="1" applyFill="1" applyBorder="1" applyAlignment="1">
      <alignment horizontal="center" wrapText="1"/>
    </xf>
    <xf numFmtId="0" fontId="31" fillId="4" borderId="14" xfId="21" applyFill="1" applyBorder="1" applyAlignment="1">
      <alignment wrapText="1"/>
    </xf>
    <xf numFmtId="0" fontId="34" fillId="4" borderId="10" xfId="21" applyFont="1" applyFill="1" applyBorder="1" applyAlignment="1">
      <alignment horizontal="center" wrapText="1"/>
    </xf>
    <xf numFmtId="0" fontId="36" fillId="4" borderId="11" xfId="21" applyFont="1" applyFill="1" applyBorder="1" applyAlignment="1">
      <alignment wrapText="1"/>
    </xf>
    <xf numFmtId="0" fontId="32" fillId="4" borderId="8" xfId="21" applyFont="1" applyFill="1" applyBorder="1" applyAlignment="1">
      <alignment wrapText="1"/>
    </xf>
    <xf numFmtId="0" fontId="32" fillId="4" borderId="0" xfId="21" applyFont="1" applyFill="1" applyBorder="1" applyAlignment="1">
      <alignment vertical="center" wrapText="1"/>
    </xf>
    <xf numFmtId="0" fontId="31" fillId="4" borderId="4" xfId="21" applyFill="1" applyBorder="1" applyAlignment="1">
      <alignment horizontal="center" wrapText="1"/>
    </xf>
    <xf numFmtId="0" fontId="32" fillId="4" borderId="8" xfId="21" applyFont="1" applyFill="1" applyBorder="1" applyAlignment="1">
      <alignment horizontal="center" wrapText="1"/>
    </xf>
    <xf numFmtId="0" fontId="34" fillId="4" borderId="11" xfId="21" applyFont="1" applyFill="1" applyBorder="1" applyAlignment="1">
      <alignment horizontal="center" wrapText="1"/>
    </xf>
    <xf numFmtId="0" fontId="31" fillId="4" borderId="8" xfId="21" applyFill="1" applyBorder="1" applyAlignment="1">
      <alignment wrapText="1"/>
    </xf>
    <xf numFmtId="0" fontId="32" fillId="4" borderId="10" xfId="21" applyFont="1" applyFill="1" applyBorder="1" applyAlignment="1">
      <alignment wrapText="1"/>
    </xf>
    <xf numFmtId="0" fontId="31" fillId="4" borderId="8" xfId="21" applyFont="1" applyFill="1" applyBorder="1" applyAlignment="1">
      <alignment wrapText="1"/>
    </xf>
    <xf numFmtId="0" fontId="31" fillId="4" borderId="10" xfId="21" applyFont="1" applyFill="1" applyBorder="1" applyAlignment="1">
      <alignment wrapText="1"/>
    </xf>
    <xf numFmtId="0" fontId="32" fillId="4" borderId="8" xfId="21" applyFont="1" applyFill="1" applyBorder="1" applyAlignment="1">
      <alignment horizontal="left" wrapText="1"/>
    </xf>
    <xf numFmtId="0" fontId="32" fillId="4" borderId="0" xfId="21" applyFont="1" applyFill="1" applyBorder="1" applyAlignment="1">
      <alignment horizontal="left" wrapText="1"/>
    </xf>
    <xf numFmtId="0" fontId="32" fillId="4" borderId="4" xfId="21" applyFont="1" applyFill="1" applyBorder="1" applyAlignment="1">
      <alignment horizontal="center" wrapText="1"/>
    </xf>
    <xf numFmtId="0" fontId="32" fillId="4" borderId="13" xfId="21" applyFont="1" applyFill="1" applyBorder="1" applyAlignment="1">
      <alignment horizontal="center" wrapText="1"/>
    </xf>
    <xf numFmtId="0" fontId="32" fillId="4" borderId="14" xfId="21" applyFont="1" applyFill="1" applyBorder="1" applyAlignment="1">
      <alignment horizontal="center" wrapText="1"/>
    </xf>
    <xf numFmtId="0" fontId="32" fillId="4" borderId="15" xfId="21" applyFont="1" applyFill="1" applyBorder="1" applyAlignment="1">
      <alignment horizontal="center" wrapText="1"/>
    </xf>
    <xf numFmtId="0" fontId="32" fillId="4" borderId="0" xfId="21" applyFont="1" applyFill="1" applyBorder="1" applyAlignment="1">
      <alignment horizontal="center" wrapText="1"/>
    </xf>
    <xf numFmtId="0" fontId="32" fillId="4" borderId="12" xfId="21" applyFont="1" applyFill="1" applyBorder="1" applyAlignment="1">
      <alignment horizontal="center" wrapText="1"/>
    </xf>
    <xf numFmtId="0" fontId="32" fillId="4" borderId="11" xfId="21" applyFont="1" applyFill="1" applyBorder="1" applyAlignment="1">
      <alignment horizontal="center" wrapText="1"/>
    </xf>
    <xf numFmtId="0" fontId="32" fillId="4" borderId="6" xfId="21" applyFont="1" applyFill="1" applyBorder="1" applyAlignment="1">
      <alignment horizontal="center" wrapText="1"/>
    </xf>
    <xf numFmtId="0" fontId="32" fillId="4" borderId="7" xfId="21" applyFont="1" applyFill="1" applyBorder="1" applyAlignment="1">
      <alignment horizontal="center" wrapText="1"/>
    </xf>
    <xf numFmtId="0" fontId="31" fillId="4" borderId="14" xfId="21" applyFill="1" applyBorder="1" applyAlignment="1">
      <alignment horizontal="center" wrapText="1"/>
    </xf>
    <xf numFmtId="0" fontId="32" fillId="4" borderId="0" xfId="21" applyFont="1" applyFill="1" applyBorder="1" applyAlignment="1">
      <alignment horizontal="right" wrapText="1"/>
    </xf>
    <xf numFmtId="0" fontId="32" fillId="4" borderId="10" xfId="21" applyFont="1" applyFill="1" applyBorder="1" applyAlignment="1">
      <alignment horizontal="left" wrapText="1"/>
    </xf>
    <xf numFmtId="0" fontId="0" fillId="0" borderId="0" xfId="0" applyBorder="1">
      <alignment vertical="center"/>
    </xf>
    <xf numFmtId="0" fontId="19" fillId="0" borderId="0" xfId="0" applyFont="1" applyBorder="1">
      <alignment vertical="center"/>
    </xf>
    <xf numFmtId="0" fontId="31" fillId="0" borderId="0" xfId="21" applyBorder="1" applyAlignment="1">
      <alignment wrapText="1"/>
    </xf>
    <xf numFmtId="0" fontId="31" fillId="0" borderId="10" xfId="21" applyBorder="1" applyAlignment="1">
      <alignment wrapText="1"/>
    </xf>
    <xf numFmtId="0" fontId="31" fillId="4" borderId="0" xfId="21" applyFont="1" applyFill="1" applyBorder="1" applyAlignment="1">
      <alignment horizontal="left" wrapText="1"/>
    </xf>
    <xf numFmtId="22" fontId="17" fillId="0" borderId="0" xfId="12" applyNumberFormat="1" applyFont="1" applyFill="1">
      <alignment horizontal="left" vertical="center" wrapText="1" indent="1"/>
    </xf>
    <xf numFmtId="49" fontId="17" fillId="0" borderId="0" xfId="12" applyNumberFormat="1" applyFont="1" applyFill="1">
      <alignment horizontal="left" vertical="center" wrapText="1" indent="1"/>
    </xf>
    <xf numFmtId="1" fontId="17" fillId="0" borderId="0" xfId="13" applyFont="1" applyFill="1">
      <alignment horizontal="center" vertical="center"/>
    </xf>
    <xf numFmtId="0" fontId="17" fillId="0" borderId="0" xfId="12" applyFont="1" applyFill="1">
      <alignment horizontal="left" vertical="center" wrapText="1" indent="1"/>
    </xf>
    <xf numFmtId="0" fontId="2" fillId="0" borderId="14" xfId="1" applyBorder="1" applyAlignment="1"/>
    <xf numFmtId="0" fontId="2" fillId="0" borderId="14" xfId="1" applyBorder="1"/>
    <xf numFmtId="0" fontId="2" fillId="0" borderId="14" xfId="1" applyBorder="1" applyAlignment="1">
      <alignment vertical="center"/>
    </xf>
    <xf numFmtId="0" fontId="0" fillId="0" borderId="14" xfId="0" applyBorder="1">
      <alignment vertical="center"/>
    </xf>
    <xf numFmtId="0" fontId="2" fillId="0" borderId="0" xfId="1" applyBorder="1" applyAlignment="1"/>
    <xf numFmtId="0" fontId="40" fillId="0" borderId="0" xfId="1" applyFont="1" applyBorder="1" applyAlignment="1"/>
    <xf numFmtId="0" fontId="0" fillId="0" borderId="0" xfId="0" applyAlignment="1">
      <alignment horizontal="center" vertical="center"/>
    </xf>
    <xf numFmtId="0" fontId="40" fillId="0" borderId="0" xfId="1" applyFont="1" applyBorder="1" applyAlignment="1">
      <alignment horizontal="center"/>
    </xf>
    <xf numFmtId="0" fontId="9" fillId="2" borderId="0" xfId="2" applyFont="1">
      <alignment horizontal="left" vertical="center" indent="1"/>
    </xf>
    <xf numFmtId="49" fontId="27" fillId="4" borderId="0" xfId="12" applyNumberFormat="1" applyFont="1" applyFill="1" applyAlignment="1">
      <alignment horizontal="left" vertical="center" wrapText="1"/>
    </xf>
    <xf numFmtId="0" fontId="27" fillId="4" borderId="0" xfId="2" applyFont="1" applyFill="1" applyBorder="1" applyAlignment="1">
      <alignment horizontal="left" vertical="center" wrapText="1"/>
    </xf>
    <xf numFmtId="0" fontId="27" fillId="4" borderId="0" xfId="12" applyFont="1" applyFill="1" applyAlignment="1">
      <alignment horizontal="right" vertical="center" wrapText="1"/>
    </xf>
    <xf numFmtId="173" fontId="27" fillId="4" borderId="0" xfId="12" applyNumberFormat="1" applyFont="1" applyFill="1" applyAlignment="1">
      <alignment horizontal="center" vertical="center" wrapText="1"/>
    </xf>
    <xf numFmtId="173" fontId="27" fillId="4" borderId="0" xfId="12" applyNumberFormat="1" applyFont="1" applyFill="1" applyAlignment="1">
      <alignment horizontal="left" vertical="center" wrapText="1"/>
    </xf>
    <xf numFmtId="1" fontId="27" fillId="4" borderId="0" xfId="13" applyFont="1" applyFill="1" applyAlignment="1">
      <alignment horizontal="center" vertical="center" wrapText="1"/>
    </xf>
    <xf numFmtId="172" fontId="27" fillId="4" borderId="0" xfId="9" applyNumberFormat="1" applyFont="1" applyFill="1" applyAlignment="1">
      <alignment horizontal="right" vertical="center" wrapText="1"/>
    </xf>
    <xf numFmtId="172" fontId="27" fillId="4" borderId="0" xfId="14" applyNumberFormat="1" applyFont="1" applyFill="1" applyAlignment="1">
      <alignment horizontal="right" vertical="center" wrapText="1"/>
    </xf>
    <xf numFmtId="175" fontId="27" fillId="4" borderId="0" xfId="14" applyNumberFormat="1" applyFont="1" applyFill="1" applyAlignment="1">
      <alignment horizontal="right" vertical="center" wrapText="1"/>
    </xf>
    <xf numFmtId="0" fontId="28" fillId="4" borderId="0" xfId="2" applyFont="1" applyFill="1" applyBorder="1" applyAlignment="1">
      <alignment horizontal="left" vertical="center" wrapText="1"/>
    </xf>
    <xf numFmtId="0" fontId="29" fillId="4" borderId="0" xfId="2" applyFont="1" applyFill="1" applyAlignment="1">
      <alignment horizontal="left" vertical="center" wrapText="1"/>
    </xf>
    <xf numFmtId="0" fontId="27" fillId="4" borderId="0" xfId="14" applyNumberFormat="1" applyFont="1" applyFill="1" applyAlignment="1">
      <alignment horizontal="right" vertical="center" wrapText="1"/>
    </xf>
    <xf numFmtId="0" fontId="27" fillId="4" borderId="0" xfId="0" applyFont="1" applyFill="1" applyAlignment="1">
      <alignment vertical="center" wrapText="1"/>
    </xf>
    <xf numFmtId="0" fontId="27" fillId="4" borderId="0" xfId="0" applyNumberFormat="1" applyFont="1" applyFill="1" applyAlignment="1">
      <alignment vertical="center" wrapText="1"/>
    </xf>
    <xf numFmtId="14" fontId="32" fillId="4" borderId="14" xfId="21" applyNumberFormat="1" applyFont="1" applyFill="1" applyBorder="1" applyAlignment="1">
      <alignment horizontal="center" wrapText="1"/>
    </xf>
    <xf numFmtId="0" fontId="31" fillId="0" borderId="14" xfId="21" applyBorder="1" applyAlignment="1">
      <alignment wrapText="1"/>
    </xf>
    <xf numFmtId="0" fontId="31" fillId="0" borderId="0" xfId="21" applyFill="1" applyAlignment="1">
      <alignment wrapText="1"/>
    </xf>
    <xf numFmtId="0" fontId="33" fillId="0" borderId="0" xfId="21" applyFont="1" applyFill="1" applyBorder="1" applyAlignment="1">
      <alignment horizontal="center" wrapText="1"/>
    </xf>
    <xf numFmtId="0" fontId="33" fillId="0" borderId="0" xfId="21" applyFont="1" applyFill="1" applyBorder="1" applyAlignment="1">
      <alignment horizontal="left" wrapText="1"/>
    </xf>
    <xf numFmtId="0" fontId="36" fillId="0" borderId="0" xfId="21" applyFont="1" applyFill="1" applyBorder="1" applyAlignment="1">
      <alignment wrapText="1"/>
    </xf>
    <xf numFmtId="0" fontId="31" fillId="0" borderId="0" xfId="21" applyFill="1" applyBorder="1" applyAlignment="1">
      <alignment wrapText="1"/>
    </xf>
    <xf numFmtId="0" fontId="36" fillId="0" borderId="0" xfId="21" applyFont="1" applyFill="1" applyAlignment="1">
      <alignment wrapText="1"/>
    </xf>
    <xf numFmtId="0" fontId="32" fillId="0" borderId="14" xfId="21" applyFont="1" applyFill="1" applyBorder="1" applyAlignment="1">
      <alignment horizontal="center" wrapText="1"/>
    </xf>
    <xf numFmtId="0" fontId="31" fillId="0" borderId="14" xfId="21" applyFill="1" applyBorder="1" applyAlignment="1">
      <alignment wrapText="1"/>
    </xf>
    <xf numFmtId="0" fontId="32" fillId="0" borderId="14" xfId="21" applyFont="1" applyFill="1" applyBorder="1" applyAlignment="1">
      <alignment horizontal="left" wrapText="1"/>
    </xf>
    <xf numFmtId="0" fontId="32" fillId="0" borderId="0" xfId="21" applyFont="1" applyFill="1" applyBorder="1" applyAlignment="1">
      <alignment horizontal="center" wrapText="1"/>
    </xf>
    <xf numFmtId="0" fontId="34" fillId="0" borderId="0" xfId="21" applyFont="1" applyFill="1" applyBorder="1" applyAlignment="1">
      <alignment horizontal="center" wrapText="1"/>
    </xf>
    <xf numFmtId="0" fontId="31" fillId="0" borderId="0" xfId="21" applyFont="1" applyFill="1" applyBorder="1" applyAlignment="1">
      <alignment wrapText="1"/>
    </xf>
    <xf numFmtId="0" fontId="32" fillId="0" borderId="0" xfId="21" applyFont="1" applyFill="1" applyAlignment="1">
      <alignment horizontal="left" wrapText="1"/>
    </xf>
    <xf numFmtId="0" fontId="32" fillId="0" borderId="0" xfId="21" applyFont="1" applyFill="1" applyAlignment="1">
      <alignment horizontal="center" wrapText="1"/>
    </xf>
    <xf numFmtId="0" fontId="32" fillId="0" borderId="0" xfId="21" applyFont="1" applyFill="1" applyAlignment="1">
      <alignment horizontal="right" wrapText="1"/>
    </xf>
    <xf numFmtId="0" fontId="31" fillId="0" borderId="0" xfId="21" applyFont="1" applyFill="1" applyAlignment="1">
      <alignment wrapText="1"/>
    </xf>
    <xf numFmtId="0" fontId="32" fillId="0" borderId="0" xfId="21" applyFont="1" applyFill="1" applyBorder="1" applyAlignment="1">
      <alignment wrapText="1"/>
    </xf>
    <xf numFmtId="49" fontId="41" fillId="4" borderId="0" xfId="12" applyNumberFormat="1" applyFont="1" applyFill="1" applyAlignment="1">
      <alignment horizontal="left" vertical="center" wrapText="1"/>
    </xf>
    <xf numFmtId="0" fontId="41" fillId="4" borderId="0" xfId="2" applyFont="1" applyFill="1" applyBorder="1" applyAlignment="1">
      <alignment horizontal="left" vertical="center" wrapText="1"/>
    </xf>
    <xf numFmtId="0" fontId="41" fillId="4" borderId="0" xfId="12" applyFont="1" applyFill="1" applyAlignment="1">
      <alignment horizontal="right" vertical="center" wrapText="1"/>
    </xf>
    <xf numFmtId="173" fontId="41" fillId="4" borderId="0" xfId="12" applyNumberFormat="1" applyFont="1" applyFill="1" applyAlignment="1">
      <alignment horizontal="center" vertical="center" wrapText="1"/>
    </xf>
    <xf numFmtId="173" fontId="41" fillId="4" borderId="0" xfId="12" applyNumberFormat="1" applyFont="1" applyFill="1" applyAlignment="1">
      <alignment horizontal="left" vertical="center" wrapText="1"/>
    </xf>
    <xf numFmtId="1" fontId="41" fillId="4" borderId="0" xfId="13" applyFont="1" applyFill="1" applyAlignment="1">
      <alignment horizontal="center" vertical="center" wrapText="1"/>
    </xf>
    <xf numFmtId="172" fontId="41" fillId="4" borderId="0" xfId="9" applyNumberFormat="1" applyFont="1" applyFill="1" applyAlignment="1">
      <alignment horizontal="right" vertical="center" wrapText="1"/>
    </xf>
    <xf numFmtId="172" fontId="41" fillId="4" borderId="0" xfId="14" applyNumberFormat="1" applyFont="1" applyFill="1" applyAlignment="1">
      <alignment horizontal="right" vertical="center" wrapText="1"/>
    </xf>
    <xf numFmtId="175" fontId="41" fillId="4" borderId="0" xfId="14" applyNumberFormat="1" applyFont="1" applyFill="1" applyAlignment="1">
      <alignment horizontal="right" vertical="center" wrapText="1"/>
    </xf>
    <xf numFmtId="0" fontId="42" fillId="4" borderId="0" xfId="2" applyFont="1" applyFill="1" applyBorder="1" applyAlignment="1">
      <alignment horizontal="left" vertical="center" wrapText="1"/>
    </xf>
    <xf numFmtId="0" fontId="43" fillId="4" borderId="0" xfId="2" applyFont="1" applyFill="1" applyAlignment="1">
      <alignment horizontal="left" vertical="center" wrapText="1"/>
    </xf>
    <xf numFmtId="0" fontId="41" fillId="4" borderId="0" xfId="14" applyNumberFormat="1" applyFont="1" applyFill="1" applyAlignment="1">
      <alignment horizontal="right" vertical="center" wrapText="1"/>
    </xf>
    <xf numFmtId="0" fontId="41" fillId="4" borderId="0" xfId="0" applyNumberFormat="1" applyFont="1" applyFill="1" applyAlignment="1">
      <alignment vertical="center" wrapText="1"/>
    </xf>
    <xf numFmtId="49" fontId="44" fillId="0" borderId="0" xfId="12" applyNumberFormat="1" applyFont="1" applyFill="1">
      <alignment horizontal="left" vertical="center" wrapText="1" indent="1"/>
    </xf>
    <xf numFmtId="0" fontId="44" fillId="0" borderId="0" xfId="12" applyFont="1" applyFill="1">
      <alignment horizontal="left" vertical="center" wrapText="1" indent="1"/>
    </xf>
    <xf numFmtId="1" fontId="44" fillId="0" borderId="0" xfId="13" applyFont="1" applyFill="1">
      <alignment horizontal="center" vertical="center"/>
    </xf>
    <xf numFmtId="22" fontId="44" fillId="0" borderId="0" xfId="12" applyNumberFormat="1" applyFont="1" applyFill="1">
      <alignment horizontal="left" vertical="center" wrapText="1" indent="1"/>
    </xf>
    <xf numFmtId="0" fontId="32" fillId="4" borderId="14" xfId="21" applyFont="1" applyFill="1" applyBorder="1" applyAlignment="1">
      <alignment horizontal="center" wrapText="1"/>
    </xf>
    <xf numFmtId="22" fontId="32" fillId="4" borderId="14" xfId="21" applyNumberFormat="1" applyFont="1" applyFill="1" applyBorder="1" applyAlignment="1">
      <alignment wrapText="1"/>
    </xf>
    <xf numFmtId="0" fontId="45" fillId="0" borderId="0" xfId="1" applyFont="1" applyBorder="1" applyAlignment="1" applyProtection="1"/>
    <xf numFmtId="14" fontId="21" fillId="0" borderId="0" xfId="1" applyNumberFormat="1" applyFont="1" applyBorder="1" applyAlignment="1" applyProtection="1"/>
    <xf numFmtId="0" fontId="32" fillId="3" borderId="12" xfId="21" applyFont="1" applyFill="1" applyBorder="1" applyAlignment="1">
      <alignment horizontal="center" wrapText="1"/>
    </xf>
    <xf numFmtId="0" fontId="32" fillId="3" borderId="4" xfId="21" applyFont="1" applyFill="1" applyBorder="1" applyAlignment="1">
      <alignment horizontal="center" wrapText="1"/>
    </xf>
    <xf numFmtId="0" fontId="32" fillId="3" borderId="13" xfId="21" applyFont="1" applyFill="1" applyBorder="1" applyAlignment="1">
      <alignment horizontal="center" wrapText="1"/>
    </xf>
    <xf numFmtId="0" fontId="32" fillId="3" borderId="11" xfId="21" applyFont="1" applyFill="1" applyBorder="1" applyAlignment="1">
      <alignment horizontal="center" wrapText="1"/>
    </xf>
    <xf numFmtId="0" fontId="32" fillId="3" borderId="14" xfId="21" applyFont="1" applyFill="1" applyBorder="1" applyAlignment="1">
      <alignment horizontal="center" wrapText="1"/>
    </xf>
    <xf numFmtId="0" fontId="32" fillId="3" borderId="15" xfId="21" applyFont="1" applyFill="1" applyBorder="1" applyAlignment="1">
      <alignment horizontal="center" wrapText="1"/>
    </xf>
    <xf numFmtId="0" fontId="32" fillId="4" borderId="4" xfId="21" applyFont="1" applyFill="1" applyBorder="1" applyAlignment="1">
      <alignment horizontal="center" wrapText="1"/>
    </xf>
    <xf numFmtId="0" fontId="32" fillId="4" borderId="13" xfId="21" applyFont="1" applyFill="1" applyBorder="1" applyAlignment="1">
      <alignment horizontal="center" wrapText="1"/>
    </xf>
    <xf numFmtId="0" fontId="32" fillId="4" borderId="14" xfId="21" applyFont="1" applyFill="1" applyBorder="1" applyAlignment="1">
      <alignment horizontal="center" wrapText="1"/>
    </xf>
    <xf numFmtId="0" fontId="32" fillId="4" borderId="15" xfId="21" applyFont="1" applyFill="1" applyBorder="1" applyAlignment="1">
      <alignment horizontal="center" wrapText="1"/>
    </xf>
    <xf numFmtId="49" fontId="32" fillId="4" borderId="0" xfId="21" applyNumberFormat="1" applyFont="1" applyFill="1" applyBorder="1" applyAlignment="1">
      <alignment horizontal="center" wrapText="1"/>
    </xf>
    <xf numFmtId="0" fontId="32" fillId="4" borderId="0" xfId="21" applyFont="1" applyFill="1" applyBorder="1" applyAlignment="1">
      <alignment horizontal="center" wrapText="1"/>
    </xf>
    <xf numFmtId="0" fontId="32" fillId="5" borderId="14" xfId="21" applyFont="1" applyFill="1" applyBorder="1" applyAlignment="1">
      <alignment horizontal="center" wrapText="1"/>
    </xf>
    <xf numFmtId="0" fontId="31" fillId="4" borderId="14" xfId="21" applyFill="1" applyBorder="1" applyAlignment="1">
      <alignment horizontal="center" wrapText="1"/>
    </xf>
    <xf numFmtId="0" fontId="32" fillId="4" borderId="0" xfId="21" applyFont="1" applyFill="1" applyBorder="1" applyAlignment="1">
      <alignment horizontal="right" wrapText="1"/>
    </xf>
    <xf numFmtId="0" fontId="31" fillId="4" borderId="0" xfId="21" applyFill="1" applyBorder="1" applyAlignment="1">
      <alignment horizontal="right" wrapText="1"/>
    </xf>
    <xf numFmtId="0" fontId="32" fillId="4" borderId="0" xfId="21" applyFont="1" applyFill="1" applyBorder="1" applyAlignment="1">
      <alignment horizontal="left" wrapText="1"/>
    </xf>
    <xf numFmtId="0" fontId="32" fillId="4" borderId="10" xfId="21" applyFont="1" applyFill="1" applyBorder="1" applyAlignment="1">
      <alignment horizontal="left" wrapText="1"/>
    </xf>
    <xf numFmtId="0" fontId="32" fillId="4" borderId="6" xfId="21" applyFont="1" applyFill="1" applyBorder="1" applyAlignment="1">
      <alignment horizontal="center" vertical="center" wrapText="1"/>
    </xf>
    <xf numFmtId="0" fontId="32" fillId="4" borderId="9" xfId="21" applyFont="1" applyFill="1" applyBorder="1" applyAlignment="1">
      <alignment horizontal="center" vertical="center" wrapText="1"/>
    </xf>
    <xf numFmtId="0" fontId="32" fillId="4" borderId="7" xfId="21" applyFont="1" applyFill="1" applyBorder="1" applyAlignment="1">
      <alignment horizontal="center" vertical="center" wrapText="1"/>
    </xf>
    <xf numFmtId="0" fontId="34" fillId="4" borderId="6" xfId="21" applyFont="1" applyFill="1" applyBorder="1" applyAlignment="1">
      <alignment horizontal="center" vertical="center" wrapText="1"/>
    </xf>
    <xf numFmtId="0" fontId="34" fillId="4" borderId="9" xfId="21" applyFont="1" applyFill="1" applyBorder="1" applyAlignment="1">
      <alignment horizontal="center" vertical="center" wrapText="1"/>
    </xf>
    <xf numFmtId="0" fontId="34" fillId="4" borderId="7" xfId="21" applyFont="1" applyFill="1" applyBorder="1" applyAlignment="1">
      <alignment horizontal="center" vertical="center" wrapText="1"/>
    </xf>
    <xf numFmtId="0" fontId="31" fillId="4" borderId="12" xfId="21" applyFill="1" applyBorder="1" applyAlignment="1">
      <alignment horizontal="center" vertical="center" wrapText="1"/>
    </xf>
    <xf numFmtId="0" fontId="31" fillId="4" borderId="13" xfId="21" applyFill="1" applyBorder="1" applyAlignment="1">
      <alignment horizontal="center" vertical="center" wrapText="1"/>
    </xf>
    <xf numFmtId="0" fontId="31" fillId="4" borderId="8" xfId="21" applyFill="1" applyBorder="1" applyAlignment="1">
      <alignment horizontal="center" vertical="center" wrapText="1"/>
    </xf>
    <xf numFmtId="0" fontId="31" fillId="4" borderId="10" xfId="21" applyFill="1" applyBorder="1" applyAlignment="1">
      <alignment horizontal="center" vertical="center" wrapText="1"/>
    </xf>
    <xf numFmtId="0" fontId="31" fillId="4" borderId="11" xfId="21" applyFill="1" applyBorder="1" applyAlignment="1">
      <alignment horizontal="center" vertical="center" wrapText="1"/>
    </xf>
    <xf numFmtId="0" fontId="31" fillId="4" borderId="15" xfId="21" applyFill="1" applyBorder="1" applyAlignment="1">
      <alignment horizontal="center" vertical="center" wrapText="1"/>
    </xf>
    <xf numFmtId="177" fontId="32" fillId="4" borderId="14" xfId="21" applyNumberFormat="1" applyFont="1" applyFill="1" applyBorder="1" applyAlignment="1">
      <alignment horizontal="center" vertical="center" wrapText="1"/>
    </xf>
    <xf numFmtId="177" fontId="32" fillId="4" borderId="14" xfId="21" applyNumberFormat="1" applyFont="1" applyFill="1" applyBorder="1" applyAlignment="1">
      <alignment horizontal="right" vertical="center" wrapText="1"/>
    </xf>
    <xf numFmtId="177" fontId="32" fillId="4" borderId="15" xfId="21" applyNumberFormat="1" applyFont="1" applyFill="1" applyBorder="1" applyAlignment="1">
      <alignment horizontal="right" vertical="center" wrapText="1"/>
    </xf>
    <xf numFmtId="177" fontId="32" fillId="4" borderId="11" xfId="21" applyNumberFormat="1" applyFont="1" applyFill="1" applyBorder="1" applyAlignment="1">
      <alignment horizontal="center" wrapText="1"/>
    </xf>
    <xf numFmtId="177" fontId="32" fillId="4" borderId="14" xfId="21" applyNumberFormat="1" applyFont="1" applyFill="1" applyBorder="1" applyAlignment="1">
      <alignment horizontal="center" wrapText="1"/>
    </xf>
    <xf numFmtId="177" fontId="32" fillId="4" borderId="14" xfId="21" applyNumberFormat="1" applyFont="1" applyFill="1" applyBorder="1" applyAlignment="1">
      <alignment horizontal="right" wrapText="1"/>
    </xf>
    <xf numFmtId="49" fontId="32" fillId="4" borderId="6" xfId="21" applyNumberFormat="1" applyFont="1" applyFill="1" applyBorder="1" applyAlignment="1">
      <alignment horizontal="center" vertical="center" wrapText="1"/>
    </xf>
    <xf numFmtId="49" fontId="32" fillId="4" borderId="9" xfId="21" applyNumberFormat="1" applyFont="1" applyFill="1" applyBorder="1" applyAlignment="1">
      <alignment horizontal="center" vertical="center" wrapText="1"/>
    </xf>
    <xf numFmtId="49" fontId="32" fillId="4" borderId="7" xfId="21" applyNumberFormat="1" applyFont="1" applyFill="1" applyBorder="1" applyAlignment="1">
      <alignment horizontal="center" vertical="center" wrapText="1"/>
    </xf>
    <xf numFmtId="49" fontId="32" fillId="4" borderId="14" xfId="21" applyNumberFormat="1" applyFont="1" applyFill="1" applyBorder="1" applyAlignment="1">
      <alignment horizontal="center" wrapText="1"/>
    </xf>
    <xf numFmtId="22" fontId="32" fillId="4" borderId="14" xfId="21" applyNumberFormat="1" applyFont="1" applyFill="1" applyBorder="1" applyAlignment="1">
      <alignment horizontal="center" wrapText="1"/>
    </xf>
    <xf numFmtId="0" fontId="32" fillId="4" borderId="14" xfId="21" applyFont="1" applyFill="1" applyBorder="1" applyAlignment="1">
      <alignment horizontal="left" wrapText="1"/>
    </xf>
    <xf numFmtId="0" fontId="32" fillId="4" borderId="12" xfId="21" applyFont="1" applyFill="1" applyBorder="1" applyAlignment="1">
      <alignment horizontal="center" wrapText="1"/>
    </xf>
    <xf numFmtId="0" fontId="32" fillId="4" borderId="11" xfId="21" applyFont="1" applyFill="1" applyBorder="1" applyAlignment="1">
      <alignment horizontal="center" wrapText="1"/>
    </xf>
    <xf numFmtId="0" fontId="32" fillId="4" borderId="10" xfId="21" applyFont="1" applyFill="1" applyBorder="1" applyAlignment="1">
      <alignment horizontal="center" wrapText="1"/>
    </xf>
    <xf numFmtId="49" fontId="32" fillId="4" borderId="13" xfId="21" applyNumberFormat="1" applyFont="1" applyFill="1" applyBorder="1" applyAlignment="1">
      <alignment horizontal="center" vertical="center" wrapText="1"/>
    </xf>
    <xf numFmtId="49" fontId="32" fillId="4" borderId="10" xfId="21" applyNumberFormat="1" applyFont="1" applyFill="1" applyBorder="1" applyAlignment="1">
      <alignment horizontal="center" vertical="center" wrapText="1"/>
    </xf>
    <xf numFmtId="49" fontId="32" fillId="4" borderId="15" xfId="21" applyNumberFormat="1" applyFont="1" applyFill="1" applyBorder="1" applyAlignment="1">
      <alignment horizontal="center" vertical="center" wrapText="1"/>
    </xf>
  </cellXfs>
  <cellStyles count="42">
    <cellStyle name="Bottom Border" xfId="33"/>
    <cellStyle name="Currency [0] 2" xfId="41"/>
    <cellStyle name="Currency 2" xfId="39"/>
    <cellStyle name="Date" xfId="37"/>
    <cellStyle name="Flag Column" xfId="7"/>
    <cellStyle name="Followed Hyperlink" xfId="10" builtinId="9" customBuiltin="1"/>
    <cellStyle name="GrayCell" xfId="30"/>
    <cellStyle name="Heading 1" xfId="2" builtinId="16" customBuiltin="1"/>
    <cellStyle name="Heading 1 2" xfId="23"/>
    <cellStyle name="Heading 2" xfId="3" builtinId="17" customBuiltin="1"/>
    <cellStyle name="Heading 2 2" xfId="24"/>
    <cellStyle name="Heading 3" xfId="4" builtinId="18" customBuiltin="1"/>
    <cellStyle name="Heading 3 2" xfId="31"/>
    <cellStyle name="Heading 4" xfId="5" builtinId="19" customBuiltin="1"/>
    <cellStyle name="Heading 4 2" xfId="32"/>
    <cellStyle name="Highlight" xfId="38"/>
    <cellStyle name="Hyperlink" xfId="9" builtinId="8" customBuiltin="1"/>
    <cellStyle name="Left Bottom Green Border" xfId="35"/>
    <cellStyle name="Left Green Border" xfId="36"/>
    <cellStyle name="Linked Cell" xfId="8" builtinId="24" customBuiltin="1"/>
    <cellStyle name="Normal" xfId="0" builtinId="0" customBuiltin="1"/>
    <cellStyle name="Normal 2" xfId="21"/>
    <cellStyle name="Normal 3" xfId="22"/>
    <cellStyle name="OrangeBorder" xfId="28"/>
    <cellStyle name="Right Green Border" xfId="34"/>
    <cellStyle name="Start Text" xfId="26"/>
    <cellStyle name="Table details center aligned" xfId="13"/>
    <cellStyle name="Table details left aligned" xfId="12"/>
    <cellStyle name="Table details right aligned" xfId="14"/>
    <cellStyle name="Table Heading" xfId="20"/>
    <cellStyle name="Tip Heading" xfId="16"/>
    <cellStyle name="Tip Numbering" xfId="18"/>
    <cellStyle name="Tip Text" xfId="17"/>
    <cellStyle name="Title" xfId="1" builtinId="15" customBuiltin="1"/>
    <cellStyle name="Title 2" xfId="25"/>
    <cellStyle name="Total" xfId="6" builtinId="25" customBuiltin="1"/>
    <cellStyle name="Total counts" xfId="11"/>
    <cellStyle name="Year" xfId="40"/>
    <cellStyle name="YellowCell" xfId="29"/>
    <cellStyle name="z A Column text" xfId="27"/>
    <cellStyle name="z Accessible text" xfId="15"/>
    <cellStyle name="zIconSet" xfId="19"/>
  </cellStyles>
  <dxfs count="98"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ont>
        <color theme="9" tint="-0.24994659260841701"/>
      </font>
      <fill>
        <patternFill>
          <bgColor theme="0"/>
        </patternFill>
      </fill>
    </dxf>
    <dxf>
      <fill>
        <patternFill>
          <bgColor theme="9" tint="-0.24994659260841701"/>
        </patternFill>
      </fill>
    </dxf>
    <dxf>
      <font>
        <b/>
        <i val="0"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ont>
        <color theme="9" tint="-0.24994659260841701"/>
      </font>
      <fill>
        <patternFill>
          <bgColor theme="0"/>
        </patternFill>
      </fill>
    </dxf>
    <dxf>
      <fill>
        <patternFill>
          <bgColor theme="9" tint="-0.24994659260841701"/>
        </patternFill>
      </fill>
    </dxf>
    <dxf>
      <font>
        <b/>
        <i val="0"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ont>
        <color theme="9" tint="-0.24994659260841701"/>
      </font>
      <fill>
        <patternFill>
          <bgColor theme="0"/>
        </patternFill>
      </fill>
    </dxf>
    <dxf>
      <fill>
        <patternFill>
          <bgColor theme="9" tint="-0.24994659260841701"/>
        </patternFill>
      </fill>
    </dxf>
    <dxf>
      <font>
        <b/>
        <i val="0"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ont>
        <color theme="9" tint="-0.24994659260841701"/>
      </font>
      <fill>
        <patternFill>
          <bgColor theme="0"/>
        </patternFill>
      </fill>
    </dxf>
    <dxf>
      <fill>
        <patternFill>
          <bgColor theme="9" tint="-0.24994659260841701"/>
        </patternFill>
      </fill>
    </dxf>
    <dxf>
      <font>
        <b/>
        <i val="0"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ont>
        <b/>
        <i val="0"/>
        <color auto="1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ont>
        <color theme="9" tint="-0.24994659260841701"/>
      </font>
      <fill>
        <patternFill>
          <bgColor theme="0"/>
        </patternFill>
      </fill>
    </dxf>
    <dxf>
      <fill>
        <patternFill>
          <bgColor theme="9" tint="-0.24994659260841701"/>
        </patternFill>
      </fill>
    </dxf>
    <dxf>
      <font>
        <b/>
        <i val="0"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Franklin Gothic Medium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Franklin Gothic Medium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Franklin Gothic Medium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Franklin Gothic Medium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Franklin Gothic Medium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Franklin Gothic Medium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Franklin Gothic Medium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Franklin Gothic Medium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Franklin Gothic Medium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Franklin Gothic Medium"/>
        <scheme val="minor"/>
      </font>
      <numFmt numFmtId="30" formatCode="@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Franklin Gothic Medium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Franklin Gothic Medium"/>
        <scheme val="minor"/>
      </font>
      <numFmt numFmtId="30" formatCode="@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Franklin Gothic Medium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11"/>
        <color theme="0"/>
        <name val="Franklin Gothic Medium"/>
        <scheme val="major"/>
      </font>
    </dxf>
    <dxf>
      <alignment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5"/>
        <color auto="1"/>
        <name val="Franklin Gothic Medium"/>
        <scheme val="minor"/>
      </font>
      <numFmt numFmtId="0" formatCode="General"/>
      <fill>
        <patternFill patternType="solid">
          <fgColor indexed="64"/>
          <bgColor theme="0"/>
        </patternFill>
      </fill>
      <alignment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Franklin Gothic Medium"/>
        <scheme val="minor"/>
      </font>
      <fill>
        <patternFill patternType="solid">
          <fgColor indexed="64"/>
          <bgColor theme="0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5"/>
        <color auto="1"/>
        <name val="Franklin Gothic Medium"/>
        <scheme val="minor"/>
      </font>
      <numFmt numFmtId="172" formatCode="&quot;EGP&quot;#,##0.00"/>
      <fill>
        <patternFill patternType="solid">
          <fgColor indexed="64"/>
          <bgColor theme="0"/>
        </patternFill>
      </fill>
      <alignment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Franklin Gothic Medium"/>
        <scheme val="minor"/>
      </font>
      <numFmt numFmtId="172" formatCode="&quot;EGP&quot;#,##0.00"/>
      <fill>
        <patternFill patternType="solid">
          <fgColor indexed="64"/>
          <bgColor theme="0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5"/>
        <color auto="1"/>
        <name val="Franklin Gothic Medium"/>
        <scheme val="minor"/>
      </font>
      <numFmt numFmtId="0" formatCode="General"/>
      <fill>
        <patternFill patternType="solid">
          <fgColor indexed="64"/>
          <bgColor theme="0"/>
        </patternFill>
      </fill>
      <alignment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Franklin Gothic Medium"/>
        <scheme val="minor"/>
      </font>
      <numFmt numFmtId="172" formatCode="&quot;EGP&quot;#,##0.00"/>
      <fill>
        <patternFill patternType="solid">
          <fgColor indexed="64"/>
          <bgColor theme="0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5"/>
        <color auto="1"/>
        <name val="Franklin Gothic Medium"/>
        <scheme val="minor"/>
      </font>
      <numFmt numFmtId="172" formatCode="&quot;EGP&quot;#,##0.00"/>
      <fill>
        <patternFill patternType="solid">
          <fgColor indexed="64"/>
          <bgColor theme="0"/>
        </patternFill>
      </fill>
      <alignment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Franklin Gothic Medium"/>
        <scheme val="major"/>
      </font>
      <fill>
        <patternFill patternType="solid">
          <fgColor indexed="64"/>
          <bgColor theme="0"/>
        </patternFill>
      </fill>
      <alignment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14993743705557422"/>
        <name val="Franklin Gothic Medium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5"/>
        <name val="Franklin Gothic Medium"/>
      </font>
      <fill>
        <patternFill patternType="solid">
          <fgColor indexed="64"/>
          <bgColor theme="0"/>
        </patternFill>
      </fill>
      <alignment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Franklin Gothic Medium"/>
        <scheme val="minor"/>
      </font>
      <numFmt numFmtId="172" formatCode="&quot;EGP&quot;#,##0.00"/>
      <fill>
        <patternFill patternType="solid">
          <fgColor indexed="64"/>
          <bgColor theme="0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5"/>
        <color auto="1"/>
        <name val="Franklin Gothic Medium"/>
        <scheme val="minor"/>
      </font>
      <numFmt numFmtId="172" formatCode="&quot;EGP&quot;#,##0.00"/>
      <fill>
        <patternFill patternType="solid">
          <fgColor indexed="64"/>
          <bgColor theme="0"/>
        </patternFill>
      </fill>
      <alignment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Franklin Gothic Medium"/>
        <scheme val="minor"/>
      </font>
      <numFmt numFmtId="172" formatCode="&quot;EGP&quot;#,##0.00"/>
      <fill>
        <patternFill patternType="solid">
          <fgColor indexed="64"/>
          <bgColor theme="0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5"/>
        <color auto="1"/>
        <name val="Franklin Gothic Medium"/>
        <scheme val="minor"/>
      </font>
      <numFmt numFmtId="175" formatCode="[$$-409]#,##0.00"/>
      <fill>
        <patternFill patternType="solid">
          <fgColor indexed="64"/>
          <bgColor theme="0"/>
        </patternFill>
      </fill>
      <alignment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Franklin Gothic Medium"/>
        <scheme val="minor"/>
      </font>
      <numFmt numFmtId="172" formatCode="&quot;EGP&quot;#,##0.00"/>
      <fill>
        <patternFill patternType="solid">
          <fgColor indexed="64"/>
          <bgColor theme="0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5"/>
        <color auto="1"/>
        <name val="Franklin Gothic Medium"/>
        <scheme val="minor"/>
      </font>
      <numFmt numFmtId="175" formatCode="[$$-409]#,##0.00"/>
      <fill>
        <patternFill patternType="solid">
          <fgColor indexed="64"/>
          <bgColor theme="0"/>
        </patternFill>
      </fill>
      <alignment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Franklin Gothic Medium"/>
        <scheme val="minor"/>
      </font>
      <numFmt numFmtId="172" formatCode="&quot;EGP&quot;#,##0.00"/>
      <fill>
        <patternFill patternType="solid">
          <fgColor indexed="64"/>
          <bgColor theme="0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5"/>
        <color auto="1"/>
        <name val="Franklin Gothic Medium"/>
        <scheme val="minor"/>
      </font>
      <numFmt numFmtId="172" formatCode="&quot;EGP&quot;#,##0.00"/>
      <fill>
        <patternFill patternType="solid">
          <fgColor indexed="64"/>
          <bgColor theme="0"/>
        </patternFill>
      </fill>
      <alignment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Franklin Gothic Medium"/>
        <scheme val="minor"/>
      </font>
      <numFmt numFmtId="172" formatCode="&quot;EGP&quot;#,##0.00"/>
      <fill>
        <patternFill patternType="solid">
          <fgColor indexed="64"/>
          <bgColor theme="0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5"/>
        <color auto="1"/>
        <name val="Franklin Gothic Medium"/>
        <scheme val="minor"/>
      </font>
      <numFmt numFmtId="172" formatCode="&quot;EGP&quot;#,##0.00"/>
      <fill>
        <patternFill patternType="solid">
          <fgColor indexed="64"/>
          <bgColor theme="0"/>
        </patternFill>
      </fill>
      <alignment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Franklin Gothic Medium"/>
        <scheme val="minor"/>
      </font>
      <numFmt numFmtId="172" formatCode="&quot;EGP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5"/>
        <color auto="1"/>
        <name val="Franklin Gothic Medium"/>
        <scheme val="minor"/>
      </font>
      <numFmt numFmtId="172" formatCode="&quot;EGP&quot;#,##0.00"/>
      <fill>
        <patternFill patternType="solid">
          <fgColor indexed="64"/>
          <bgColor theme="0"/>
        </patternFill>
      </fill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Franklin Gothic Medium"/>
        <scheme val="minor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5"/>
        <color auto="1"/>
        <name val="Franklin Gothic Medium"/>
        <scheme val="minor"/>
      </font>
      <fill>
        <patternFill patternType="solid">
          <fgColor indexed="64"/>
          <bgColor theme="0"/>
        </patternFill>
      </fill>
      <alignment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Franklin Gothic Medium"/>
        <scheme val="minor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5"/>
        <color auto="1"/>
        <name val="Franklin Gothic Medium"/>
        <scheme val="minor"/>
      </font>
      <fill>
        <patternFill patternType="solid">
          <fgColor indexed="64"/>
          <bgColor theme="0"/>
        </patternFill>
      </fill>
      <alignment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Franklin Gothic Medium"/>
        <scheme val="minor"/>
      </font>
      <numFmt numFmtId="173" formatCode="[$-F800]dddd\,\ mmmm\ dd\,\ yyyy"/>
      <fill>
        <patternFill patternType="solid">
          <fgColor indexed="64"/>
          <bgColor theme="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5"/>
        <color auto="1"/>
        <name val="Franklin Gothic Medium"/>
        <scheme val="minor"/>
      </font>
      <numFmt numFmtId="173" formatCode="[$-F800]dddd\,\ mmmm\ dd\,\ yyyy"/>
      <fill>
        <patternFill patternType="solid">
          <fgColor indexed="64"/>
          <bgColor theme="0"/>
        </patternFill>
      </fill>
      <alignment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Franklin Gothic Medium"/>
        <scheme val="minor"/>
      </font>
      <numFmt numFmtId="173" formatCode="[$-F800]dddd\,\ mmmm\ dd\,\ yyyy"/>
      <fill>
        <patternFill patternType="solid">
          <fgColor indexed="64"/>
          <bgColor theme="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5"/>
        <color auto="1"/>
        <name val="Franklin Gothic Medium"/>
        <scheme val="minor"/>
      </font>
      <numFmt numFmtId="173" formatCode="[$-F800]dddd\,\ mmmm\ dd\,\ yyyy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Franklin Gothic Medium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right" vertical="center" textRotation="0" wrapText="1" indent="1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5"/>
        <color auto="1"/>
        <name val="Franklin Gothic Medium"/>
        <scheme val="minor"/>
      </font>
      <fill>
        <patternFill patternType="solid">
          <fgColor indexed="64"/>
          <bgColor theme="0"/>
        </patternFill>
      </fill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Franklin Gothic Medium"/>
        <scheme val="minor"/>
      </font>
      <numFmt numFmtId="30" formatCode="@"/>
      <fill>
        <patternFill patternType="solid">
          <fgColor indexed="64"/>
          <bgColor theme="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5"/>
        <color auto="1"/>
        <name val="Franklin Gothic Medium"/>
        <scheme val="minor"/>
      </font>
      <numFmt numFmtId="30" formatCode="@"/>
      <fill>
        <patternFill patternType="solid">
          <fgColor indexed="64"/>
          <bgColor theme="0"/>
        </patternFill>
      </fill>
      <alignment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Franklin Gothic Medium"/>
        <scheme val="minor"/>
      </font>
      <fill>
        <patternFill patternType="solid">
          <fgColor indexed="64"/>
          <bgColor theme="0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5"/>
        <color auto="1"/>
        <name val="Franklin Gothic Medium"/>
        <scheme val="minor"/>
      </font>
      <fill>
        <patternFill patternType="solid">
          <fgColor indexed="64"/>
          <bgColor theme="0"/>
        </patternFill>
      </fill>
      <alignment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Franklin Gothic Medium"/>
        <scheme val="minor"/>
      </font>
      <numFmt numFmtId="30" formatCode="@"/>
      <fill>
        <patternFill patternType="solid">
          <fgColor indexed="64"/>
          <bgColor theme="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5"/>
        <color auto="1"/>
        <name val="Franklin Gothic Medium"/>
        <scheme val="minor"/>
      </font>
      <numFmt numFmtId="30" formatCode="@"/>
      <fill>
        <patternFill patternType="solid">
          <fgColor indexed="64"/>
          <bgColor theme="0"/>
        </patternFill>
      </fill>
      <alignment vertical="center" textRotation="0" wrapText="1" indent="0" justifyLastLine="0" shrinkToFit="0" readingOrder="0"/>
    </dxf>
    <dxf>
      <alignment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5"/>
        <color auto="1"/>
        <name val="Franklin Gothic Medium"/>
        <scheme val="minor"/>
      </font>
      <fill>
        <patternFill patternType="solid">
          <fgColor indexed="64"/>
          <bgColor theme="0"/>
        </patternFill>
      </fill>
      <alignment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0"/>
        <name val="Franklin Gothic Medium"/>
        <scheme val="major"/>
      </font>
    </dxf>
    <dxf>
      <font>
        <color theme="0"/>
      </font>
      <fill>
        <patternFill>
          <bgColor rgb="FF359966"/>
        </patternFill>
      </fill>
    </dxf>
    <dxf>
      <font>
        <color theme="0"/>
      </font>
      <fill>
        <patternFill>
          <bgColor rgb="FF359966"/>
        </patternFill>
      </fill>
    </dxf>
    <dxf>
      <fill>
        <patternFill>
          <bgColor theme="2" tint="-4.9989318521683403E-2"/>
        </patternFill>
      </fill>
    </dxf>
    <dxf>
      <fill>
        <patternFill>
          <bgColor theme="0"/>
        </patternFill>
      </fill>
    </dxf>
    <dxf>
      <font>
        <b val="0"/>
        <i val="0"/>
        <color theme="0"/>
      </font>
      <fill>
        <patternFill patternType="solid">
          <fgColor theme="4" tint="-0.499984740745262"/>
          <bgColor theme="4" tint="-0.499984740745262"/>
        </patternFill>
      </fill>
    </dxf>
    <dxf>
      <border>
        <vertical style="thick">
          <color theme="0"/>
        </vertical>
      </border>
    </dxf>
    <dxf>
      <fill>
        <patternFill>
          <bgColor theme="0" tint="-4.9989318521683403E-2"/>
        </patternFill>
      </fill>
    </dxf>
    <dxf>
      <font>
        <color theme="0"/>
      </font>
      <fill>
        <patternFill>
          <bgColor rgb="FF339966"/>
        </patternFill>
      </fill>
    </dxf>
  </dxfs>
  <tableStyles count="3" defaultTableStyle="Inventory table" defaultPivotStyle="PivotStyleMedium2">
    <tableStyle name="CustomTableStyle" pivot="0" count="2">
      <tableStyleElement type="headerRow" dxfId="97"/>
      <tableStyleElement type="firstRowStripe" dxfId="96"/>
    </tableStyle>
    <tableStyle name="Inventory table" pivot="0" count="4">
      <tableStyleElement type="wholeTable" dxfId="95"/>
      <tableStyleElement type="headerRow" dxfId="94"/>
      <tableStyleElement type="lastColumn" dxfId="93"/>
      <tableStyleElement type="secondRowStripe" dxfId="92"/>
    </tableStyle>
    <tableStyle name="PivotTable Style 1" table="0" count="2">
      <tableStyleElement type="headerRow" dxfId="91"/>
      <tableStyleElement type="totalRow" dxfId="90"/>
    </tableStyle>
  </tableStyles>
  <colors>
    <mruColors>
      <color rgb="FFFFFF99"/>
      <color rgb="FF21734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jpeg"/><Relationship Id="rId18" Type="http://schemas.openxmlformats.org/officeDocument/2006/relationships/image" Target="../media/image17.png"/><Relationship Id="rId26" Type="http://schemas.openxmlformats.org/officeDocument/2006/relationships/image" Target="../media/image25.jpeg"/><Relationship Id="rId39" Type="http://schemas.openxmlformats.org/officeDocument/2006/relationships/image" Target="../media/image38.jpeg"/><Relationship Id="rId21" Type="http://schemas.openxmlformats.org/officeDocument/2006/relationships/image" Target="../media/image20.png"/><Relationship Id="rId34" Type="http://schemas.openxmlformats.org/officeDocument/2006/relationships/image" Target="../media/image33.jpeg"/><Relationship Id="rId42" Type="http://schemas.openxmlformats.org/officeDocument/2006/relationships/image" Target="../media/image41.jpeg"/><Relationship Id="rId47" Type="http://schemas.openxmlformats.org/officeDocument/2006/relationships/image" Target="../media/image46.jpeg"/><Relationship Id="rId50" Type="http://schemas.openxmlformats.org/officeDocument/2006/relationships/image" Target="../media/image49.jpeg"/><Relationship Id="rId55" Type="http://schemas.openxmlformats.org/officeDocument/2006/relationships/image" Target="../media/image54.jpeg"/><Relationship Id="rId63" Type="http://schemas.openxmlformats.org/officeDocument/2006/relationships/image" Target="../media/image62.jpeg"/><Relationship Id="rId7" Type="http://schemas.openxmlformats.org/officeDocument/2006/relationships/image" Target="../media/image6.jpeg"/><Relationship Id="rId2" Type="http://schemas.openxmlformats.org/officeDocument/2006/relationships/image" Target="../media/image1.jpeg"/><Relationship Id="rId16" Type="http://schemas.openxmlformats.org/officeDocument/2006/relationships/image" Target="../media/image15.jpeg"/><Relationship Id="rId29" Type="http://schemas.openxmlformats.org/officeDocument/2006/relationships/image" Target="../media/image28.jpeg"/><Relationship Id="rId1" Type="http://schemas.openxmlformats.org/officeDocument/2006/relationships/hyperlink" Target="#'Change Log'!A1"/><Relationship Id="rId6" Type="http://schemas.openxmlformats.org/officeDocument/2006/relationships/image" Target="../media/image5.jpeg"/><Relationship Id="rId11" Type="http://schemas.openxmlformats.org/officeDocument/2006/relationships/image" Target="../media/image10.jpeg"/><Relationship Id="rId24" Type="http://schemas.openxmlformats.org/officeDocument/2006/relationships/image" Target="../media/image23.png"/><Relationship Id="rId32" Type="http://schemas.openxmlformats.org/officeDocument/2006/relationships/image" Target="../media/image31.jpeg"/><Relationship Id="rId37" Type="http://schemas.openxmlformats.org/officeDocument/2006/relationships/image" Target="../media/image36.jpeg"/><Relationship Id="rId40" Type="http://schemas.openxmlformats.org/officeDocument/2006/relationships/image" Target="../media/image39.jpeg"/><Relationship Id="rId45" Type="http://schemas.openxmlformats.org/officeDocument/2006/relationships/image" Target="../media/image44.jpeg"/><Relationship Id="rId53" Type="http://schemas.openxmlformats.org/officeDocument/2006/relationships/image" Target="../media/image52.jpeg"/><Relationship Id="rId58" Type="http://schemas.openxmlformats.org/officeDocument/2006/relationships/image" Target="../media/image57.jpeg"/><Relationship Id="rId66" Type="http://schemas.openxmlformats.org/officeDocument/2006/relationships/image" Target="../media/image65.jpeg"/><Relationship Id="rId5" Type="http://schemas.openxmlformats.org/officeDocument/2006/relationships/image" Target="../media/image4.jpeg"/><Relationship Id="rId15" Type="http://schemas.openxmlformats.org/officeDocument/2006/relationships/image" Target="../media/image14.jpeg"/><Relationship Id="rId23" Type="http://schemas.openxmlformats.org/officeDocument/2006/relationships/image" Target="../media/image22.png"/><Relationship Id="rId28" Type="http://schemas.openxmlformats.org/officeDocument/2006/relationships/image" Target="../media/image27.jpeg"/><Relationship Id="rId36" Type="http://schemas.openxmlformats.org/officeDocument/2006/relationships/image" Target="../media/image35.jpeg"/><Relationship Id="rId49" Type="http://schemas.openxmlformats.org/officeDocument/2006/relationships/image" Target="../media/image48.jpeg"/><Relationship Id="rId57" Type="http://schemas.openxmlformats.org/officeDocument/2006/relationships/image" Target="../media/image56.jpeg"/><Relationship Id="rId61" Type="http://schemas.openxmlformats.org/officeDocument/2006/relationships/image" Target="../media/image60.jpeg"/><Relationship Id="rId10" Type="http://schemas.openxmlformats.org/officeDocument/2006/relationships/image" Target="../media/image9.jpeg"/><Relationship Id="rId19" Type="http://schemas.openxmlformats.org/officeDocument/2006/relationships/image" Target="../media/image18.jpeg"/><Relationship Id="rId31" Type="http://schemas.openxmlformats.org/officeDocument/2006/relationships/image" Target="../media/image30.jpeg"/><Relationship Id="rId44" Type="http://schemas.openxmlformats.org/officeDocument/2006/relationships/image" Target="../media/image43.jpeg"/><Relationship Id="rId52" Type="http://schemas.openxmlformats.org/officeDocument/2006/relationships/image" Target="../media/image51.jpeg"/><Relationship Id="rId60" Type="http://schemas.openxmlformats.org/officeDocument/2006/relationships/image" Target="../media/image59.jpeg"/><Relationship Id="rId65" Type="http://schemas.openxmlformats.org/officeDocument/2006/relationships/image" Target="../media/image64.jpeg"/><Relationship Id="rId4" Type="http://schemas.openxmlformats.org/officeDocument/2006/relationships/image" Target="../media/image3.jpeg"/><Relationship Id="rId9" Type="http://schemas.openxmlformats.org/officeDocument/2006/relationships/image" Target="../media/image8.jpeg"/><Relationship Id="rId14" Type="http://schemas.openxmlformats.org/officeDocument/2006/relationships/image" Target="../media/image13.jpeg"/><Relationship Id="rId22" Type="http://schemas.openxmlformats.org/officeDocument/2006/relationships/image" Target="../media/image21.png"/><Relationship Id="rId27" Type="http://schemas.openxmlformats.org/officeDocument/2006/relationships/image" Target="../media/image26.jpeg"/><Relationship Id="rId30" Type="http://schemas.openxmlformats.org/officeDocument/2006/relationships/image" Target="../media/image29.jpeg"/><Relationship Id="rId35" Type="http://schemas.openxmlformats.org/officeDocument/2006/relationships/image" Target="../media/image34.jpeg"/><Relationship Id="rId43" Type="http://schemas.openxmlformats.org/officeDocument/2006/relationships/image" Target="../media/image42.jpeg"/><Relationship Id="rId48" Type="http://schemas.openxmlformats.org/officeDocument/2006/relationships/image" Target="../media/image47.jpeg"/><Relationship Id="rId56" Type="http://schemas.openxmlformats.org/officeDocument/2006/relationships/image" Target="../media/image55.jpeg"/><Relationship Id="rId64" Type="http://schemas.openxmlformats.org/officeDocument/2006/relationships/image" Target="../media/image63.png"/><Relationship Id="rId8" Type="http://schemas.openxmlformats.org/officeDocument/2006/relationships/image" Target="../media/image7.jpeg"/><Relationship Id="rId51" Type="http://schemas.openxmlformats.org/officeDocument/2006/relationships/image" Target="../media/image50.jpeg"/><Relationship Id="rId3" Type="http://schemas.openxmlformats.org/officeDocument/2006/relationships/image" Target="../media/image2.jpeg"/><Relationship Id="rId12" Type="http://schemas.openxmlformats.org/officeDocument/2006/relationships/image" Target="../media/image11.jpeg"/><Relationship Id="rId17" Type="http://schemas.openxmlformats.org/officeDocument/2006/relationships/image" Target="../media/image16.jpeg"/><Relationship Id="rId25" Type="http://schemas.openxmlformats.org/officeDocument/2006/relationships/image" Target="../media/image24.jpeg"/><Relationship Id="rId33" Type="http://schemas.openxmlformats.org/officeDocument/2006/relationships/image" Target="../media/image32.jpeg"/><Relationship Id="rId38" Type="http://schemas.openxmlformats.org/officeDocument/2006/relationships/image" Target="../media/image37.jpeg"/><Relationship Id="rId46" Type="http://schemas.openxmlformats.org/officeDocument/2006/relationships/image" Target="../media/image45.jpeg"/><Relationship Id="rId59" Type="http://schemas.openxmlformats.org/officeDocument/2006/relationships/image" Target="../media/image58.jpeg"/><Relationship Id="rId67" Type="http://schemas.openxmlformats.org/officeDocument/2006/relationships/image" Target="../media/image66.jpeg"/><Relationship Id="rId20" Type="http://schemas.openxmlformats.org/officeDocument/2006/relationships/image" Target="../media/image19.jpeg"/><Relationship Id="rId41" Type="http://schemas.openxmlformats.org/officeDocument/2006/relationships/image" Target="../media/image40.jpeg"/><Relationship Id="rId54" Type="http://schemas.openxmlformats.org/officeDocument/2006/relationships/image" Target="../media/image53.jpeg"/><Relationship Id="rId62" Type="http://schemas.openxmlformats.org/officeDocument/2006/relationships/image" Target="../media/image6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'Inventory List'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47.jpeg"/><Relationship Id="rId3" Type="http://schemas.openxmlformats.org/officeDocument/2006/relationships/image" Target="../media/image70.jpeg"/><Relationship Id="rId7" Type="http://schemas.openxmlformats.org/officeDocument/2006/relationships/image" Target="../media/image46.jpeg"/><Relationship Id="rId2" Type="http://schemas.openxmlformats.org/officeDocument/2006/relationships/image" Target="../media/image5.jpeg"/><Relationship Id="rId1" Type="http://schemas.openxmlformats.org/officeDocument/2006/relationships/image" Target="../media/image69.jpeg"/><Relationship Id="rId6" Type="http://schemas.openxmlformats.org/officeDocument/2006/relationships/image" Target="../media/image39.jpeg"/><Relationship Id="rId5" Type="http://schemas.openxmlformats.org/officeDocument/2006/relationships/image" Target="../media/image71.jpeg"/><Relationship Id="rId4" Type="http://schemas.openxmlformats.org/officeDocument/2006/relationships/image" Target="../media/image1.jpeg"/><Relationship Id="rId9" Type="http://schemas.openxmlformats.org/officeDocument/2006/relationships/image" Target="../media/image64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67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338551</xdr:colOff>
      <xdr:row>2</xdr:row>
      <xdr:rowOff>50310</xdr:rowOff>
    </xdr:from>
    <xdr:to>
      <xdr:col>9</xdr:col>
      <xdr:colOff>367233</xdr:colOff>
      <xdr:row>2</xdr:row>
      <xdr:rowOff>278910</xdr:rowOff>
    </xdr:to>
    <xdr:sp macro="[0]!AddNewItem1" textlink="">
      <xdr:nvSpPr>
        <xdr:cNvPr id="6" name="Inventory List" descr="Navigation shape to view the Inventory Pick List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4447804" y="1192456"/>
          <a:ext cx="1708636" cy="228600"/>
        </a:xfrm>
        <a:prstGeom prst="homePlate">
          <a:avLst/>
        </a:prstGeom>
        <a:solidFill>
          <a:schemeClr val="accent1">
            <a:lumMod val="50000"/>
          </a:schemeClr>
        </a:solidFill>
        <a:effectLst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aseline="0">
              <a:solidFill>
                <a:schemeClr val="lt1"/>
              </a:solidFill>
              <a:latin typeface="+mn-lt"/>
              <a:ea typeface="+mn-ea"/>
              <a:cs typeface="+mn-cs"/>
            </a:rPr>
            <a:t>Add New Item</a:t>
          </a:r>
        </a:p>
      </xdr:txBody>
    </xdr:sp>
    <xdr:clientData fPrintsWithSheet="0"/>
  </xdr:twoCellAnchor>
  <xdr:twoCellAnchor>
    <xdr:from>
      <xdr:col>9</xdr:col>
      <xdr:colOff>359070</xdr:colOff>
      <xdr:row>2</xdr:row>
      <xdr:rowOff>57149</xdr:rowOff>
    </xdr:from>
    <xdr:to>
      <xdr:col>10</xdr:col>
      <xdr:colOff>387751</xdr:colOff>
      <xdr:row>2</xdr:row>
      <xdr:rowOff>285749</xdr:rowOff>
    </xdr:to>
    <xdr:sp macro="[0]!UpdateSelectedItem" textlink="">
      <xdr:nvSpPr>
        <xdr:cNvPr id="8" name="Inventory List" descr="Navigation shape to view the Inventory Pick List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6150764" y="1199295"/>
          <a:ext cx="1708636" cy="228600"/>
        </a:xfrm>
        <a:prstGeom prst="homePlate">
          <a:avLst/>
        </a:prstGeom>
        <a:solidFill>
          <a:schemeClr val="accent1">
            <a:lumMod val="50000"/>
          </a:schemeClr>
        </a:solidFill>
        <a:effectLst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aseline="0">
              <a:solidFill>
                <a:schemeClr val="lt1"/>
              </a:solidFill>
              <a:latin typeface="+mn-lt"/>
              <a:ea typeface="+mn-ea"/>
              <a:cs typeface="+mn-cs"/>
            </a:rPr>
            <a:t>Update Item</a:t>
          </a:r>
        </a:p>
      </xdr:txBody>
    </xdr:sp>
    <xdr:clientData fPrintsWithSheet="0"/>
  </xdr:twoCellAnchor>
  <xdr:twoCellAnchor>
    <xdr:from>
      <xdr:col>11</xdr:col>
      <xdr:colOff>487249</xdr:colOff>
      <xdr:row>2</xdr:row>
      <xdr:rowOff>43542</xdr:rowOff>
    </xdr:from>
    <xdr:to>
      <xdr:col>12</xdr:col>
      <xdr:colOff>515931</xdr:colOff>
      <xdr:row>2</xdr:row>
      <xdr:rowOff>272142</xdr:rowOff>
    </xdr:to>
    <xdr:sp macro="[0]!SetUpdateLocationOfSelectedItem" textlink="">
      <xdr:nvSpPr>
        <xdr:cNvPr id="5" name="Inventory List" descr="Navigation shape to view the Inventory Pick List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28780987" y="1184547"/>
          <a:ext cx="2933059" cy="228600"/>
        </a:xfrm>
        <a:prstGeom prst="homePlate">
          <a:avLst/>
        </a:prstGeom>
        <a:solidFill>
          <a:schemeClr val="accent1">
            <a:lumMod val="50000"/>
          </a:schemeClr>
        </a:solidFill>
        <a:effectLst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aseline="0">
              <a:solidFill>
                <a:schemeClr val="lt1"/>
              </a:solidFill>
              <a:latin typeface="+mn-lt"/>
              <a:ea typeface="+mn-ea"/>
              <a:cs typeface="+mn-cs"/>
            </a:rPr>
            <a:t>Set/Update Location</a:t>
          </a:r>
        </a:p>
      </xdr:txBody>
    </xdr:sp>
    <xdr:clientData fPrintsWithSheet="0"/>
  </xdr:twoCellAnchor>
  <xdr:twoCellAnchor>
    <xdr:from>
      <xdr:col>8</xdr:col>
      <xdr:colOff>338551</xdr:colOff>
      <xdr:row>1</xdr:row>
      <xdr:rowOff>77666</xdr:rowOff>
    </xdr:from>
    <xdr:to>
      <xdr:col>9</xdr:col>
      <xdr:colOff>360394</xdr:colOff>
      <xdr:row>1</xdr:row>
      <xdr:rowOff>306266</xdr:rowOff>
    </xdr:to>
    <xdr:sp macro="[0]!InventoryList_Click" textlink="">
      <xdr:nvSpPr>
        <xdr:cNvPr id="23" name="Inventory List" descr="Navigation shape to view the Inventory Pick List">
          <a:hlinkClick xmlns:r="http://schemas.openxmlformats.org/officeDocument/2006/relationships" r:id="rId1" tooltip="Select to view Inventory Pick List worksheet"/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14447804" y="761585"/>
          <a:ext cx="1708636" cy="228600"/>
        </a:xfrm>
        <a:prstGeom prst="homePlate">
          <a:avLst/>
        </a:prstGeom>
        <a:solidFill>
          <a:schemeClr val="accent1">
            <a:lumMod val="50000"/>
          </a:schemeClr>
        </a:solidFill>
        <a:effectLst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ea"/>
              <a:cs typeface="+mn-cs"/>
            </a:rPr>
            <a:t>Change</a:t>
          </a:r>
          <a:r>
            <a:rPr lang="en-US" sz="1100" baseline="0">
              <a:solidFill>
                <a:schemeClr val="lt1"/>
              </a:solidFill>
              <a:latin typeface="+mn-lt"/>
              <a:ea typeface="+mn-ea"/>
              <a:cs typeface="+mn-cs"/>
            </a:rPr>
            <a:t> Log</a:t>
          </a:r>
        </a:p>
      </xdr:txBody>
    </xdr:sp>
    <xdr:clientData fPrintsWithSheet="0"/>
  </xdr:twoCellAnchor>
  <xdr:twoCellAnchor>
    <xdr:from>
      <xdr:col>15</xdr:col>
      <xdr:colOff>363681</xdr:colOff>
      <xdr:row>41</xdr:row>
      <xdr:rowOff>346367</xdr:rowOff>
    </xdr:from>
    <xdr:to>
      <xdr:col>15</xdr:col>
      <xdr:colOff>1539538</xdr:colOff>
      <xdr:row>41</xdr:row>
      <xdr:rowOff>1618537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43628298" y="78326341"/>
          <a:ext cx="1272170" cy="1175857"/>
        </a:xfrm>
        <a:prstGeom prst="rect">
          <a:avLst/>
        </a:prstGeom>
      </xdr:spPr>
    </xdr:pic>
    <xdr:clientData/>
  </xdr:twoCellAnchor>
  <xdr:twoCellAnchor>
    <xdr:from>
      <xdr:col>15</xdr:col>
      <xdr:colOff>130566</xdr:colOff>
      <xdr:row>14</xdr:row>
      <xdr:rowOff>207165</xdr:rowOff>
    </xdr:from>
    <xdr:to>
      <xdr:col>15</xdr:col>
      <xdr:colOff>1400566</xdr:colOff>
      <xdr:row>14</xdr:row>
      <xdr:rowOff>1478011</xdr:rowOff>
    </xdr:to>
    <xdr:pic>
      <xdr:nvPicPr>
        <xdr:cNvPr id="34" name="Picture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24023794" y="26721272"/>
          <a:ext cx="1270846" cy="1270000"/>
        </a:xfrm>
        <a:prstGeom prst="rect">
          <a:avLst/>
        </a:prstGeom>
      </xdr:spPr>
    </xdr:pic>
    <xdr:clientData/>
  </xdr:twoCellAnchor>
  <xdr:twoCellAnchor>
    <xdr:from>
      <xdr:col>15</xdr:col>
      <xdr:colOff>165384</xdr:colOff>
      <xdr:row>15</xdr:row>
      <xdr:rowOff>224575</xdr:rowOff>
    </xdr:from>
    <xdr:to>
      <xdr:col>15</xdr:col>
      <xdr:colOff>1435384</xdr:colOff>
      <xdr:row>15</xdr:row>
      <xdr:rowOff>1495421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24058612" y="28644951"/>
          <a:ext cx="1270846" cy="1270000"/>
        </a:xfrm>
        <a:prstGeom prst="rect">
          <a:avLst/>
        </a:prstGeom>
      </xdr:spPr>
    </xdr:pic>
    <xdr:clientData/>
  </xdr:twoCellAnchor>
  <xdr:twoCellAnchor>
    <xdr:from>
      <xdr:col>15</xdr:col>
      <xdr:colOff>153198</xdr:colOff>
      <xdr:row>49</xdr:row>
      <xdr:rowOff>191499</xdr:rowOff>
    </xdr:from>
    <xdr:to>
      <xdr:col>15</xdr:col>
      <xdr:colOff>1423198</xdr:colOff>
      <xdr:row>49</xdr:row>
      <xdr:rowOff>1463675</xdr:rowOff>
    </xdr:to>
    <xdr:pic>
      <xdr:nvPicPr>
        <xdr:cNvPr id="47" name="Picture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24127582" y="3850187"/>
          <a:ext cx="1272176" cy="1270000"/>
        </a:xfrm>
        <a:prstGeom prst="rect">
          <a:avLst/>
        </a:prstGeom>
      </xdr:spPr>
    </xdr:pic>
    <xdr:clientData/>
  </xdr:twoCellAnchor>
  <xdr:twoCellAnchor>
    <xdr:from>
      <xdr:col>15</xdr:col>
      <xdr:colOff>203466</xdr:colOff>
      <xdr:row>22</xdr:row>
      <xdr:rowOff>227404</xdr:rowOff>
    </xdr:from>
    <xdr:to>
      <xdr:col>15</xdr:col>
      <xdr:colOff>1473466</xdr:colOff>
      <xdr:row>22</xdr:row>
      <xdr:rowOff>1499578</xdr:rowOff>
    </xdr:to>
    <xdr:pic>
      <xdr:nvPicPr>
        <xdr:cNvPr id="48" name="Picture 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24044886" y="38383254"/>
          <a:ext cx="1270000" cy="1272174"/>
        </a:xfrm>
        <a:prstGeom prst="rect">
          <a:avLst/>
        </a:prstGeom>
      </xdr:spPr>
    </xdr:pic>
    <xdr:clientData/>
  </xdr:twoCellAnchor>
  <xdr:twoCellAnchor>
    <xdr:from>
      <xdr:col>15</xdr:col>
      <xdr:colOff>215434</xdr:colOff>
      <xdr:row>23</xdr:row>
      <xdr:rowOff>311185</xdr:rowOff>
    </xdr:from>
    <xdr:to>
      <xdr:col>15</xdr:col>
      <xdr:colOff>1485434</xdr:colOff>
      <xdr:row>23</xdr:row>
      <xdr:rowOff>1583362</xdr:rowOff>
    </xdr:to>
    <xdr:pic>
      <xdr:nvPicPr>
        <xdr:cNvPr id="49" name="Picture 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24043800" y="40107824"/>
          <a:ext cx="1272177" cy="1270000"/>
        </a:xfrm>
        <a:prstGeom prst="rect">
          <a:avLst/>
        </a:prstGeom>
      </xdr:spPr>
    </xdr:pic>
    <xdr:clientData/>
  </xdr:twoCellAnchor>
  <xdr:twoCellAnchor>
    <xdr:from>
      <xdr:col>15</xdr:col>
      <xdr:colOff>156679</xdr:colOff>
      <xdr:row>25</xdr:row>
      <xdr:rowOff>43521</xdr:rowOff>
    </xdr:from>
    <xdr:to>
      <xdr:col>15</xdr:col>
      <xdr:colOff>1426679</xdr:colOff>
      <xdr:row>25</xdr:row>
      <xdr:rowOff>1315697</xdr:rowOff>
    </xdr:to>
    <xdr:pic>
      <xdr:nvPicPr>
        <xdr:cNvPr id="50" name="Picture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24049242" y="43714716"/>
          <a:ext cx="1272176" cy="1270000"/>
        </a:xfrm>
        <a:prstGeom prst="rect">
          <a:avLst/>
        </a:prstGeom>
      </xdr:spPr>
    </xdr:pic>
    <xdr:clientData/>
  </xdr:twoCellAnchor>
  <xdr:twoCellAnchor>
    <xdr:from>
      <xdr:col>15</xdr:col>
      <xdr:colOff>52226</xdr:colOff>
      <xdr:row>20</xdr:row>
      <xdr:rowOff>419556</xdr:rowOff>
    </xdr:from>
    <xdr:to>
      <xdr:col>15</xdr:col>
      <xdr:colOff>1322226</xdr:colOff>
      <xdr:row>20</xdr:row>
      <xdr:rowOff>1691733</xdr:rowOff>
    </xdr:to>
    <xdr:pic>
      <xdr:nvPicPr>
        <xdr:cNvPr id="51" name="Picture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24026609" y="59612485"/>
          <a:ext cx="1272177" cy="1270000"/>
        </a:xfrm>
        <a:prstGeom prst="rect">
          <a:avLst/>
        </a:prstGeom>
      </xdr:spPr>
    </xdr:pic>
    <xdr:clientData/>
  </xdr:twoCellAnchor>
  <xdr:twoCellAnchor>
    <xdr:from>
      <xdr:col>15</xdr:col>
      <xdr:colOff>217611</xdr:colOff>
      <xdr:row>24</xdr:row>
      <xdr:rowOff>376031</xdr:rowOff>
    </xdr:from>
    <xdr:to>
      <xdr:col>15</xdr:col>
      <xdr:colOff>1487611</xdr:colOff>
      <xdr:row>24</xdr:row>
      <xdr:rowOff>1648207</xdr:rowOff>
    </xdr:to>
    <xdr:pic>
      <xdr:nvPicPr>
        <xdr:cNvPr id="52" name="Picture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193083" y="51907975"/>
          <a:ext cx="1270000" cy="1272176"/>
        </a:xfrm>
        <a:prstGeom prst="rect">
          <a:avLst/>
        </a:prstGeom>
      </xdr:spPr>
    </xdr:pic>
    <xdr:clientData/>
  </xdr:twoCellAnchor>
  <xdr:twoCellAnchor>
    <xdr:from>
      <xdr:col>15</xdr:col>
      <xdr:colOff>89655</xdr:colOff>
      <xdr:row>30</xdr:row>
      <xdr:rowOff>441312</xdr:rowOff>
    </xdr:from>
    <xdr:to>
      <xdr:col>15</xdr:col>
      <xdr:colOff>1359655</xdr:colOff>
      <xdr:row>30</xdr:row>
      <xdr:rowOff>1715664</xdr:rowOff>
    </xdr:to>
    <xdr:pic>
      <xdr:nvPicPr>
        <xdr:cNvPr id="54" name="Picture 53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24062951" y="50060460"/>
          <a:ext cx="1274352" cy="127000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45</xdr:row>
      <xdr:rowOff>2</xdr:rowOff>
    </xdr:from>
    <xdr:to>
      <xdr:col>15</xdr:col>
      <xdr:colOff>1270000</xdr:colOff>
      <xdr:row>45</xdr:row>
      <xdr:rowOff>1272179</xdr:rowOff>
    </xdr:to>
    <xdr:pic>
      <xdr:nvPicPr>
        <xdr:cNvPr id="64" name="Picture 63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23898873" y="55175950"/>
          <a:ext cx="1270000" cy="952500"/>
        </a:xfrm>
        <a:prstGeom prst="rect">
          <a:avLst/>
        </a:prstGeom>
      </xdr:spPr>
    </xdr:pic>
    <xdr:clientData/>
  </xdr:twoCellAnchor>
  <xdr:twoCellAnchor>
    <xdr:from>
      <xdr:col>15</xdr:col>
      <xdr:colOff>167560</xdr:colOff>
      <xdr:row>46</xdr:row>
      <xdr:rowOff>203465</xdr:rowOff>
    </xdr:from>
    <xdr:to>
      <xdr:col>15</xdr:col>
      <xdr:colOff>1437560</xdr:colOff>
      <xdr:row>46</xdr:row>
      <xdr:rowOff>1474553</xdr:rowOff>
    </xdr:to>
    <xdr:pic>
      <xdr:nvPicPr>
        <xdr:cNvPr id="65" name="Picture 64">
          <a:extLst>
            <a:ext uri="{FF2B5EF4-FFF2-40B4-BE49-F238E27FC236}">
              <a16:creationId xmlns:a16="http://schemas.microsoft.com/office/drawing/2014/main" id="{00000000-0008-0000-0100-00004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23996471" y="83768679"/>
          <a:ext cx="1271088" cy="127000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47</xdr:row>
      <xdr:rowOff>2</xdr:rowOff>
    </xdr:from>
    <xdr:to>
      <xdr:col>15</xdr:col>
      <xdr:colOff>1270000</xdr:colOff>
      <xdr:row>47</xdr:row>
      <xdr:rowOff>1272180</xdr:rowOff>
    </xdr:to>
    <xdr:pic>
      <xdr:nvPicPr>
        <xdr:cNvPr id="66" name="Picture 65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23898873" y="57713290"/>
          <a:ext cx="1270000" cy="952500"/>
        </a:xfrm>
        <a:prstGeom prst="rect">
          <a:avLst/>
        </a:prstGeom>
      </xdr:spPr>
    </xdr:pic>
    <xdr:clientData/>
  </xdr:twoCellAnchor>
  <xdr:twoCellAnchor>
    <xdr:from>
      <xdr:col>15</xdr:col>
      <xdr:colOff>263309</xdr:colOff>
      <xdr:row>48</xdr:row>
      <xdr:rowOff>335118</xdr:rowOff>
    </xdr:from>
    <xdr:to>
      <xdr:col>15</xdr:col>
      <xdr:colOff>1533309</xdr:colOff>
      <xdr:row>48</xdr:row>
      <xdr:rowOff>1606206</xdr:rowOff>
    </xdr:to>
    <xdr:pic>
      <xdr:nvPicPr>
        <xdr:cNvPr id="67" name="Picture 66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24092220" y="87706342"/>
          <a:ext cx="1271088" cy="1270000"/>
        </a:xfrm>
        <a:prstGeom prst="rect">
          <a:avLst/>
        </a:prstGeom>
      </xdr:spPr>
    </xdr:pic>
    <xdr:clientData/>
  </xdr:twoCellAnchor>
  <xdr:twoCellAnchor>
    <xdr:from>
      <xdr:col>15</xdr:col>
      <xdr:colOff>306396</xdr:colOff>
      <xdr:row>50</xdr:row>
      <xdr:rowOff>138836</xdr:rowOff>
    </xdr:from>
    <xdr:to>
      <xdr:col>15</xdr:col>
      <xdr:colOff>1576396</xdr:colOff>
      <xdr:row>50</xdr:row>
      <xdr:rowOff>1411012</xdr:rowOff>
    </xdr:to>
    <xdr:pic>
      <xdr:nvPicPr>
        <xdr:cNvPr id="68" name="Picture 67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24280780" y="1882552"/>
          <a:ext cx="1272176" cy="1270000"/>
        </a:xfrm>
        <a:prstGeom prst="rect">
          <a:avLst/>
        </a:prstGeom>
      </xdr:spPr>
    </xdr:pic>
    <xdr:clientData/>
  </xdr:twoCellAnchor>
  <xdr:twoCellAnchor>
    <xdr:from>
      <xdr:col>15</xdr:col>
      <xdr:colOff>119685</xdr:colOff>
      <xdr:row>54</xdr:row>
      <xdr:rowOff>347089</xdr:rowOff>
    </xdr:from>
    <xdr:to>
      <xdr:col>15</xdr:col>
      <xdr:colOff>1389685</xdr:colOff>
      <xdr:row>54</xdr:row>
      <xdr:rowOff>1618178</xdr:rowOff>
    </xdr:to>
    <xdr:pic>
      <xdr:nvPicPr>
        <xdr:cNvPr id="69" name="Picture 68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23948595" y="62979247"/>
          <a:ext cx="1271089" cy="1270000"/>
        </a:xfrm>
        <a:prstGeom prst="rect">
          <a:avLst/>
        </a:prstGeom>
      </xdr:spPr>
    </xdr:pic>
    <xdr:clientData/>
  </xdr:twoCellAnchor>
  <xdr:twoCellAnchor>
    <xdr:from>
      <xdr:col>15</xdr:col>
      <xdr:colOff>215434</xdr:colOff>
      <xdr:row>4</xdr:row>
      <xdr:rowOff>382995</xdr:rowOff>
    </xdr:from>
    <xdr:to>
      <xdr:col>15</xdr:col>
      <xdr:colOff>1489608</xdr:colOff>
      <xdr:row>4</xdr:row>
      <xdr:rowOff>1651073</xdr:rowOff>
    </xdr:to>
    <xdr:pic>
      <xdr:nvPicPr>
        <xdr:cNvPr id="127" name="Picture 126">
          <a:extLs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4044889" y="7827455"/>
          <a:ext cx="1274174" cy="1268078"/>
        </a:xfrm>
        <a:prstGeom prst="rect">
          <a:avLst/>
        </a:prstGeom>
      </xdr:spPr>
    </xdr:pic>
    <xdr:clientData/>
  </xdr:twoCellAnchor>
  <xdr:twoCellAnchor>
    <xdr:from>
      <xdr:col>15</xdr:col>
      <xdr:colOff>203467</xdr:colOff>
      <xdr:row>8</xdr:row>
      <xdr:rowOff>167554</xdr:rowOff>
    </xdr:from>
    <xdr:to>
      <xdr:col>15</xdr:col>
      <xdr:colOff>1473467</xdr:colOff>
      <xdr:row>8</xdr:row>
      <xdr:rowOff>1437554</xdr:rowOff>
    </xdr:to>
    <xdr:pic>
      <xdr:nvPicPr>
        <xdr:cNvPr id="148" name="Picture 147">
          <a:extLst>
            <a:ext uri="{FF2B5EF4-FFF2-40B4-BE49-F238E27FC236}">
              <a16:creationId xmlns:a16="http://schemas.microsoft.com/office/drawing/2014/main" id="{00000000-0008-0000-0100-00009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24032922" y="15224037"/>
          <a:ext cx="1270000" cy="1270000"/>
        </a:xfrm>
        <a:prstGeom prst="rect">
          <a:avLst/>
        </a:prstGeom>
      </xdr:spPr>
    </xdr:pic>
    <xdr:clientData/>
  </xdr:twoCellAnchor>
  <xdr:twoCellAnchor>
    <xdr:from>
      <xdr:col>15</xdr:col>
      <xdr:colOff>323153</xdr:colOff>
      <xdr:row>7</xdr:row>
      <xdr:rowOff>167565</xdr:rowOff>
    </xdr:from>
    <xdr:to>
      <xdr:col>15</xdr:col>
      <xdr:colOff>1593153</xdr:colOff>
      <xdr:row>7</xdr:row>
      <xdr:rowOff>1437565</xdr:rowOff>
    </xdr:to>
    <xdr:pic>
      <xdr:nvPicPr>
        <xdr:cNvPr id="149" name="Picture 148">
          <a:extLst>
            <a:ext uri="{FF2B5EF4-FFF2-40B4-BE49-F238E27FC236}">
              <a16:creationId xmlns:a16="http://schemas.microsoft.com/office/drawing/2014/main" id="{00000000-0008-0000-0100-00009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24152608" y="13321043"/>
          <a:ext cx="1270000" cy="1270000"/>
        </a:xfrm>
        <a:prstGeom prst="rect">
          <a:avLst/>
        </a:prstGeom>
      </xdr:spPr>
    </xdr:pic>
    <xdr:clientData/>
  </xdr:twoCellAnchor>
  <xdr:twoCellAnchor>
    <xdr:from>
      <xdr:col>15</xdr:col>
      <xdr:colOff>203467</xdr:colOff>
      <xdr:row>40</xdr:row>
      <xdr:rowOff>275277</xdr:rowOff>
    </xdr:from>
    <xdr:to>
      <xdr:col>15</xdr:col>
      <xdr:colOff>1471545</xdr:colOff>
      <xdr:row>40</xdr:row>
      <xdr:rowOff>1549451</xdr:rowOff>
    </xdr:to>
    <xdr:pic>
      <xdr:nvPicPr>
        <xdr:cNvPr id="150" name="Picture 149">
          <a:extLst>
            <a:ext uri="{FF2B5EF4-FFF2-40B4-BE49-F238E27FC236}">
              <a16:creationId xmlns:a16="http://schemas.microsoft.com/office/drawing/2014/main" id="{00000000-0008-0000-01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505058" y="70243633"/>
          <a:ext cx="1268078" cy="1274174"/>
        </a:xfrm>
        <a:prstGeom prst="rect">
          <a:avLst/>
        </a:prstGeom>
      </xdr:spPr>
    </xdr:pic>
    <xdr:clientData/>
  </xdr:twoCellAnchor>
  <xdr:twoCellAnchor>
    <xdr:from>
      <xdr:col>15</xdr:col>
      <xdr:colOff>143623</xdr:colOff>
      <xdr:row>38</xdr:row>
      <xdr:rowOff>119686</xdr:rowOff>
    </xdr:from>
    <xdr:to>
      <xdr:col>15</xdr:col>
      <xdr:colOff>143623</xdr:colOff>
      <xdr:row>38</xdr:row>
      <xdr:rowOff>119686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3973078" y="66557309"/>
          <a:ext cx="1274174" cy="1268078"/>
        </a:xfrm>
        <a:prstGeom prst="rect">
          <a:avLst/>
        </a:prstGeom>
      </xdr:spPr>
    </xdr:pic>
    <xdr:clientData/>
  </xdr:twoCellAnchor>
  <xdr:twoCellAnchor>
    <xdr:from>
      <xdr:col>15</xdr:col>
      <xdr:colOff>131655</xdr:colOff>
      <xdr:row>51</xdr:row>
      <xdr:rowOff>239371</xdr:rowOff>
    </xdr:from>
    <xdr:to>
      <xdr:col>15</xdr:col>
      <xdr:colOff>1405829</xdr:colOff>
      <xdr:row>51</xdr:row>
      <xdr:rowOff>1507449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3961110" y="91416061"/>
          <a:ext cx="1274174" cy="1268078"/>
        </a:xfrm>
        <a:prstGeom prst="rect">
          <a:avLst/>
        </a:prstGeom>
      </xdr:spPr>
    </xdr:pic>
    <xdr:clientData/>
  </xdr:twoCellAnchor>
  <xdr:twoCellAnchor>
    <xdr:from>
      <xdr:col>15</xdr:col>
      <xdr:colOff>299215</xdr:colOff>
      <xdr:row>39</xdr:row>
      <xdr:rowOff>227403</xdr:rowOff>
    </xdr:from>
    <xdr:to>
      <xdr:col>15</xdr:col>
      <xdr:colOff>1573389</xdr:colOff>
      <xdr:row>39</xdr:row>
      <xdr:rowOff>1501577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4128670" y="68568031"/>
          <a:ext cx="1274174" cy="1274174"/>
        </a:xfrm>
        <a:prstGeom prst="rect">
          <a:avLst/>
        </a:prstGeom>
      </xdr:spPr>
    </xdr:pic>
    <xdr:clientData/>
  </xdr:twoCellAnchor>
  <xdr:twoCellAnchor>
    <xdr:from>
      <xdr:col>15</xdr:col>
      <xdr:colOff>227404</xdr:colOff>
      <xdr:row>5</xdr:row>
      <xdr:rowOff>239372</xdr:rowOff>
    </xdr:from>
    <xdr:to>
      <xdr:col>15</xdr:col>
      <xdr:colOff>1497404</xdr:colOff>
      <xdr:row>5</xdr:row>
      <xdr:rowOff>1509372</xdr:rowOff>
    </xdr:to>
    <xdr:pic>
      <xdr:nvPicPr>
        <xdr:cNvPr id="114" name="Picture 113">
          <a:extLs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056859" y="9586837"/>
          <a:ext cx="1270000" cy="1270000"/>
        </a:xfrm>
        <a:prstGeom prst="rect">
          <a:avLst/>
        </a:prstGeom>
      </xdr:spPr>
    </xdr:pic>
    <xdr:clientData/>
  </xdr:twoCellAnchor>
  <xdr:twoCellAnchor>
    <xdr:from>
      <xdr:col>15</xdr:col>
      <xdr:colOff>227404</xdr:colOff>
      <xdr:row>6</xdr:row>
      <xdr:rowOff>239382</xdr:rowOff>
    </xdr:from>
    <xdr:to>
      <xdr:col>15</xdr:col>
      <xdr:colOff>1497404</xdr:colOff>
      <xdr:row>6</xdr:row>
      <xdr:rowOff>1509382</xdr:rowOff>
    </xdr:to>
    <xdr:pic>
      <xdr:nvPicPr>
        <xdr:cNvPr id="116" name="Picture 115"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056859" y="11489852"/>
          <a:ext cx="1270000" cy="1270000"/>
        </a:xfrm>
        <a:prstGeom prst="rect">
          <a:avLst/>
        </a:prstGeom>
      </xdr:spPr>
    </xdr:pic>
    <xdr:clientData/>
  </xdr:twoCellAnchor>
  <xdr:twoCellAnchor>
    <xdr:from>
      <xdr:col>15</xdr:col>
      <xdr:colOff>23938</xdr:colOff>
      <xdr:row>16</xdr:row>
      <xdr:rowOff>263304</xdr:rowOff>
    </xdr:from>
    <xdr:to>
      <xdr:col>15</xdr:col>
      <xdr:colOff>1293938</xdr:colOff>
      <xdr:row>16</xdr:row>
      <xdr:rowOff>1533304</xdr:rowOff>
    </xdr:to>
    <xdr:pic>
      <xdr:nvPicPr>
        <xdr:cNvPr id="120" name="Picture 119">
          <a:extLst>
            <a:ext uri="{FF2B5EF4-FFF2-40B4-BE49-F238E27FC236}">
              <a16:creationId xmlns:a16="http://schemas.microsoft.com/office/drawing/2014/main" id="{00000000-0008-0000-0100-00007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853393" y="28640822"/>
          <a:ext cx="1270000" cy="1270000"/>
        </a:xfrm>
        <a:prstGeom prst="rect">
          <a:avLst/>
        </a:prstGeom>
      </xdr:spPr>
    </xdr:pic>
    <xdr:clientData/>
  </xdr:twoCellAnchor>
  <xdr:twoCellAnchor>
    <xdr:from>
      <xdr:col>15</xdr:col>
      <xdr:colOff>167562</xdr:colOff>
      <xdr:row>42</xdr:row>
      <xdr:rowOff>299206</xdr:rowOff>
    </xdr:from>
    <xdr:to>
      <xdr:col>15</xdr:col>
      <xdr:colOff>1437562</xdr:colOff>
      <xdr:row>42</xdr:row>
      <xdr:rowOff>1569206</xdr:rowOff>
    </xdr:to>
    <xdr:pic>
      <xdr:nvPicPr>
        <xdr:cNvPr id="151" name="Picture 150">
          <a:extLst>
            <a:ext uri="{FF2B5EF4-FFF2-40B4-BE49-F238E27FC236}">
              <a16:creationId xmlns:a16="http://schemas.microsoft.com/office/drawing/2014/main" id="{00000000-0008-0000-0100-00009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997017" y="74348851"/>
          <a:ext cx="1270000" cy="1270000"/>
        </a:xfrm>
        <a:prstGeom prst="rect">
          <a:avLst/>
        </a:prstGeom>
      </xdr:spPr>
    </xdr:pic>
    <xdr:clientData/>
  </xdr:twoCellAnchor>
  <xdr:twoCellAnchor>
    <xdr:from>
      <xdr:col>15</xdr:col>
      <xdr:colOff>23938</xdr:colOff>
      <xdr:row>13</xdr:row>
      <xdr:rowOff>191491</xdr:rowOff>
    </xdr:from>
    <xdr:to>
      <xdr:col>15</xdr:col>
      <xdr:colOff>1293938</xdr:colOff>
      <xdr:row>13</xdr:row>
      <xdr:rowOff>1461491</xdr:rowOff>
    </xdr:to>
    <xdr:pic>
      <xdr:nvPicPr>
        <xdr:cNvPr id="157" name="Picture 156">
          <a:extLst>
            <a:ext uri="{FF2B5EF4-FFF2-40B4-BE49-F238E27FC236}">
              <a16:creationId xmlns:a16="http://schemas.microsoft.com/office/drawing/2014/main" id="{00000000-0008-0000-0100-00009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853393" y="22859994"/>
          <a:ext cx="1270000" cy="1270000"/>
        </a:xfrm>
        <a:prstGeom prst="rect">
          <a:avLst/>
        </a:prstGeom>
      </xdr:spPr>
    </xdr:pic>
    <xdr:clientData/>
  </xdr:twoCellAnchor>
  <xdr:twoCellAnchor>
    <xdr:from>
      <xdr:col>15</xdr:col>
      <xdr:colOff>155594</xdr:colOff>
      <xdr:row>10</xdr:row>
      <xdr:rowOff>311183</xdr:rowOff>
    </xdr:from>
    <xdr:to>
      <xdr:col>15</xdr:col>
      <xdr:colOff>1425594</xdr:colOff>
      <xdr:row>10</xdr:row>
      <xdr:rowOff>1581183</xdr:rowOff>
    </xdr:to>
    <xdr:pic>
      <xdr:nvPicPr>
        <xdr:cNvPr id="160" name="Picture 159">
          <a:extLst>
            <a:ext uri="{FF2B5EF4-FFF2-40B4-BE49-F238E27FC236}">
              <a16:creationId xmlns:a16="http://schemas.microsoft.com/office/drawing/2014/main" id="{00000000-0008-0000-0100-0000A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985049" y="19173676"/>
          <a:ext cx="1270000" cy="1270000"/>
        </a:xfrm>
        <a:prstGeom prst="rect">
          <a:avLst/>
        </a:prstGeom>
      </xdr:spPr>
    </xdr:pic>
    <xdr:clientData/>
  </xdr:twoCellAnchor>
  <xdr:twoCellAnchor>
    <xdr:from>
      <xdr:col>15</xdr:col>
      <xdr:colOff>131655</xdr:colOff>
      <xdr:row>11</xdr:row>
      <xdr:rowOff>347089</xdr:rowOff>
    </xdr:from>
    <xdr:to>
      <xdr:col>15</xdr:col>
      <xdr:colOff>1369406</xdr:colOff>
      <xdr:row>11</xdr:row>
      <xdr:rowOff>1381374</xdr:rowOff>
    </xdr:to>
    <xdr:pic>
      <xdr:nvPicPr>
        <xdr:cNvPr id="161" name="Picture 160">
          <a:extLst>
            <a:ext uri="{FF2B5EF4-FFF2-40B4-BE49-F238E27FC236}">
              <a16:creationId xmlns:a16="http://schemas.microsoft.com/office/drawing/2014/main" id="{00000000-0008-0000-0100-0000A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961110" y="21112587"/>
          <a:ext cx="1237751" cy="1034285"/>
        </a:xfrm>
        <a:prstGeom prst="rect">
          <a:avLst/>
        </a:prstGeom>
      </xdr:spPr>
    </xdr:pic>
    <xdr:clientData/>
  </xdr:twoCellAnchor>
  <xdr:twoCellAnchor>
    <xdr:from>
      <xdr:col>15</xdr:col>
      <xdr:colOff>83780</xdr:colOff>
      <xdr:row>33</xdr:row>
      <xdr:rowOff>299213</xdr:rowOff>
    </xdr:from>
    <xdr:to>
      <xdr:col>15</xdr:col>
      <xdr:colOff>1429248</xdr:colOff>
      <xdr:row>33</xdr:row>
      <xdr:rowOff>1489091</xdr:rowOff>
    </xdr:to>
    <xdr:pic>
      <xdr:nvPicPr>
        <xdr:cNvPr id="162" name="Picture 161">
          <a:extLst>
            <a:ext uri="{FF2B5EF4-FFF2-40B4-BE49-F238E27FC236}">
              <a16:creationId xmlns:a16="http://schemas.microsoft.com/office/drawing/2014/main" id="{00000000-0008-0000-0100-0000A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913235" y="55318806"/>
          <a:ext cx="1345468" cy="1189878"/>
        </a:xfrm>
        <a:prstGeom prst="rect">
          <a:avLst/>
        </a:prstGeom>
      </xdr:spPr>
    </xdr:pic>
    <xdr:clientData/>
  </xdr:twoCellAnchor>
  <xdr:twoCellAnchor>
    <xdr:from>
      <xdr:col>15</xdr:col>
      <xdr:colOff>95749</xdr:colOff>
      <xdr:row>17</xdr:row>
      <xdr:rowOff>382995</xdr:rowOff>
    </xdr:from>
    <xdr:to>
      <xdr:col>15</xdr:col>
      <xdr:colOff>1365749</xdr:colOff>
      <xdr:row>17</xdr:row>
      <xdr:rowOff>1652995</xdr:rowOff>
    </xdr:to>
    <xdr:pic>
      <xdr:nvPicPr>
        <xdr:cNvPr id="105" name="Picture 104">
          <a:extLst>
            <a:ext uri="{FF2B5EF4-FFF2-40B4-BE49-F238E27FC236}">
              <a16:creationId xmlns:a16="http://schemas.microsoft.com/office/drawing/2014/main" id="{00000000-0008-0000-0100-00006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925204" y="30663518"/>
          <a:ext cx="1270000" cy="1270000"/>
        </a:xfrm>
        <a:prstGeom prst="rect">
          <a:avLst/>
        </a:prstGeom>
      </xdr:spPr>
    </xdr:pic>
    <xdr:clientData/>
  </xdr:twoCellAnchor>
  <xdr:twoCellAnchor>
    <xdr:from>
      <xdr:col>15</xdr:col>
      <xdr:colOff>191498</xdr:colOff>
      <xdr:row>44</xdr:row>
      <xdr:rowOff>251341</xdr:rowOff>
    </xdr:from>
    <xdr:to>
      <xdr:col>15</xdr:col>
      <xdr:colOff>1461498</xdr:colOff>
      <xdr:row>44</xdr:row>
      <xdr:rowOff>1521341</xdr:rowOff>
    </xdr:to>
    <xdr:pic>
      <xdr:nvPicPr>
        <xdr:cNvPr id="108" name="Picture 107">
          <a:extLst>
            <a:ext uri="{FF2B5EF4-FFF2-40B4-BE49-F238E27FC236}">
              <a16:creationId xmlns:a16="http://schemas.microsoft.com/office/drawing/2014/main" id="{00000000-0008-0000-0100-00006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020953" y="78106996"/>
          <a:ext cx="1270000" cy="1270000"/>
        </a:xfrm>
        <a:prstGeom prst="rect">
          <a:avLst/>
        </a:prstGeom>
      </xdr:spPr>
    </xdr:pic>
    <xdr:clientData/>
  </xdr:twoCellAnchor>
  <xdr:twoCellAnchor>
    <xdr:from>
      <xdr:col>15</xdr:col>
      <xdr:colOff>203465</xdr:colOff>
      <xdr:row>43</xdr:row>
      <xdr:rowOff>359057</xdr:rowOff>
    </xdr:from>
    <xdr:to>
      <xdr:col>15</xdr:col>
      <xdr:colOff>1473465</xdr:colOff>
      <xdr:row>43</xdr:row>
      <xdr:rowOff>1629057</xdr:rowOff>
    </xdr:to>
    <xdr:pic>
      <xdr:nvPicPr>
        <xdr:cNvPr id="109" name="Picture 108">
          <a:extLst>
            <a:ext uri="{FF2B5EF4-FFF2-40B4-BE49-F238E27FC236}">
              <a16:creationId xmlns:a16="http://schemas.microsoft.com/office/drawing/2014/main" id="{00000000-0008-0000-0100-00006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032920" y="76311707"/>
          <a:ext cx="1270000" cy="1270000"/>
        </a:xfrm>
        <a:prstGeom prst="rect">
          <a:avLst/>
        </a:prstGeom>
      </xdr:spPr>
    </xdr:pic>
    <xdr:clientData/>
  </xdr:twoCellAnchor>
  <xdr:twoCellAnchor>
    <xdr:from>
      <xdr:col>15</xdr:col>
      <xdr:colOff>83780</xdr:colOff>
      <xdr:row>32</xdr:row>
      <xdr:rowOff>239372</xdr:rowOff>
    </xdr:from>
    <xdr:to>
      <xdr:col>15</xdr:col>
      <xdr:colOff>1489091</xdr:colOff>
      <xdr:row>32</xdr:row>
      <xdr:rowOff>1417275</xdr:rowOff>
    </xdr:to>
    <xdr:pic>
      <xdr:nvPicPr>
        <xdr:cNvPr id="110" name="Picture 109">
          <a:extLs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913235" y="53355960"/>
          <a:ext cx="1405311" cy="1177903"/>
        </a:xfrm>
        <a:prstGeom prst="rect">
          <a:avLst/>
        </a:prstGeom>
      </xdr:spPr>
    </xdr:pic>
    <xdr:clientData/>
  </xdr:twoCellAnchor>
  <xdr:twoCellAnchor>
    <xdr:from>
      <xdr:col>15</xdr:col>
      <xdr:colOff>167560</xdr:colOff>
      <xdr:row>21</xdr:row>
      <xdr:rowOff>299214</xdr:rowOff>
    </xdr:from>
    <xdr:to>
      <xdr:col>15</xdr:col>
      <xdr:colOff>1437560</xdr:colOff>
      <xdr:row>21</xdr:row>
      <xdr:rowOff>1569214</xdr:rowOff>
    </xdr:to>
    <xdr:pic>
      <xdr:nvPicPr>
        <xdr:cNvPr id="112" name="Picture 111">
          <a:extLst>
            <a:ext uri="{FF2B5EF4-FFF2-40B4-BE49-F238E27FC236}">
              <a16:creationId xmlns:a16="http://schemas.microsoft.com/office/drawing/2014/main" id="{00000000-0008-0000-0100-00007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997015" y="36288754"/>
          <a:ext cx="1270000" cy="1270000"/>
        </a:xfrm>
        <a:prstGeom prst="rect">
          <a:avLst/>
        </a:prstGeom>
      </xdr:spPr>
    </xdr:pic>
    <xdr:clientData/>
  </xdr:twoCellAnchor>
  <xdr:twoCellAnchor>
    <xdr:from>
      <xdr:col>15</xdr:col>
      <xdr:colOff>107717</xdr:colOff>
      <xdr:row>53</xdr:row>
      <xdr:rowOff>119686</xdr:rowOff>
    </xdr:from>
    <xdr:to>
      <xdr:col>15</xdr:col>
      <xdr:colOff>1377717</xdr:colOff>
      <xdr:row>53</xdr:row>
      <xdr:rowOff>1389686</xdr:rowOff>
    </xdr:to>
    <xdr:pic>
      <xdr:nvPicPr>
        <xdr:cNvPr id="113" name="Picture 112">
          <a:extLst>
            <a:ext uri="{FF2B5EF4-FFF2-40B4-BE49-F238E27FC236}">
              <a16:creationId xmlns:a16="http://schemas.microsoft.com/office/drawing/2014/main" id="{00000000-0008-0000-0100-00007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937172" y="57042284"/>
          <a:ext cx="1270000" cy="1270000"/>
        </a:xfrm>
        <a:prstGeom prst="rect">
          <a:avLst/>
        </a:prstGeom>
      </xdr:spPr>
    </xdr:pic>
    <xdr:clientData/>
  </xdr:twoCellAnchor>
  <xdr:twoCellAnchor>
    <xdr:from>
      <xdr:col>15</xdr:col>
      <xdr:colOff>107717</xdr:colOff>
      <xdr:row>27</xdr:row>
      <xdr:rowOff>335120</xdr:rowOff>
    </xdr:from>
    <xdr:to>
      <xdr:col>15</xdr:col>
      <xdr:colOff>1377717</xdr:colOff>
      <xdr:row>27</xdr:row>
      <xdr:rowOff>1605120</xdr:rowOff>
    </xdr:to>
    <xdr:pic>
      <xdr:nvPicPr>
        <xdr:cNvPr id="115" name="Picture 114">
          <a:extLst>
            <a:ext uri="{FF2B5EF4-FFF2-40B4-BE49-F238E27FC236}">
              <a16:creationId xmlns:a16="http://schemas.microsoft.com/office/drawing/2014/main" id="{00000000-0008-0000-0100-00007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937172" y="45839685"/>
          <a:ext cx="1270000" cy="1270000"/>
        </a:xfrm>
        <a:prstGeom prst="rect">
          <a:avLst/>
        </a:prstGeom>
      </xdr:spPr>
    </xdr:pic>
    <xdr:clientData/>
  </xdr:twoCellAnchor>
  <xdr:twoCellAnchor>
    <xdr:from>
      <xdr:col>15</xdr:col>
      <xdr:colOff>227403</xdr:colOff>
      <xdr:row>28</xdr:row>
      <xdr:rowOff>311184</xdr:rowOff>
    </xdr:from>
    <xdr:to>
      <xdr:col>15</xdr:col>
      <xdr:colOff>1352450</xdr:colOff>
      <xdr:row>28</xdr:row>
      <xdr:rowOff>1292608</xdr:rowOff>
    </xdr:to>
    <xdr:pic>
      <xdr:nvPicPr>
        <xdr:cNvPr id="117" name="Picture 116">
          <a:extLst>
            <a:ext uri="{FF2B5EF4-FFF2-40B4-BE49-F238E27FC236}">
              <a16:creationId xmlns:a16="http://schemas.microsoft.com/office/drawing/2014/main" id="{00000000-0008-0000-0100-00007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631351" y="47718754"/>
          <a:ext cx="1125047" cy="981424"/>
        </a:xfrm>
        <a:prstGeom prst="rect">
          <a:avLst/>
        </a:prstGeom>
      </xdr:spPr>
    </xdr:pic>
    <xdr:clientData/>
  </xdr:twoCellAnchor>
  <xdr:twoCellAnchor>
    <xdr:from>
      <xdr:col>15</xdr:col>
      <xdr:colOff>323152</xdr:colOff>
      <xdr:row>9</xdr:row>
      <xdr:rowOff>155591</xdr:rowOff>
    </xdr:from>
    <xdr:to>
      <xdr:col>15</xdr:col>
      <xdr:colOff>1593152</xdr:colOff>
      <xdr:row>9</xdr:row>
      <xdr:rowOff>1425591</xdr:rowOff>
    </xdr:to>
    <xdr:pic>
      <xdr:nvPicPr>
        <xdr:cNvPr id="118" name="Picture 117">
          <a:extLs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727100" y="17115079"/>
          <a:ext cx="1270000" cy="1270000"/>
        </a:xfrm>
        <a:prstGeom prst="rect">
          <a:avLst/>
        </a:prstGeom>
      </xdr:spPr>
    </xdr:pic>
    <xdr:clientData/>
  </xdr:twoCellAnchor>
  <xdr:twoCellAnchor>
    <xdr:from>
      <xdr:col>15</xdr:col>
      <xdr:colOff>191497</xdr:colOff>
      <xdr:row>31</xdr:row>
      <xdr:rowOff>191498</xdr:rowOff>
    </xdr:from>
    <xdr:to>
      <xdr:col>15</xdr:col>
      <xdr:colOff>1461497</xdr:colOff>
      <xdr:row>31</xdr:row>
      <xdr:rowOff>1461498</xdr:rowOff>
    </xdr:to>
    <xdr:pic>
      <xdr:nvPicPr>
        <xdr:cNvPr id="119" name="Picture 118">
          <a:extLst>
            <a:ext uri="{FF2B5EF4-FFF2-40B4-BE49-F238E27FC236}">
              <a16:creationId xmlns:a16="http://schemas.microsoft.com/office/drawing/2014/main" id="{00000000-0008-0000-0100-00007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24595445" y="51405078"/>
          <a:ext cx="1270000" cy="1270000"/>
        </a:xfrm>
        <a:prstGeom prst="rect">
          <a:avLst/>
        </a:prstGeom>
      </xdr:spPr>
    </xdr:pic>
    <xdr:clientData/>
  </xdr:twoCellAnchor>
  <xdr:twoCellAnchor>
    <xdr:from>
      <xdr:col>15</xdr:col>
      <xdr:colOff>179528</xdr:colOff>
      <xdr:row>18</xdr:row>
      <xdr:rowOff>323152</xdr:rowOff>
    </xdr:from>
    <xdr:to>
      <xdr:col>15</xdr:col>
      <xdr:colOff>1449528</xdr:colOff>
      <xdr:row>18</xdr:row>
      <xdr:rowOff>1593152</xdr:rowOff>
    </xdr:to>
    <xdr:pic>
      <xdr:nvPicPr>
        <xdr:cNvPr id="121" name="Picture 120">
          <a:extLst>
            <a:ext uri="{FF2B5EF4-FFF2-40B4-BE49-F238E27FC236}">
              <a16:creationId xmlns:a16="http://schemas.microsoft.com/office/drawing/2014/main" id="{00000000-0008-0000-0100-00007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24583476" y="32506682"/>
          <a:ext cx="1270000" cy="1270000"/>
        </a:xfrm>
        <a:prstGeom prst="rect">
          <a:avLst/>
        </a:prstGeom>
      </xdr:spPr>
    </xdr:pic>
    <xdr:clientData/>
  </xdr:twoCellAnchor>
  <xdr:twoCellAnchor>
    <xdr:from>
      <xdr:col>15</xdr:col>
      <xdr:colOff>143622</xdr:colOff>
      <xdr:row>36</xdr:row>
      <xdr:rowOff>131654</xdr:rowOff>
    </xdr:from>
    <xdr:to>
      <xdr:col>15</xdr:col>
      <xdr:colOff>1413622</xdr:colOff>
      <xdr:row>36</xdr:row>
      <xdr:rowOff>1401654</xdr:rowOff>
    </xdr:to>
    <xdr:pic>
      <xdr:nvPicPr>
        <xdr:cNvPr id="122" name="Picture 121">
          <a:extLst>
            <a:ext uri="{FF2B5EF4-FFF2-40B4-BE49-F238E27FC236}">
              <a16:creationId xmlns:a16="http://schemas.microsoft.com/office/drawing/2014/main" id="{00000000-0008-0000-0100-00007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547570" y="60860262"/>
          <a:ext cx="1270000" cy="1270000"/>
        </a:xfrm>
        <a:prstGeom prst="rect">
          <a:avLst/>
        </a:prstGeom>
      </xdr:spPr>
    </xdr:pic>
    <xdr:clientData/>
  </xdr:twoCellAnchor>
  <xdr:twoCellAnchor>
    <xdr:from>
      <xdr:col>15</xdr:col>
      <xdr:colOff>191497</xdr:colOff>
      <xdr:row>35</xdr:row>
      <xdr:rowOff>131655</xdr:rowOff>
    </xdr:from>
    <xdr:to>
      <xdr:col>15</xdr:col>
      <xdr:colOff>1461497</xdr:colOff>
      <xdr:row>35</xdr:row>
      <xdr:rowOff>1401655</xdr:rowOff>
    </xdr:to>
    <xdr:pic>
      <xdr:nvPicPr>
        <xdr:cNvPr id="123" name="Picture 122">
          <a:extLst>
            <a:ext uri="{FF2B5EF4-FFF2-40B4-BE49-F238E27FC236}">
              <a16:creationId xmlns:a16="http://schemas.microsoft.com/office/drawing/2014/main" id="{00000000-0008-0000-0100-00007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595445" y="58957258"/>
          <a:ext cx="1270000" cy="1270000"/>
        </a:xfrm>
        <a:prstGeom prst="rect">
          <a:avLst/>
        </a:prstGeom>
      </xdr:spPr>
    </xdr:pic>
    <xdr:clientData/>
  </xdr:twoCellAnchor>
  <xdr:twoCellAnchor>
    <xdr:from>
      <xdr:col>15</xdr:col>
      <xdr:colOff>63500</xdr:colOff>
      <xdr:row>12</xdr:row>
      <xdr:rowOff>63502</xdr:rowOff>
    </xdr:from>
    <xdr:to>
      <xdr:col>15</xdr:col>
      <xdr:colOff>1333500</xdr:colOff>
      <xdr:row>12</xdr:row>
      <xdr:rowOff>1333502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962373" y="93255703"/>
          <a:ext cx="1270000" cy="1270000"/>
        </a:xfrm>
        <a:prstGeom prst="rect">
          <a:avLst/>
        </a:prstGeom>
      </xdr:spPr>
    </xdr:pic>
    <xdr:clientData/>
  </xdr:twoCellAnchor>
  <xdr:twoCellAnchor>
    <xdr:from>
      <xdr:col>15</xdr:col>
      <xdr:colOff>63500</xdr:colOff>
      <xdr:row>29</xdr:row>
      <xdr:rowOff>63500</xdr:rowOff>
    </xdr:from>
    <xdr:to>
      <xdr:col>15</xdr:col>
      <xdr:colOff>1333500</xdr:colOff>
      <xdr:row>29</xdr:row>
      <xdr:rowOff>1333500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962373" y="95161100"/>
          <a:ext cx="1270000" cy="1270000"/>
        </a:xfrm>
        <a:prstGeom prst="rect">
          <a:avLst/>
        </a:prstGeom>
      </xdr:spPr>
    </xdr:pic>
    <xdr:clientData/>
  </xdr:twoCellAnchor>
  <xdr:twoCellAnchor>
    <xdr:from>
      <xdr:col>15</xdr:col>
      <xdr:colOff>263309</xdr:colOff>
      <xdr:row>38</xdr:row>
      <xdr:rowOff>11968</xdr:rowOff>
    </xdr:from>
    <xdr:to>
      <xdr:col>15</xdr:col>
      <xdr:colOff>1533309</xdr:colOff>
      <xdr:row>38</xdr:row>
      <xdr:rowOff>1281968</xdr:rowOff>
    </xdr:to>
    <xdr:pic>
      <xdr:nvPicPr>
        <xdr:cNvPr id="124" name="Picture 123">
          <a:extLs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24092764" y="66449591"/>
          <a:ext cx="1270000" cy="1270000"/>
        </a:xfrm>
        <a:prstGeom prst="rect">
          <a:avLst/>
        </a:prstGeom>
      </xdr:spPr>
    </xdr:pic>
    <xdr:clientData/>
  </xdr:twoCellAnchor>
  <xdr:twoCellAnchor>
    <xdr:from>
      <xdr:col>15</xdr:col>
      <xdr:colOff>179529</xdr:colOff>
      <xdr:row>37</xdr:row>
      <xdr:rowOff>119686</xdr:rowOff>
    </xdr:from>
    <xdr:to>
      <xdr:col>15</xdr:col>
      <xdr:colOff>1449529</xdr:colOff>
      <xdr:row>37</xdr:row>
      <xdr:rowOff>1389686</xdr:rowOff>
    </xdr:to>
    <xdr:pic>
      <xdr:nvPicPr>
        <xdr:cNvPr id="126" name="Picture 125">
          <a:extLst>
            <a:ext uri="{FF2B5EF4-FFF2-40B4-BE49-F238E27FC236}">
              <a16:creationId xmlns:a16="http://schemas.microsoft.com/office/drawing/2014/main" id="{00000000-0008-0000-0100-00007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24008984" y="64654304"/>
          <a:ext cx="1270000" cy="1270000"/>
        </a:xfrm>
        <a:prstGeom prst="rect">
          <a:avLst/>
        </a:prstGeom>
      </xdr:spPr>
    </xdr:pic>
    <xdr:clientData/>
  </xdr:twoCellAnchor>
  <xdr:twoCellAnchor>
    <xdr:from>
      <xdr:col>15</xdr:col>
      <xdr:colOff>63500</xdr:colOff>
      <xdr:row>26</xdr:row>
      <xdr:rowOff>63500</xdr:rowOff>
    </xdr:from>
    <xdr:to>
      <xdr:col>15</xdr:col>
      <xdr:colOff>1333500</xdr:colOff>
      <xdr:row>26</xdr:row>
      <xdr:rowOff>1333500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962373" y="100877297"/>
          <a:ext cx="1270000" cy="1270000"/>
        </a:xfrm>
        <a:prstGeom prst="rect">
          <a:avLst/>
        </a:prstGeom>
      </xdr:spPr>
    </xdr:pic>
    <xdr:clientData/>
  </xdr:twoCellAnchor>
  <xdr:twoCellAnchor>
    <xdr:from>
      <xdr:col>15</xdr:col>
      <xdr:colOff>63500</xdr:colOff>
      <xdr:row>52</xdr:row>
      <xdr:rowOff>63502</xdr:rowOff>
    </xdr:from>
    <xdr:to>
      <xdr:col>15</xdr:col>
      <xdr:colOff>1333500</xdr:colOff>
      <xdr:row>52</xdr:row>
      <xdr:rowOff>1333502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962373" y="98971900"/>
          <a:ext cx="1270000" cy="1270000"/>
        </a:xfrm>
        <a:prstGeom prst="rect">
          <a:avLst/>
        </a:prstGeom>
      </xdr:spPr>
    </xdr:pic>
    <xdr:clientData/>
  </xdr:twoCellAnchor>
  <xdr:twoCellAnchor>
    <xdr:from>
      <xdr:col>15</xdr:col>
      <xdr:colOff>63500</xdr:colOff>
      <xdr:row>19</xdr:row>
      <xdr:rowOff>63500</xdr:rowOff>
    </xdr:from>
    <xdr:to>
      <xdr:col>15</xdr:col>
      <xdr:colOff>1333500</xdr:colOff>
      <xdr:row>19</xdr:row>
      <xdr:rowOff>1333500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962373" y="100877297"/>
          <a:ext cx="1270000" cy="1270000"/>
        </a:xfrm>
        <a:prstGeom prst="rect">
          <a:avLst/>
        </a:prstGeom>
      </xdr:spPr>
    </xdr:pic>
    <xdr:clientData/>
  </xdr:twoCellAnchor>
  <xdr:twoCellAnchor>
    <xdr:from>
      <xdr:col>15</xdr:col>
      <xdr:colOff>63500</xdr:colOff>
      <xdr:row>55</xdr:row>
      <xdr:rowOff>63498</xdr:rowOff>
    </xdr:from>
    <xdr:to>
      <xdr:col>15</xdr:col>
      <xdr:colOff>1333500</xdr:colOff>
      <xdr:row>55</xdr:row>
      <xdr:rowOff>1333498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23962373" y="102941444"/>
          <a:ext cx="1270000" cy="952500"/>
        </a:xfrm>
        <a:prstGeom prst="rect">
          <a:avLst/>
        </a:prstGeom>
      </xdr:spPr>
    </xdr:pic>
    <xdr:clientData/>
  </xdr:twoCellAnchor>
  <xdr:twoCellAnchor>
    <xdr:from>
      <xdr:col>15</xdr:col>
      <xdr:colOff>207123</xdr:colOff>
      <xdr:row>34</xdr:row>
      <xdr:rowOff>398622</xdr:rowOff>
    </xdr:from>
    <xdr:to>
      <xdr:col>15</xdr:col>
      <xdr:colOff>1477123</xdr:colOff>
      <xdr:row>34</xdr:row>
      <xdr:rowOff>1668622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24036578" y="64933240"/>
          <a:ext cx="1270000" cy="1270000"/>
        </a:xfrm>
        <a:prstGeom prst="rect">
          <a:avLst/>
        </a:prstGeom>
      </xdr:spPr>
    </xdr:pic>
    <xdr:clientData/>
  </xdr:twoCellAnchor>
  <xdr:twoCellAnchor>
    <xdr:from>
      <xdr:col>15</xdr:col>
      <xdr:colOff>63500</xdr:colOff>
      <xdr:row>56</xdr:row>
      <xdr:rowOff>63500</xdr:rowOff>
    </xdr:from>
    <xdr:to>
      <xdr:col>15</xdr:col>
      <xdr:colOff>1333500</xdr:colOff>
      <xdr:row>56</xdr:row>
      <xdr:rowOff>1333500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23962373" y="106752244"/>
          <a:ext cx="1270000" cy="952500"/>
        </a:xfrm>
        <a:prstGeom prst="rect">
          <a:avLst/>
        </a:prstGeom>
      </xdr:spPr>
    </xdr:pic>
    <xdr:clientData/>
  </xdr:twoCellAnchor>
  <xdr:twoCellAnchor>
    <xdr:from>
      <xdr:col>15</xdr:col>
      <xdr:colOff>63500</xdr:colOff>
      <xdr:row>57</xdr:row>
      <xdr:rowOff>63498</xdr:rowOff>
    </xdr:from>
    <xdr:to>
      <xdr:col>15</xdr:col>
      <xdr:colOff>1333500</xdr:colOff>
      <xdr:row>57</xdr:row>
      <xdr:rowOff>1333498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23962373" y="108657641"/>
          <a:ext cx="1270000" cy="952500"/>
        </a:xfrm>
        <a:prstGeom prst="rect">
          <a:avLst/>
        </a:prstGeom>
      </xdr:spPr>
    </xdr:pic>
    <xdr:clientData/>
  </xdr:twoCellAnchor>
  <xdr:twoCellAnchor>
    <xdr:from>
      <xdr:col>15</xdr:col>
      <xdr:colOff>63500</xdr:colOff>
      <xdr:row>58</xdr:row>
      <xdr:rowOff>63495</xdr:rowOff>
    </xdr:from>
    <xdr:to>
      <xdr:col>15</xdr:col>
      <xdr:colOff>1333500</xdr:colOff>
      <xdr:row>58</xdr:row>
      <xdr:rowOff>1333495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23962373" y="110563037"/>
          <a:ext cx="1270000" cy="952500"/>
        </a:xfrm>
        <a:prstGeom prst="rect">
          <a:avLst/>
        </a:prstGeom>
      </xdr:spPr>
    </xdr:pic>
    <xdr:clientData/>
  </xdr:twoCellAnchor>
  <xdr:twoCellAnchor>
    <xdr:from>
      <xdr:col>15</xdr:col>
      <xdr:colOff>133136</xdr:colOff>
      <xdr:row>59</xdr:row>
      <xdr:rowOff>80915</xdr:rowOff>
    </xdr:from>
    <xdr:to>
      <xdr:col>15</xdr:col>
      <xdr:colOff>1403136</xdr:colOff>
      <xdr:row>59</xdr:row>
      <xdr:rowOff>1350915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24026787" y="11344442"/>
          <a:ext cx="1270000" cy="1270000"/>
        </a:xfrm>
        <a:prstGeom prst="rect">
          <a:avLst/>
        </a:prstGeom>
      </xdr:spPr>
    </xdr:pic>
    <xdr:clientData/>
  </xdr:twoCellAnchor>
  <xdr:twoCellAnchor>
    <xdr:from>
      <xdr:col>15</xdr:col>
      <xdr:colOff>63500</xdr:colOff>
      <xdr:row>60</xdr:row>
      <xdr:rowOff>63504</xdr:rowOff>
    </xdr:from>
    <xdr:to>
      <xdr:col>15</xdr:col>
      <xdr:colOff>1333500</xdr:colOff>
      <xdr:row>60</xdr:row>
      <xdr:rowOff>1333504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23962373" y="114373844"/>
          <a:ext cx="1270000" cy="952500"/>
        </a:xfrm>
        <a:prstGeom prst="rect">
          <a:avLst/>
        </a:prstGeom>
      </xdr:spPr>
    </xdr:pic>
    <xdr:clientData/>
  </xdr:twoCellAnchor>
  <xdr:twoCellAnchor>
    <xdr:from>
      <xdr:col>15</xdr:col>
      <xdr:colOff>63500</xdr:colOff>
      <xdr:row>61</xdr:row>
      <xdr:rowOff>63502</xdr:rowOff>
    </xdr:from>
    <xdr:to>
      <xdr:col>15</xdr:col>
      <xdr:colOff>1333500</xdr:colOff>
      <xdr:row>61</xdr:row>
      <xdr:rowOff>1333502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23962373" y="116279240"/>
          <a:ext cx="1270000" cy="952500"/>
        </a:xfrm>
        <a:prstGeom prst="rect">
          <a:avLst/>
        </a:prstGeom>
      </xdr:spPr>
    </xdr:pic>
    <xdr:clientData/>
  </xdr:twoCellAnchor>
  <xdr:twoCellAnchor>
    <xdr:from>
      <xdr:col>15</xdr:col>
      <xdr:colOff>150544</xdr:colOff>
      <xdr:row>62</xdr:row>
      <xdr:rowOff>289815</xdr:rowOff>
    </xdr:from>
    <xdr:to>
      <xdr:col>15</xdr:col>
      <xdr:colOff>1420544</xdr:colOff>
      <xdr:row>62</xdr:row>
      <xdr:rowOff>1559815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24044195" y="17272151"/>
          <a:ext cx="1270000" cy="1270000"/>
        </a:xfrm>
        <a:prstGeom prst="rect">
          <a:avLst/>
        </a:prstGeom>
      </xdr:spPr>
    </xdr:pic>
    <xdr:clientData/>
  </xdr:twoCellAnchor>
  <xdr:twoCellAnchor>
    <xdr:from>
      <xdr:col>15</xdr:col>
      <xdr:colOff>63500</xdr:colOff>
      <xdr:row>63</xdr:row>
      <xdr:rowOff>63498</xdr:rowOff>
    </xdr:from>
    <xdr:to>
      <xdr:col>15</xdr:col>
      <xdr:colOff>1333500</xdr:colOff>
      <xdr:row>63</xdr:row>
      <xdr:rowOff>1333498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23962373" y="120090034"/>
          <a:ext cx="1270000" cy="952500"/>
        </a:xfrm>
        <a:prstGeom prst="rect">
          <a:avLst/>
        </a:prstGeom>
      </xdr:spPr>
    </xdr:pic>
    <xdr:clientData/>
  </xdr:twoCellAnchor>
  <xdr:twoCellAnchor>
    <xdr:from>
      <xdr:col>12</xdr:col>
      <xdr:colOff>549207</xdr:colOff>
      <xdr:row>2</xdr:row>
      <xdr:rowOff>38619</xdr:rowOff>
    </xdr:from>
    <xdr:to>
      <xdr:col>13</xdr:col>
      <xdr:colOff>577889</xdr:colOff>
      <xdr:row>2</xdr:row>
      <xdr:rowOff>267219</xdr:rowOff>
    </xdr:to>
    <xdr:sp macro="[0]!ShowPdfPromptForm" textlink="">
      <xdr:nvSpPr>
        <xdr:cNvPr id="70" name="Inventory List" descr="Navigation shape to view the Inventory Pick List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SpPr/>
      </xdr:nvSpPr>
      <xdr:spPr>
        <a:xfrm>
          <a:off x="20551707" y="1168012"/>
          <a:ext cx="1811218" cy="228600"/>
        </a:xfrm>
        <a:prstGeom prst="homePlate">
          <a:avLst/>
        </a:prstGeom>
        <a:solidFill>
          <a:schemeClr val="accent1">
            <a:lumMod val="50000"/>
          </a:schemeClr>
        </a:solidFill>
        <a:effectLst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aseline="0">
              <a:solidFill>
                <a:schemeClr val="lt1"/>
              </a:solidFill>
              <a:latin typeface="+mn-lt"/>
              <a:ea typeface="+mn-ea"/>
              <a:cs typeface="+mn-cs"/>
            </a:rPr>
            <a:t>Print PDF</a:t>
          </a:r>
        </a:p>
      </xdr:txBody>
    </xdr:sp>
    <xdr:clientData fPrintsWithSheet="0"/>
  </xdr:twoCellAnchor>
  <xdr:twoCellAnchor>
    <xdr:from>
      <xdr:col>15</xdr:col>
      <xdr:colOff>227472</xdr:colOff>
      <xdr:row>193</xdr:row>
      <xdr:rowOff>228883</xdr:rowOff>
    </xdr:from>
    <xdr:to>
      <xdr:col>15</xdr:col>
      <xdr:colOff>1497472</xdr:colOff>
      <xdr:row>197</xdr:row>
      <xdr:rowOff>1722</xdr:rowOff>
    </xdr:to>
    <xdr:pic>
      <xdr:nvPicPr>
        <xdr:cNvPr id="71" name="Picture 70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24121123" y="118025887"/>
          <a:ext cx="1270000" cy="1270000"/>
        </a:xfrm>
        <a:prstGeom prst="rect">
          <a:avLst/>
        </a:prstGeom>
      </xdr:spPr>
    </xdr:pic>
    <xdr:clientData/>
  </xdr:twoCellAnchor>
  <xdr:twoCellAnchor>
    <xdr:from>
      <xdr:col>10</xdr:col>
      <xdr:colOff>412718</xdr:colOff>
      <xdr:row>2</xdr:row>
      <xdr:rowOff>53686</xdr:rowOff>
    </xdr:from>
    <xdr:to>
      <xdr:col>11</xdr:col>
      <xdr:colOff>441401</xdr:colOff>
      <xdr:row>2</xdr:row>
      <xdr:rowOff>282286</xdr:rowOff>
    </xdr:to>
    <xdr:sp macro="[0]!deleteSelectedItem" textlink="">
      <xdr:nvSpPr>
        <xdr:cNvPr id="72" name="Inventory List" descr="Navigation shape to view the Inventory Pick List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SpPr/>
      </xdr:nvSpPr>
      <xdr:spPr>
        <a:xfrm>
          <a:off x="16850147" y="1183079"/>
          <a:ext cx="1811218" cy="228600"/>
        </a:xfrm>
        <a:prstGeom prst="homePlate">
          <a:avLst/>
        </a:prstGeom>
        <a:solidFill>
          <a:schemeClr val="accent1">
            <a:lumMod val="50000"/>
          </a:schemeClr>
        </a:solidFill>
        <a:effectLst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aseline="0">
              <a:solidFill>
                <a:schemeClr val="lt1"/>
              </a:solidFill>
              <a:latin typeface="+mn-lt"/>
              <a:ea typeface="+mn-ea"/>
              <a:cs typeface="+mn-cs"/>
            </a:rPr>
            <a:t>Delete Item</a:t>
          </a:r>
        </a:p>
      </xdr:txBody>
    </xdr:sp>
    <xdr:clientData fPrintsWithSheet="0"/>
  </xdr:twoCellAnchor>
  <xdr:twoCellAnchor>
    <xdr:from>
      <xdr:col>15</xdr:col>
      <xdr:colOff>155864</xdr:colOff>
      <xdr:row>64</xdr:row>
      <xdr:rowOff>138547</xdr:rowOff>
    </xdr:from>
    <xdr:to>
      <xdr:col>15</xdr:col>
      <xdr:colOff>1425864</xdr:colOff>
      <xdr:row>64</xdr:row>
      <xdr:rowOff>1409394</xdr:rowOff>
    </xdr:to>
    <xdr:pic>
      <xdr:nvPicPr>
        <xdr:cNvPr id="76" name="Picture 75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43468213" y="116170789"/>
          <a:ext cx="1270847" cy="1270000"/>
        </a:xfrm>
        <a:prstGeom prst="rect">
          <a:avLst/>
        </a:prstGeom>
      </xdr:spPr>
    </xdr:pic>
    <xdr:clientData/>
  </xdr:twoCellAnchor>
  <xdr:twoCellAnchor>
    <xdr:from>
      <xdr:col>15</xdr:col>
      <xdr:colOff>519546</xdr:colOff>
      <xdr:row>66</xdr:row>
      <xdr:rowOff>298217</xdr:rowOff>
    </xdr:from>
    <xdr:to>
      <xdr:col>15</xdr:col>
      <xdr:colOff>1787624</xdr:colOff>
      <xdr:row>66</xdr:row>
      <xdr:rowOff>1566295</xdr:rowOff>
    </xdr:to>
    <xdr:pic>
      <xdr:nvPicPr>
        <xdr:cNvPr id="77" name="Picture 76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43832319" y="120140035"/>
          <a:ext cx="1268078" cy="1268078"/>
        </a:xfrm>
        <a:prstGeom prst="rect">
          <a:avLst/>
        </a:prstGeom>
      </xdr:spPr>
    </xdr:pic>
    <xdr:clientData/>
  </xdr:twoCellAnchor>
  <xdr:twoCellAnchor>
    <xdr:from>
      <xdr:col>15</xdr:col>
      <xdr:colOff>348901</xdr:colOff>
      <xdr:row>65</xdr:row>
      <xdr:rowOff>259773</xdr:rowOff>
    </xdr:from>
    <xdr:to>
      <xdr:col>15</xdr:col>
      <xdr:colOff>1618901</xdr:colOff>
      <xdr:row>65</xdr:row>
      <xdr:rowOff>1529773</xdr:rowOff>
    </xdr:to>
    <xdr:pic>
      <xdr:nvPicPr>
        <xdr:cNvPr id="78" name="Picture 77">
          <a:extLs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61674" y="118196591"/>
          <a:ext cx="1270000" cy="1270000"/>
        </a:xfrm>
        <a:prstGeom prst="rect">
          <a:avLst/>
        </a:prstGeom>
      </xdr:spPr>
    </xdr:pic>
    <xdr:clientData/>
  </xdr:twoCellAnchor>
  <xdr:twoCellAnchor>
    <xdr:from>
      <xdr:col>15</xdr:col>
      <xdr:colOff>63500</xdr:colOff>
      <xdr:row>67</xdr:row>
      <xdr:rowOff>63500</xdr:rowOff>
    </xdr:from>
    <xdr:to>
      <xdr:col>15</xdr:col>
      <xdr:colOff>1587500</xdr:colOff>
      <xdr:row>67</xdr:row>
      <xdr:rowOff>1587500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392725" y="121802525"/>
          <a:ext cx="1524000" cy="1524000"/>
        </a:xfrm>
        <a:prstGeom prst="rect">
          <a:avLst/>
        </a:prstGeom>
      </xdr:spPr>
    </xdr:pic>
    <xdr:clientData/>
  </xdr:twoCellAnchor>
  <xdr:twoCellAnchor>
    <xdr:from>
      <xdr:col>15</xdr:col>
      <xdr:colOff>63500</xdr:colOff>
      <xdr:row>68</xdr:row>
      <xdr:rowOff>63500</xdr:rowOff>
    </xdr:from>
    <xdr:to>
      <xdr:col>15</xdr:col>
      <xdr:colOff>1587500</xdr:colOff>
      <xdr:row>68</xdr:row>
      <xdr:rowOff>1587500</xdr:rowOff>
    </xdr:to>
    <xdr:pic>
      <xdr:nvPicPr>
        <xdr:cNvPr id="37" name="Picture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392725" y="123707525"/>
          <a:ext cx="1524000" cy="1524000"/>
        </a:xfrm>
        <a:prstGeom prst="rect">
          <a:avLst/>
        </a:prstGeom>
      </xdr:spPr>
    </xdr:pic>
    <xdr:clientData/>
  </xdr:twoCellAnchor>
  <xdr:twoCellAnchor>
    <xdr:from>
      <xdr:col>15</xdr:col>
      <xdr:colOff>63502</xdr:colOff>
      <xdr:row>69</xdr:row>
      <xdr:rowOff>63504</xdr:rowOff>
    </xdr:from>
    <xdr:to>
      <xdr:col>15</xdr:col>
      <xdr:colOff>1587502</xdr:colOff>
      <xdr:row>69</xdr:row>
      <xdr:rowOff>1587504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048729" y="125647487"/>
          <a:ext cx="1524000" cy="1524000"/>
        </a:xfrm>
        <a:prstGeom prst="rect">
          <a:avLst/>
        </a:prstGeom>
      </xdr:spPr>
    </xdr:pic>
    <xdr:clientData/>
  </xdr:twoCellAnchor>
  <xdr:twoCellAnchor>
    <xdr:from>
      <xdr:col>13</xdr:col>
      <xdr:colOff>662261</xdr:colOff>
      <xdr:row>2</xdr:row>
      <xdr:rowOff>15958</xdr:rowOff>
    </xdr:from>
    <xdr:to>
      <xdr:col>14</xdr:col>
      <xdr:colOff>690943</xdr:colOff>
      <xdr:row>2</xdr:row>
      <xdr:rowOff>244558</xdr:rowOff>
    </xdr:to>
    <xdr:sp macro="[0]!SetUser" textlink="">
      <xdr:nvSpPr>
        <xdr:cNvPr id="80" name="Inventory List" descr="Navigation shape to view the Inventory Pick List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SpPr/>
      </xdr:nvSpPr>
      <xdr:spPr>
        <a:xfrm>
          <a:off x="35881821" y="1156963"/>
          <a:ext cx="2933059" cy="228600"/>
        </a:xfrm>
        <a:prstGeom prst="homePlate">
          <a:avLst/>
        </a:prstGeom>
        <a:solidFill>
          <a:schemeClr val="accent1">
            <a:lumMod val="50000"/>
          </a:schemeClr>
        </a:solidFill>
        <a:effectLst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aseline="0">
              <a:solidFill>
                <a:schemeClr val="lt1"/>
              </a:solidFill>
              <a:latin typeface="+mn-lt"/>
              <a:ea typeface="+mn-ea"/>
              <a:cs typeface="+mn-cs"/>
            </a:rPr>
            <a:t>Set User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228599</xdr:colOff>
      <xdr:row>1</xdr:row>
      <xdr:rowOff>142875</xdr:rowOff>
    </xdr:from>
    <xdr:to>
      <xdr:col>2</xdr:col>
      <xdr:colOff>684622</xdr:colOff>
      <xdr:row>2</xdr:row>
      <xdr:rowOff>57150</xdr:rowOff>
    </xdr:to>
    <xdr:sp macro="" textlink="">
      <xdr:nvSpPr>
        <xdr:cNvPr id="3" name="Inventory List" descr="Select to view Inventory List">
          <a:hlinkClick xmlns:r="http://schemas.openxmlformats.org/officeDocument/2006/relationships" r:id="rId1" tooltip="Click to view the Warehouse Inventory List"/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 flipH="1">
          <a:off x="380999" y="828675"/>
          <a:ext cx="1694273" cy="228600"/>
        </a:xfrm>
        <a:prstGeom prst="homePlate">
          <a:avLst/>
        </a:prstGeom>
        <a:solidFill>
          <a:schemeClr val="accent1">
            <a:lumMod val="50000"/>
          </a:schemeClr>
        </a:solidFill>
        <a:effectLst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ea"/>
              <a:cs typeface="+mn-cs"/>
            </a:rPr>
            <a:t>INVENTORY</a:t>
          </a:r>
          <a:r>
            <a:rPr 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 </a:t>
          </a:r>
          <a:r>
            <a:rPr lang="en-US" sz="1100">
              <a:solidFill>
                <a:schemeClr val="lt1"/>
              </a:solidFill>
              <a:latin typeface="+mn-lt"/>
              <a:ea typeface="+mn-ea"/>
              <a:cs typeface="+mn-cs"/>
            </a:rPr>
            <a:t>LIST</a:t>
          </a:r>
        </a:p>
      </xdr:txBody>
    </xdr:sp>
    <xdr:clientData fPrintsWithSheet="0"/>
  </xdr:twoCellAnchor>
  <xdr:twoCellAnchor>
    <xdr:from>
      <xdr:col>4</xdr:col>
      <xdr:colOff>1409700</xdr:colOff>
      <xdr:row>1</xdr:row>
      <xdr:rowOff>133350</xdr:rowOff>
    </xdr:from>
    <xdr:to>
      <xdr:col>6</xdr:col>
      <xdr:colOff>198401</xdr:colOff>
      <xdr:row>2</xdr:row>
      <xdr:rowOff>66675</xdr:rowOff>
    </xdr:to>
    <xdr:sp macro="[0]!showGenerateVoucherPDFForm" textlink="">
      <xdr:nvSpPr>
        <xdr:cNvPr id="4" name="Inventory List" descr="Navigation shape to view the Inventory Pick List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829425" y="819150"/>
          <a:ext cx="3008276" cy="247650"/>
        </a:xfrm>
        <a:prstGeom prst="homePlate">
          <a:avLst/>
        </a:prstGeom>
        <a:solidFill>
          <a:schemeClr val="accent1">
            <a:lumMod val="50000"/>
          </a:schemeClr>
        </a:solidFill>
        <a:effectLst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aseline="0">
              <a:solidFill>
                <a:schemeClr val="lt1"/>
              </a:solidFill>
              <a:latin typeface="+mn-lt"/>
              <a:ea typeface="+mn-ea"/>
              <a:cs typeface="+mn-cs"/>
            </a:rPr>
            <a:t>ISSUE VOUCHER PDF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28725</xdr:colOff>
          <xdr:row>0</xdr:row>
          <xdr:rowOff>67024</xdr:rowOff>
        </xdr:from>
        <xdr:to>
          <xdr:col>10</xdr:col>
          <xdr:colOff>28725</xdr:colOff>
          <xdr:row>3</xdr:row>
          <xdr:rowOff>9575</xdr:rowOff>
        </xdr:to>
        <xdr:sp macro="" textlink="">
          <xdr:nvSpPr>
            <xdr:cNvPr id="9217" name="Object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3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28725</xdr:colOff>
          <xdr:row>0</xdr:row>
          <xdr:rowOff>67024</xdr:rowOff>
        </xdr:from>
        <xdr:to>
          <xdr:col>10</xdr:col>
          <xdr:colOff>28725</xdr:colOff>
          <xdr:row>3</xdr:row>
          <xdr:rowOff>9575</xdr:rowOff>
        </xdr:to>
        <xdr:sp macro="" textlink="">
          <xdr:nvSpPr>
            <xdr:cNvPr id="7169" name="Object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179528</xdr:colOff>
      <xdr:row>1</xdr:row>
      <xdr:rowOff>323152</xdr:rowOff>
    </xdr:from>
    <xdr:to>
      <xdr:col>5</xdr:col>
      <xdr:colOff>1449528</xdr:colOff>
      <xdr:row>1</xdr:row>
      <xdr:rowOff>1593152</xdr:rowOff>
    </xdr:to>
    <xdr:pic>
      <xdr:nvPicPr>
        <xdr:cNvPr id="108" name="Picture 107">
          <a:extLst>
            <a:ext uri="{FF2B5EF4-FFF2-40B4-BE49-F238E27FC236}">
              <a16:creationId xmlns:a16="http://schemas.microsoft.com/office/drawing/2014/main" id="{00000000-0008-0000-0100-00007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41164755" y="2056203"/>
          <a:ext cx="1270000" cy="1270000"/>
        </a:xfrm>
        <a:prstGeom prst="rect">
          <a:avLst/>
        </a:prstGeom>
      </xdr:spPr>
    </xdr:pic>
    <xdr:clientData/>
  </xdr:twoCellAnchor>
  <xdr:twoCellAnchor>
    <xdr:from>
      <xdr:col>5</xdr:col>
      <xdr:colOff>203466</xdr:colOff>
      <xdr:row>4</xdr:row>
      <xdr:rowOff>227404</xdr:rowOff>
    </xdr:from>
    <xdr:to>
      <xdr:col>5</xdr:col>
      <xdr:colOff>1473466</xdr:colOff>
      <xdr:row>4</xdr:row>
      <xdr:rowOff>1499578</xdr:rowOff>
    </xdr:to>
    <xdr:pic>
      <xdr:nvPicPr>
        <xdr:cNvPr id="109" name="Picture 108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41188693" y="5543849"/>
          <a:ext cx="1270000" cy="0"/>
        </a:xfrm>
        <a:prstGeom prst="rect">
          <a:avLst/>
        </a:prstGeom>
      </xdr:spPr>
    </xdr:pic>
    <xdr:clientData/>
  </xdr:twoCellAnchor>
  <xdr:twoCellAnchor>
    <xdr:from>
      <xdr:col>5</xdr:col>
      <xdr:colOff>52226</xdr:colOff>
      <xdr:row>2</xdr:row>
      <xdr:rowOff>419556</xdr:rowOff>
    </xdr:from>
    <xdr:to>
      <xdr:col>5</xdr:col>
      <xdr:colOff>1322226</xdr:colOff>
      <xdr:row>2</xdr:row>
      <xdr:rowOff>1691733</xdr:rowOff>
    </xdr:to>
    <xdr:pic>
      <xdr:nvPicPr>
        <xdr:cNvPr id="110" name="Picture 109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41036364" y="4059095"/>
          <a:ext cx="1272177" cy="1270000"/>
        </a:xfrm>
        <a:prstGeom prst="rect">
          <a:avLst/>
        </a:prstGeom>
      </xdr:spPr>
    </xdr:pic>
    <xdr:clientData/>
  </xdr:twoCellAnchor>
  <xdr:twoCellAnchor>
    <xdr:from>
      <xdr:col>5</xdr:col>
      <xdr:colOff>363681</xdr:colOff>
      <xdr:row>17</xdr:row>
      <xdr:rowOff>346367</xdr:rowOff>
    </xdr:from>
    <xdr:to>
      <xdr:col>5</xdr:col>
      <xdr:colOff>1539538</xdr:colOff>
      <xdr:row>17</xdr:row>
      <xdr:rowOff>1618537</xdr:rowOff>
    </xdr:to>
    <xdr:pic>
      <xdr:nvPicPr>
        <xdr:cNvPr id="111" name="Picture 110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41936837" y="10672117"/>
          <a:ext cx="0" cy="1175857"/>
        </a:xfrm>
        <a:prstGeom prst="rect">
          <a:avLst/>
        </a:prstGeom>
      </xdr:spPr>
    </xdr:pic>
    <xdr:clientData/>
  </xdr:twoCellAnchor>
  <xdr:twoCellAnchor>
    <xdr:from>
      <xdr:col>5</xdr:col>
      <xdr:colOff>107717</xdr:colOff>
      <xdr:row>3</xdr:row>
      <xdr:rowOff>335120</xdr:rowOff>
    </xdr:from>
    <xdr:to>
      <xdr:col>5</xdr:col>
      <xdr:colOff>1377717</xdr:colOff>
      <xdr:row>3</xdr:row>
      <xdr:rowOff>1605120</xdr:rowOff>
    </xdr:to>
    <xdr:pic>
      <xdr:nvPicPr>
        <xdr:cNvPr id="112" name="Picture 111">
          <a:extLst>
            <a:ext uri="{FF2B5EF4-FFF2-40B4-BE49-F238E27FC236}">
              <a16:creationId xmlns:a16="http://schemas.microsoft.com/office/drawing/2014/main" id="{00000000-0008-0000-0100-00007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092944" y="5878969"/>
          <a:ext cx="1270000" cy="1270000"/>
        </a:xfrm>
        <a:prstGeom prst="rect">
          <a:avLst/>
        </a:prstGeom>
      </xdr:spPr>
    </xdr:pic>
    <xdr:clientData/>
  </xdr:twoCellAnchor>
  <xdr:twoCellAnchor>
    <xdr:from>
      <xdr:col>5</xdr:col>
      <xdr:colOff>227403</xdr:colOff>
      <xdr:row>4</xdr:row>
      <xdr:rowOff>311184</xdr:rowOff>
    </xdr:from>
    <xdr:to>
      <xdr:col>5</xdr:col>
      <xdr:colOff>1352450</xdr:colOff>
      <xdr:row>4</xdr:row>
      <xdr:rowOff>1292608</xdr:rowOff>
    </xdr:to>
    <xdr:pic>
      <xdr:nvPicPr>
        <xdr:cNvPr id="113" name="Picture 112">
          <a:extLst>
            <a:ext uri="{FF2B5EF4-FFF2-40B4-BE49-F238E27FC236}">
              <a16:creationId xmlns:a16="http://schemas.microsoft.com/office/drawing/2014/main" id="{00000000-0008-0000-0100-00007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212630" y="7760432"/>
          <a:ext cx="1125047" cy="981424"/>
        </a:xfrm>
        <a:prstGeom prst="rect">
          <a:avLst/>
        </a:prstGeom>
      </xdr:spPr>
    </xdr:pic>
    <xdr:clientData/>
  </xdr:twoCellAnchor>
  <xdr:twoCellAnchor>
    <xdr:from>
      <xdr:col>5</xdr:col>
      <xdr:colOff>63500</xdr:colOff>
      <xdr:row>5</xdr:row>
      <xdr:rowOff>63500</xdr:rowOff>
    </xdr:from>
    <xdr:to>
      <xdr:col>5</xdr:col>
      <xdr:colOff>1333500</xdr:colOff>
      <xdr:row>5</xdr:row>
      <xdr:rowOff>1333500</xdr:rowOff>
    </xdr:to>
    <xdr:pic>
      <xdr:nvPicPr>
        <xdr:cNvPr id="114" name="Picture 113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048727" y="9418147"/>
          <a:ext cx="1270000" cy="1270000"/>
        </a:xfrm>
        <a:prstGeom prst="rect">
          <a:avLst/>
        </a:prstGeom>
      </xdr:spPr>
    </xdr:pic>
    <xdr:clientData/>
  </xdr:twoCellAnchor>
  <xdr:twoCellAnchor>
    <xdr:from>
      <xdr:col>5</xdr:col>
      <xdr:colOff>263309</xdr:colOff>
      <xdr:row>14</xdr:row>
      <xdr:rowOff>11968</xdr:rowOff>
    </xdr:from>
    <xdr:to>
      <xdr:col>5</xdr:col>
      <xdr:colOff>1533309</xdr:colOff>
      <xdr:row>14</xdr:row>
      <xdr:rowOff>1281968</xdr:rowOff>
    </xdr:to>
    <xdr:pic>
      <xdr:nvPicPr>
        <xdr:cNvPr id="115" name="Picture 114">
          <a:extLs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41248536" y="11260046"/>
          <a:ext cx="1270000" cy="0"/>
        </a:xfrm>
        <a:prstGeom prst="rect">
          <a:avLst/>
        </a:prstGeom>
      </xdr:spPr>
    </xdr:pic>
    <xdr:clientData/>
  </xdr:twoCellAnchor>
  <xdr:twoCellAnchor>
    <xdr:from>
      <xdr:col>5</xdr:col>
      <xdr:colOff>348901</xdr:colOff>
      <xdr:row>6</xdr:row>
      <xdr:rowOff>259773</xdr:rowOff>
    </xdr:from>
    <xdr:to>
      <xdr:col>5</xdr:col>
      <xdr:colOff>1618901</xdr:colOff>
      <xdr:row>6</xdr:row>
      <xdr:rowOff>1529773</xdr:rowOff>
    </xdr:to>
    <xdr:pic>
      <xdr:nvPicPr>
        <xdr:cNvPr id="116" name="Picture 115">
          <a:extLs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334128" y="11519819"/>
          <a:ext cx="1270000" cy="12700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531405</xdr:colOff>
          <xdr:row>19</xdr:row>
          <xdr:rowOff>57449</xdr:rowOff>
        </xdr:from>
        <xdr:to>
          <xdr:col>5</xdr:col>
          <xdr:colOff>1484105</xdr:colOff>
          <xdr:row>21</xdr:row>
          <xdr:rowOff>76599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6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262626"/>
                  </a:solidFill>
                  <a:latin typeface="Franklin Gothic Medium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ExternalData_1" connectionId="1" autoFormatId="0" applyNumberFormats="0" applyBorderFormats="0" applyFontFormats="1" applyPatternFormats="1" applyAlignmentFormats="0" applyWidthHeightFormats="0">
  <queryTableRefresh preserveSortFilterLayout="0" nextId="7">
    <queryTableFields count="6">
      <queryTableField id="1" name="Currency" tableColumnId="7"/>
      <queryTableField id="2" name="Code" tableColumnId="8"/>
      <queryTableField id="3" name="Buy Price" tableColumnId="9"/>
      <queryTableField id="4" name="Sell Price" tableColumnId="10"/>
      <queryTableField id="5" name="Transfers/Buy Price" tableColumnId="11"/>
      <queryTableField id="6" name="Transfers/Sell Price" tableColumnId="12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InventoryList" displayName="InventoryList" ref="B4:U74" totalsRowShown="0" headerRowDxfId="89" dataDxfId="88" totalsRowDxfId="87" headerRowCellStyle="Heading 1">
  <autoFilter ref="B4:U74">
    <filterColumn colId="2">
      <filters>
        <filter val="Giveaway Bags (Large)"/>
        <filter val="Giveaway Bags (Medium)"/>
        <filter val="Giveaway Bags (Small)"/>
        <filter val="Giveaway Bags (X-Large)"/>
        <filter val="Leather Bags"/>
        <filter val="Shell Cloth Bags"/>
      </filters>
    </filterColumn>
  </autoFilter>
  <sortState ref="B5:U64">
    <sortCondition ref="B4:B64"/>
  </sortState>
  <tableColumns count="20">
    <tableColumn id="1" name="SKU" dataDxfId="86" totalsRowDxfId="85" dataCellStyle="Table details left aligned"/>
    <tableColumn id="4" name="CATEGORY" dataDxfId="84" totalsRowDxfId="83"/>
    <tableColumn id="3" name="DESCRIPTION" dataDxfId="82" totalsRowDxfId="81" dataCellStyle="Table details left aligned"/>
    <tableColumn id="2" name="DESCRIPTION (ARABIC)" dataDxfId="80" totalsRowDxfId="79" dataCellStyle="Table details left aligned"/>
    <tableColumn id="11" name="PURCHASE DATE" dataDxfId="78" totalsRowDxfId="77" dataCellStyle="Table details left aligned"/>
    <tableColumn id="5" name="DEPRECIATION DATE" dataDxfId="76" totalsRowDxfId="75" dataCellStyle="Table details left aligned"/>
    <tableColumn id="6" name="QTY" dataDxfId="74" totalsRowDxfId="73" dataCellStyle="Table details center aligned"/>
    <tableColumn id="8" name="REORDER QTY" dataDxfId="72" totalsRowDxfId="71" dataCellStyle="Table details center aligned"/>
    <tableColumn id="7" name="COST" dataDxfId="70" totalsRowDxfId="69" dataCellStyle="Hyperlink">
      <calculatedColumnFormula>IF(NOT(InventoryList[[#This Row],[QTY]]=0),InventoryList[[#This Row],[INVENTORY VALUE]]/InventoryList[[#This Row],[QTY]],0)</calculatedColumnFormula>
    </tableColumn>
    <tableColumn id="10" name="INVENTORY VALUE" dataDxfId="68" totalsRowDxfId="67" dataCellStyle="Table details right aligned"/>
    <tableColumn id="19" name="EXCHANGE RATE" dataDxfId="66" totalsRowDxfId="65" dataCellStyle="Table details right aligned"/>
    <tableColumn id="12" name="COST(USD)" dataDxfId="64" totalsRowDxfId="63" dataCellStyle="Table details right aligned">
      <calculatedColumnFormula>IF(NOT(InventoryList[[#This Row],[QTY]]=0),InventoryList[[#This Row],[INVENTORY VALUE (USD)]]/InventoryList[[#This Row],[QTY]],0)</calculatedColumnFormula>
    </tableColumn>
    <tableColumn id="9" name="INVENTORY VALUE (USD)" dataDxfId="62" totalsRowDxfId="61" dataCellStyle="Table details right aligned"/>
    <tableColumn id="16" name="VENDOR" dataDxfId="60" totalsRowDxfId="59" dataCellStyle="Table details right aligned"/>
    <tableColumn id="15" name="IMAGE" dataDxfId="58" totalsRowDxfId="57"/>
    <tableColumn id="18" name="LOCATION" dataDxfId="56" dataCellStyle="Heading 1"/>
    <tableColumn id="14" name="RESTOCK" dataDxfId="55" totalsRowDxfId="54" dataCellStyle="Table details right aligned">
      <calculatedColumnFormula>IF(InventoryList[[#This Row],[QTY]]&lt;=InventoryList[[#This Row],[REORDER QTY]],"Yes","No")</calculatedColumnFormula>
    </tableColumn>
    <tableColumn id="13" name="DEPRECIATION COUNTDOWN" dataDxfId="53" totalsRowDxfId="52" dataCellStyle="Table details right aligned">
      <calculatedColumnFormula>IF(InventoryList[[#This Row],[DEPRECIATION DATE]]="","NON",IF((InventoryList[DEPRECIATION DATE]-TODAY())&lt;=0,"HAS DEPRECIATED!",InventoryList[DEPRECIATION DATE]-TODAY()))</calculatedColumnFormula>
    </tableColumn>
    <tableColumn id="17" name="ADDITIONAL COMMENTS" dataDxfId="51" totalsRowDxfId="50" dataCellStyle="Table details right aligned"/>
    <tableColumn id="20" name="NUMERIC SKU" dataDxfId="49" totalsRowDxfId="48">
      <calculatedColumnFormula>VALUE(InventoryList[[#This Row],[SKU]])</calculatedColumnFormula>
    </tableColumn>
  </tableColumns>
  <tableStyleInfo name="Inventory table" showFirstColumn="0" showLastColumn="0" showRowStripes="1" showColumnStripes="0"/>
  <extLst>
    <ext xmlns:x14="http://schemas.microsoft.com/office/spreadsheetml/2009/9/main" uri="{504A1905-F514-4f6f-8877-14C23A59335A}">
      <x14:table altTextSummary="List of inventory items and details: SKU, description, bin number, location, unit, quantity, reorder quantity, cost, inventory value and reorder status"/>
    </ext>
  </extLst>
</table>
</file>

<file path=xl/tables/table2.xml><?xml version="1.0" encoding="utf-8"?>
<table xmlns="http://schemas.openxmlformats.org/spreadsheetml/2006/main" id="4" name="ChangeLog" displayName="ChangeLog" ref="B4:M25" totalsRowShown="0" headerRowDxfId="47" dataDxfId="46" headerRowCellStyle="Heading 1">
  <autoFilter ref="B4:M25"/>
  <sortState ref="C5:I18">
    <sortCondition descending="1" ref="C4:C18"/>
  </sortState>
  <tableColumns count="12">
    <tableColumn id="10" name="VOUCHER NO." dataDxfId="45" dataCellStyle="Table details left aligned"/>
    <tableColumn id="5" name="TIMESTAMP" dataDxfId="44" dataCellStyle="Table details left aligned"/>
    <tableColumn id="1" name="SKU" dataDxfId="43" dataCellStyle="Table details left aligned"/>
    <tableColumn id="7" name="DESCRIPTION" dataDxfId="42" dataCellStyle="Table details center aligned"/>
    <tableColumn id="2" name="DESCRIPTION (ARABIC)" dataDxfId="41" dataCellStyle="Table details left aligned"/>
    <tableColumn id="8" name="QTY" dataDxfId="40" dataCellStyle="Table details left aligned"/>
    <tableColumn id="6" name="INITIAL QTY" dataDxfId="39" dataCellStyle="Table details left aligned"/>
    <tableColumn id="9" name="FINAL QTY" dataDxfId="38" dataCellStyle="Table details left aligned"/>
    <tableColumn id="3" name="EVENT/PEOPLE" dataDxfId="37" dataCellStyle="Table details left aligned"/>
    <tableColumn id="4" name="DIRECTION" dataDxfId="36" dataCellStyle="Table details left aligned"/>
    <tableColumn id="11" name="VENDOR" dataDxfId="35" dataCellStyle="Table details left aligned"/>
    <tableColumn id="12" name="USER" dataDxfId="34" dataCellStyle="Table details left aligned"/>
  </tableColumns>
  <tableStyleInfo name="Inventory table" showFirstColumn="0" showLastColumn="0" showRowStripes="1" showColumnStripes="0"/>
  <extLst>
    <ext xmlns:x14="http://schemas.microsoft.com/office/spreadsheetml/2009/9/main" uri="{504A1905-F514-4f6f-8877-14C23A59335A}">
      <x14:table altTextSummary="Inventory for order fulfillment with item details: order number, SKU, pick quantity, quantity available, item description, unit, bin number &amp; location. Clear the list in cell B2"/>
    </ext>
  </extLst>
</table>
</file>

<file path=xl/tables/table3.xml><?xml version="1.0" encoding="utf-8"?>
<table xmlns="http://schemas.openxmlformats.org/spreadsheetml/2006/main" id="2" name="ExchangeRates" displayName="ExchangeRates" ref="A1:F18" tableType="queryTable" totalsRowShown="0">
  <autoFilter ref="A1:F18"/>
  <tableColumns count="6">
    <tableColumn id="7" uniqueName="7" name="Currency" queryTableFieldId="1" dataDxfId="33"/>
    <tableColumn id="8" uniqueName="8" name="Code" queryTableFieldId="2" dataDxfId="32"/>
    <tableColumn id="9" uniqueName="9" name="Buy Price" queryTableFieldId="3" dataDxfId="31"/>
    <tableColumn id="10" uniqueName="10" name="Sell Price" queryTableFieldId="4" dataDxfId="30"/>
    <tableColumn id="11" uniqueName="11" name="Transfers/Buy Price" queryTableFieldId="5" dataDxfId="29"/>
    <tableColumn id="12" uniqueName="12" name="Transfers/Sell Price" queryTableFieldId="6" dataDxfId="28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Warehouse Inventory">
      <a:dk1>
        <a:sysClr val="windowText" lastClr="000000"/>
      </a:dk1>
      <a:lt1>
        <a:sysClr val="window" lastClr="FFFFFF"/>
      </a:lt1>
      <a:dk2>
        <a:srgbClr val="000000"/>
      </a:dk2>
      <a:lt2>
        <a:srgbClr val="FFFFFF"/>
      </a:lt2>
      <a:accent1>
        <a:srgbClr val="6DB068"/>
      </a:accent1>
      <a:accent2>
        <a:srgbClr val="E1C049"/>
      </a:accent2>
      <a:accent3>
        <a:srgbClr val="77CACD"/>
      </a:accent3>
      <a:accent4>
        <a:srgbClr val="EB862D"/>
      </a:accent4>
      <a:accent5>
        <a:srgbClr val="9062A7"/>
      </a:accent5>
      <a:accent6>
        <a:srgbClr val="EB8688"/>
      </a:accent6>
      <a:hlink>
        <a:srgbClr val="13CACD"/>
      </a:hlink>
      <a:folHlink>
        <a:srgbClr val="9062A7"/>
      </a:folHlink>
    </a:clrScheme>
    <a:fontScheme name="Warehouse Inventory">
      <a:majorFont>
        <a:latin typeface="Franklin Gothic Medium"/>
        <a:ea typeface=""/>
        <a:cs typeface=""/>
      </a:majorFont>
      <a:minorFont>
        <a:latin typeface="Franklin Gothic Medium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7.emf"/><Relationship Id="rId4" Type="http://schemas.openxmlformats.org/officeDocument/2006/relationships/oleObject" Target="../embeddings/Microsoft_Word_97_-_2003_Document.doc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8.emf"/><Relationship Id="rId4" Type="http://schemas.openxmlformats.org/officeDocument/2006/relationships/oleObject" Target="../embeddings/Microsoft_Word_97_-_2003_Document1.doc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C29" sqref="C29"/>
    </sheetView>
  </sheetViews>
  <sheetFormatPr defaultRowHeight="14.7" x14ac:dyDescent="0.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InventoryList">
    <tabColor theme="4"/>
    <pageSetUpPr autoPageBreaks="0"/>
  </sheetPr>
  <dimension ref="A1:U99"/>
  <sheetViews>
    <sheetView showGridLines="0" tabSelected="1" topLeftCell="G1" zoomScale="60" zoomScaleNormal="60" workbookViewId="0">
      <selection activeCell="H28" sqref="H28"/>
    </sheetView>
  </sheetViews>
  <sheetFormatPr defaultRowHeight="30" customHeight="1" x14ac:dyDescent="0.5"/>
  <cols>
    <col min="1" max="1" width="4.52734375" customWidth="1"/>
    <col min="2" max="21" width="35.64453125" customWidth="1"/>
  </cols>
  <sheetData>
    <row r="1" spans="1:21" ht="54" customHeight="1" x14ac:dyDescent="1.1000000000000001">
      <c r="A1" s="5"/>
      <c r="B1" s="17" t="s">
        <v>9</v>
      </c>
      <c r="C1" s="18"/>
      <c r="D1" s="162" t="s">
        <v>309</v>
      </c>
      <c r="E1" s="163" t="s">
        <v>311</v>
      </c>
      <c r="F1" s="19"/>
      <c r="G1" s="20"/>
      <c r="H1" s="20"/>
      <c r="I1" s="20"/>
      <c r="J1" s="20"/>
      <c r="K1" s="9"/>
      <c r="N1" s="13"/>
      <c r="O1" s="13"/>
    </row>
    <row r="2" spans="1:21" ht="35.85" customHeight="1" x14ac:dyDescent="0.5">
      <c r="A2" s="5"/>
      <c r="B2" s="21" t="s">
        <v>1</v>
      </c>
      <c r="C2" s="22" t="s">
        <v>68</v>
      </c>
      <c r="D2" s="23" t="s">
        <v>2</v>
      </c>
      <c r="E2" s="26" t="s">
        <v>95</v>
      </c>
      <c r="F2" s="28" t="s">
        <v>107</v>
      </c>
      <c r="G2" s="28" t="s">
        <v>109</v>
      </c>
      <c r="H2" s="28" t="s">
        <v>110</v>
      </c>
      <c r="I2" s="24"/>
      <c r="J2" s="24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</row>
    <row r="3" spans="1:21" ht="30" customHeight="1" x14ac:dyDescent="0.5">
      <c r="A3" s="5"/>
      <c r="B3" s="7">
        <f>SUM(InventoryList[INVENTORY VALUE])</f>
        <v>87436.1</v>
      </c>
      <c r="C3" s="16">
        <f>SUM(InventoryList[INVENTORY VALUE (USD)])</f>
        <v>4930.5528455284557</v>
      </c>
      <c r="D3" s="8">
        <f>COUNTA(InventoryList[SKU])</f>
        <v>70</v>
      </c>
      <c r="E3" s="27">
        <f>MAX(InventoryList[NUMERIC SKU])</f>
        <v>83</v>
      </c>
      <c r="F3" s="27" t="s">
        <v>279</v>
      </c>
      <c r="G3" s="50" t="s">
        <v>279</v>
      </c>
      <c r="H3" s="27" t="s">
        <v>279</v>
      </c>
      <c r="I3" s="6"/>
      <c r="J3" s="6"/>
    </row>
    <row r="4" spans="1:21" ht="17.100000000000001" customHeight="1" x14ac:dyDescent="0.5">
      <c r="B4" s="10" t="s">
        <v>0</v>
      </c>
      <c r="C4" s="10" t="s">
        <v>13</v>
      </c>
      <c r="D4" s="10" t="s">
        <v>3</v>
      </c>
      <c r="E4" s="10" t="s">
        <v>10</v>
      </c>
      <c r="F4" s="14" t="s">
        <v>12</v>
      </c>
      <c r="G4" s="10" t="s">
        <v>11</v>
      </c>
      <c r="H4" s="10" t="s">
        <v>4</v>
      </c>
      <c r="I4" s="10" t="s">
        <v>5</v>
      </c>
      <c r="J4" s="10" t="s">
        <v>6</v>
      </c>
      <c r="K4" s="10" t="s">
        <v>7</v>
      </c>
      <c r="L4" s="10" t="s">
        <v>71</v>
      </c>
      <c r="M4" s="10" t="s">
        <v>69</v>
      </c>
      <c r="N4" s="10" t="s">
        <v>72</v>
      </c>
      <c r="O4" s="10" t="s">
        <v>17</v>
      </c>
      <c r="P4" s="10" t="s">
        <v>16</v>
      </c>
      <c r="Q4" s="10" t="s">
        <v>70</v>
      </c>
      <c r="R4" s="10" t="s">
        <v>14</v>
      </c>
      <c r="S4" s="11" t="s">
        <v>63</v>
      </c>
      <c r="T4" s="11" t="s">
        <v>67</v>
      </c>
      <c r="U4" s="11" t="s">
        <v>96</v>
      </c>
    </row>
    <row r="5" spans="1:21" ht="150.05000000000001" hidden="1" customHeight="1" x14ac:dyDescent="0.5">
      <c r="A5" s="3"/>
      <c r="B5" s="29" t="s">
        <v>75</v>
      </c>
      <c r="C5" s="30" t="s">
        <v>81</v>
      </c>
      <c r="D5" s="29" t="s">
        <v>82</v>
      </c>
      <c r="E5" s="31" t="s">
        <v>83</v>
      </c>
      <c r="F5" s="32">
        <v>42964</v>
      </c>
      <c r="G5" s="33"/>
      <c r="H5" s="34">
        <v>43</v>
      </c>
      <c r="I5" s="34">
        <v>0</v>
      </c>
      <c r="J5" s="35">
        <f>IF(NOT(InventoryList[[#This Row],[QTY]]=0),InventoryList[[#This Row],[INVENTORY VALUE]]/InventoryList[[#This Row],[QTY]],0)</f>
        <v>0</v>
      </c>
      <c r="K5" s="36">
        <v>0</v>
      </c>
      <c r="L5" s="36">
        <v>17.829999999999998</v>
      </c>
      <c r="M5" s="37">
        <f>IF(NOT(InventoryList[[#This Row],[QTY]]=0),InventoryList[[#This Row],[INVENTORY VALUE (USD)]]/InventoryList[[#This Row],[QTY]],0)</f>
        <v>0</v>
      </c>
      <c r="N5" s="37">
        <v>0</v>
      </c>
      <c r="O5" s="36" t="s">
        <v>297</v>
      </c>
      <c r="P5" s="38"/>
      <c r="Q5" s="39" t="s">
        <v>299</v>
      </c>
      <c r="R5" s="36" t="str">
        <f>IF(InventoryList[[#This Row],[QTY]]&lt;=InventoryList[[#This Row],[REORDER QTY]],"Yes","No")</f>
        <v>No</v>
      </c>
      <c r="S5" s="40" t="str">
        <f ca="1">IF(InventoryList[[#This Row],[DEPRECIATION DATE]]="","NON",IF((InventoryList[DEPRECIATION DATE]-TODAY())&lt;=0,"HAS DEPRECIATED!",InventoryList[DEPRECIATION DATE]-TODAY()))</f>
        <v>NON</v>
      </c>
      <c r="T5" s="36"/>
      <c r="U5" s="41">
        <f>VALUE(InventoryList[[#This Row],[SKU]])</f>
        <v>4</v>
      </c>
    </row>
    <row r="6" spans="1:21" ht="150.05000000000001" hidden="1" customHeight="1" x14ac:dyDescent="0.5">
      <c r="B6" s="29" t="s">
        <v>76</v>
      </c>
      <c r="C6" s="30" t="s">
        <v>81</v>
      </c>
      <c r="D6" s="29" t="s">
        <v>92</v>
      </c>
      <c r="E6" s="31" t="s">
        <v>93</v>
      </c>
      <c r="F6" s="32">
        <v>42964</v>
      </c>
      <c r="G6" s="33"/>
      <c r="H6" s="34">
        <v>40</v>
      </c>
      <c r="I6" s="34">
        <v>0</v>
      </c>
      <c r="J6" s="35">
        <f>IF(NOT(InventoryList[[#This Row],[QTY]]=0),InventoryList[[#This Row],[INVENTORY VALUE]]/InventoryList[[#This Row],[QTY]],0)</f>
        <v>0</v>
      </c>
      <c r="K6" s="36">
        <v>0</v>
      </c>
      <c r="L6" s="36">
        <v>17.829999999999998</v>
      </c>
      <c r="M6" s="37">
        <f>IF(NOT(InventoryList[[#This Row],[QTY]]=0),InventoryList[[#This Row],[INVENTORY VALUE (USD)]]/InventoryList[[#This Row],[QTY]],0)</f>
        <v>0</v>
      </c>
      <c r="N6" s="37">
        <v>0</v>
      </c>
      <c r="O6" s="117" t="s">
        <v>297</v>
      </c>
      <c r="P6" s="38"/>
      <c r="Q6" s="120" t="s">
        <v>299</v>
      </c>
      <c r="R6" s="36" t="str">
        <f>IF(InventoryList[[#This Row],[QTY]]&lt;=InventoryList[[#This Row],[REORDER QTY]],"Yes","No")</f>
        <v>No</v>
      </c>
      <c r="S6" s="40" t="str">
        <f ca="1">IF(InventoryList[[#This Row],[DEPRECIATION DATE]]="","NON",IF((InventoryList[DEPRECIATION DATE]-TODAY())&lt;=0,"HAS DEPRECIATED!",InventoryList[DEPRECIATION DATE]-TODAY()))</f>
        <v>NON</v>
      </c>
      <c r="T6" s="36"/>
      <c r="U6" s="41">
        <f>VALUE(InventoryList[[#This Row],[SKU]])</f>
        <v>5</v>
      </c>
    </row>
    <row r="7" spans="1:21" ht="150.05000000000001" hidden="1" customHeight="1" x14ac:dyDescent="0.5">
      <c r="B7" s="29" t="s">
        <v>91</v>
      </c>
      <c r="C7" s="30" t="s">
        <v>81</v>
      </c>
      <c r="D7" s="29" t="s">
        <v>230</v>
      </c>
      <c r="E7" s="31" t="s">
        <v>231</v>
      </c>
      <c r="F7" s="32">
        <v>42964</v>
      </c>
      <c r="G7" s="33"/>
      <c r="H7" s="34">
        <v>81</v>
      </c>
      <c r="I7" s="34">
        <v>0</v>
      </c>
      <c r="J7" s="35">
        <f>IF(NOT(InventoryList[[#This Row],[QTY]]=0),InventoryList[[#This Row],[INVENTORY VALUE]]/InventoryList[[#This Row],[QTY]],0)</f>
        <v>0</v>
      </c>
      <c r="K7" s="36">
        <v>0</v>
      </c>
      <c r="L7" s="36">
        <v>17.829999999999998</v>
      </c>
      <c r="M7" s="37">
        <f>IF(NOT(InventoryList[[#This Row],[QTY]]=0),InventoryList[[#This Row],[INVENTORY VALUE (USD)]]/InventoryList[[#This Row],[QTY]],0)</f>
        <v>0</v>
      </c>
      <c r="N7" s="37">
        <v>0</v>
      </c>
      <c r="O7" s="117" t="s">
        <v>297</v>
      </c>
      <c r="P7" s="38"/>
      <c r="Q7" s="120" t="s">
        <v>299</v>
      </c>
      <c r="R7" s="36" t="str">
        <f>IF(InventoryList[[#This Row],[QTY]]&lt;=InventoryList[[#This Row],[REORDER QTY]],"Yes","No")</f>
        <v>No</v>
      </c>
      <c r="S7" s="40" t="str">
        <f ca="1">IF(InventoryList[[#This Row],[DEPRECIATION DATE]]="","NON",IF((InventoryList[DEPRECIATION DATE]-TODAY())&lt;=0,"HAS DEPRECIATED!",InventoryList[DEPRECIATION DATE]-TODAY()))</f>
        <v>NON</v>
      </c>
      <c r="T7" s="36"/>
      <c r="U7" s="41">
        <f>VALUE(InventoryList[[#This Row],[SKU]])</f>
        <v>6</v>
      </c>
    </row>
    <row r="8" spans="1:21" ht="150.05000000000001" hidden="1" customHeight="1" x14ac:dyDescent="0.5">
      <c r="B8" s="29" t="s">
        <v>86</v>
      </c>
      <c r="C8" s="30" t="s">
        <v>81</v>
      </c>
      <c r="D8" s="29" t="s">
        <v>84</v>
      </c>
      <c r="E8" s="31" t="s">
        <v>85</v>
      </c>
      <c r="F8" s="32">
        <v>42964</v>
      </c>
      <c r="G8" s="33"/>
      <c r="H8" s="34">
        <v>14</v>
      </c>
      <c r="I8" s="34">
        <v>0</v>
      </c>
      <c r="J8" s="35">
        <f>IF(NOT(InventoryList[[#This Row],[QTY]]=0),InventoryList[[#This Row],[INVENTORY VALUE]]/InventoryList[[#This Row],[QTY]],0)</f>
        <v>0</v>
      </c>
      <c r="K8" s="36">
        <v>0</v>
      </c>
      <c r="L8" s="36">
        <v>17.829999999999998</v>
      </c>
      <c r="M8" s="37">
        <f>IF(NOT(InventoryList[[#This Row],[QTY]]=0),InventoryList[[#This Row],[INVENTORY VALUE (USD)]]/InventoryList[[#This Row],[QTY]],0)</f>
        <v>0</v>
      </c>
      <c r="N8" s="37">
        <v>0</v>
      </c>
      <c r="O8" s="117" t="s">
        <v>297</v>
      </c>
      <c r="P8" s="38"/>
      <c r="Q8" s="120" t="s">
        <v>299</v>
      </c>
      <c r="R8" s="36" t="str">
        <f>IF(InventoryList[[#This Row],[QTY]]&lt;=InventoryList[[#This Row],[REORDER QTY]],"Yes","No")</f>
        <v>No</v>
      </c>
      <c r="S8" s="40" t="str">
        <f ca="1">IF(InventoryList[[#This Row],[DEPRECIATION DATE]]="","NON",IF((InventoryList[DEPRECIATION DATE]-TODAY())&lt;=0,"HAS DEPRECIATED!",InventoryList[DEPRECIATION DATE]-TODAY()))</f>
        <v>NON</v>
      </c>
      <c r="T8" s="36"/>
      <c r="U8" s="41">
        <f>VALUE(InventoryList[[#This Row],[SKU]])</f>
        <v>7</v>
      </c>
    </row>
    <row r="9" spans="1:21" ht="150.05000000000001" hidden="1" customHeight="1" x14ac:dyDescent="0.5">
      <c r="B9" s="29" t="s">
        <v>87</v>
      </c>
      <c r="C9" s="30" t="s">
        <v>81</v>
      </c>
      <c r="D9" s="29" t="s">
        <v>88</v>
      </c>
      <c r="E9" s="31" t="s">
        <v>89</v>
      </c>
      <c r="F9" s="32">
        <v>42964</v>
      </c>
      <c r="G9" s="33"/>
      <c r="H9" s="34">
        <v>10</v>
      </c>
      <c r="I9" s="34">
        <v>0</v>
      </c>
      <c r="J9" s="35">
        <f>IF(NOT(InventoryList[[#This Row],[QTY]]=0),InventoryList[[#This Row],[INVENTORY VALUE]]/InventoryList[[#This Row],[QTY]],0)</f>
        <v>0</v>
      </c>
      <c r="K9" s="36">
        <v>0</v>
      </c>
      <c r="L9" s="36">
        <v>17.829999999999998</v>
      </c>
      <c r="M9" s="37">
        <f>IF(NOT(InventoryList[[#This Row],[QTY]]=0),InventoryList[[#This Row],[INVENTORY VALUE (USD)]]/InventoryList[[#This Row],[QTY]],0)</f>
        <v>0</v>
      </c>
      <c r="N9" s="37">
        <v>0</v>
      </c>
      <c r="O9" s="117" t="s">
        <v>297</v>
      </c>
      <c r="P9" s="38"/>
      <c r="Q9" s="120" t="s">
        <v>299</v>
      </c>
      <c r="R9" s="36" t="str">
        <f>IF(InventoryList[[#This Row],[QTY]]&lt;=InventoryList[[#This Row],[REORDER QTY]],"Yes","No")</f>
        <v>No</v>
      </c>
      <c r="S9" s="40" t="str">
        <f ca="1">IF(InventoryList[[#This Row],[DEPRECIATION DATE]]="","NON",IF((InventoryList[DEPRECIATION DATE]-TODAY())&lt;=0,"HAS DEPRECIATED!",InventoryList[DEPRECIATION DATE]-TODAY()))</f>
        <v>NON</v>
      </c>
      <c r="T9" s="36"/>
      <c r="U9" s="41">
        <f>VALUE(InventoryList[[#This Row],[SKU]])</f>
        <v>8</v>
      </c>
    </row>
    <row r="10" spans="1:21" ht="150.05000000000001" hidden="1" customHeight="1" x14ac:dyDescent="0.5">
      <c r="B10" s="29" t="s">
        <v>90</v>
      </c>
      <c r="C10" s="30" t="s">
        <v>81</v>
      </c>
      <c r="D10" s="29" t="s">
        <v>171</v>
      </c>
      <c r="E10" s="31" t="s">
        <v>172</v>
      </c>
      <c r="F10" s="32">
        <v>42964</v>
      </c>
      <c r="G10" s="33"/>
      <c r="H10" s="34">
        <v>3</v>
      </c>
      <c r="I10" s="34">
        <v>0</v>
      </c>
      <c r="J10" s="35">
        <f>IF(NOT(InventoryList[[#This Row],[QTY]]=0),InventoryList[[#This Row],[INVENTORY VALUE]]/InventoryList[[#This Row],[QTY]],0)</f>
        <v>0</v>
      </c>
      <c r="K10" s="36">
        <v>0</v>
      </c>
      <c r="L10" s="36">
        <v>17.829999999999998</v>
      </c>
      <c r="M10" s="37">
        <f>IF(NOT(InventoryList[[#This Row],[QTY]]=0),InventoryList[[#This Row],[INVENTORY VALUE (USD)]]/InventoryList[[#This Row],[QTY]],0)</f>
        <v>0</v>
      </c>
      <c r="N10" s="37">
        <v>0</v>
      </c>
      <c r="O10" s="117" t="s">
        <v>297</v>
      </c>
      <c r="P10" s="38"/>
      <c r="Q10" s="120" t="s">
        <v>299</v>
      </c>
      <c r="R10" s="36" t="str">
        <f>IF(InventoryList[[#This Row],[QTY]]&lt;=InventoryList[[#This Row],[REORDER QTY]],"Yes","No")</f>
        <v>No</v>
      </c>
      <c r="S10" s="40" t="str">
        <f ca="1">IF(InventoryList[[#This Row],[DEPRECIATION DATE]]="","NON",IF((InventoryList[DEPRECIATION DATE]-TODAY())&lt;=0,"HAS DEPRECIATED!",InventoryList[DEPRECIATION DATE]-TODAY()))</f>
        <v>NON</v>
      </c>
      <c r="T10" s="36"/>
      <c r="U10" s="42">
        <f>VALUE(InventoryList[[#This Row],[SKU]])</f>
        <v>9</v>
      </c>
    </row>
    <row r="11" spans="1:21" ht="150.05000000000001" hidden="1" customHeight="1" x14ac:dyDescent="0.5">
      <c r="B11" s="29" t="s">
        <v>129</v>
      </c>
      <c r="C11" s="30" t="s">
        <v>81</v>
      </c>
      <c r="D11" s="29" t="s">
        <v>127</v>
      </c>
      <c r="E11" s="31" t="s">
        <v>128</v>
      </c>
      <c r="F11" s="32">
        <v>42964</v>
      </c>
      <c r="G11" s="33"/>
      <c r="H11" s="34">
        <v>37</v>
      </c>
      <c r="I11" s="34">
        <v>0</v>
      </c>
      <c r="J11" s="35">
        <f>IF(NOT(InventoryList[[#This Row],[QTY]]=0),InventoryList[[#This Row],[INVENTORY VALUE]]/InventoryList[[#This Row],[QTY]],0)</f>
        <v>0</v>
      </c>
      <c r="K11" s="36">
        <v>0</v>
      </c>
      <c r="L11" s="36">
        <v>17.829999999999998</v>
      </c>
      <c r="M11" s="37">
        <f>IF(NOT(InventoryList[[#This Row],[QTY]]=0),InventoryList[[#This Row],[INVENTORY VALUE (USD)]]/InventoryList[[#This Row],[QTY]],0)</f>
        <v>0</v>
      </c>
      <c r="N11" s="37">
        <v>0</v>
      </c>
      <c r="O11" s="117" t="s">
        <v>297</v>
      </c>
      <c r="P11" s="38"/>
      <c r="Q11" s="120" t="s">
        <v>299</v>
      </c>
      <c r="R11" s="36" t="str">
        <f>IF(InventoryList[[#This Row],[QTY]]&lt;=InventoryList[[#This Row],[REORDER QTY]],"Yes","No")</f>
        <v>No</v>
      </c>
      <c r="S11" s="40" t="str">
        <f ca="1">IF(InventoryList[[#This Row],[DEPRECIATION DATE]]="","NON",IF((InventoryList[DEPRECIATION DATE]-TODAY())&lt;=0,"HAS DEPRECIATED!",InventoryList[DEPRECIATION DATE]-TODAY()))</f>
        <v>NON</v>
      </c>
      <c r="T11" s="36"/>
      <c r="U11" s="42">
        <f>VALUE(InventoryList[[#This Row],[SKU]])</f>
        <v>10</v>
      </c>
    </row>
    <row r="12" spans="1:21" ht="150.05000000000001" hidden="1" customHeight="1" x14ac:dyDescent="0.5">
      <c r="B12" s="29" t="s">
        <v>186</v>
      </c>
      <c r="C12" s="30" t="s">
        <v>81</v>
      </c>
      <c r="D12" s="29" t="s">
        <v>184</v>
      </c>
      <c r="E12" s="31" t="s">
        <v>185</v>
      </c>
      <c r="F12" s="32">
        <v>42964</v>
      </c>
      <c r="G12" s="33"/>
      <c r="H12" s="34">
        <v>8</v>
      </c>
      <c r="I12" s="34">
        <v>0</v>
      </c>
      <c r="J12" s="35">
        <f>IF(NOT(InventoryList[[#This Row],[QTY]]=0),InventoryList[[#This Row],[INVENTORY VALUE]]/InventoryList[[#This Row],[QTY]],0)</f>
        <v>0</v>
      </c>
      <c r="K12" s="36">
        <v>0</v>
      </c>
      <c r="L12" s="36">
        <v>17.829999999999998</v>
      </c>
      <c r="M12" s="37">
        <f>IF(NOT(InventoryList[[#This Row],[QTY]]=0),InventoryList[[#This Row],[INVENTORY VALUE (USD)]]/InventoryList[[#This Row],[QTY]],0)</f>
        <v>0</v>
      </c>
      <c r="N12" s="37">
        <v>0</v>
      </c>
      <c r="O12" s="117" t="s">
        <v>297</v>
      </c>
      <c r="P12" s="38"/>
      <c r="Q12" s="120" t="s">
        <v>299</v>
      </c>
      <c r="R12" s="36" t="str">
        <f>IF(InventoryList[[#This Row],[QTY]]&lt;=InventoryList[[#This Row],[REORDER QTY]],"Yes","No")</f>
        <v>No</v>
      </c>
      <c r="S12" s="40" t="str">
        <f ca="1">IF(InventoryList[[#This Row],[DEPRECIATION DATE]]="","NON",IF((InventoryList[DEPRECIATION DATE]-TODAY())&lt;=0,"HAS DEPRECIATED!",InventoryList[DEPRECIATION DATE]-TODAY()))</f>
        <v>NON</v>
      </c>
      <c r="T12" s="36"/>
      <c r="U12" s="42">
        <f>VALUE(InventoryList[[#This Row],[SKU]])</f>
        <v>12</v>
      </c>
    </row>
    <row r="13" spans="1:21" ht="150.05000000000001" hidden="1" customHeight="1" x14ac:dyDescent="0.5">
      <c r="B13" s="29" t="s">
        <v>123</v>
      </c>
      <c r="C13" s="30" t="s">
        <v>81</v>
      </c>
      <c r="D13" s="29" t="s">
        <v>223</v>
      </c>
      <c r="E13" s="31" t="s">
        <v>224</v>
      </c>
      <c r="F13" s="32">
        <v>42964</v>
      </c>
      <c r="G13" s="33"/>
      <c r="H13" s="34">
        <v>13</v>
      </c>
      <c r="I13" s="34">
        <v>0</v>
      </c>
      <c r="J13" s="35">
        <f>IF(NOT(InventoryList[[#This Row],[QTY]]=0),InventoryList[[#This Row],[INVENTORY VALUE]]/InventoryList[[#This Row],[QTY]],0)</f>
        <v>0</v>
      </c>
      <c r="K13" s="36">
        <v>0</v>
      </c>
      <c r="L13" s="36">
        <v>17.829999999999998</v>
      </c>
      <c r="M13" s="37">
        <f>IF(NOT(InventoryList[[#This Row],[QTY]]=0),InventoryList[[#This Row],[INVENTORY VALUE (USD)]]/InventoryList[[#This Row],[QTY]],0)</f>
        <v>0</v>
      </c>
      <c r="N13" s="37">
        <v>0</v>
      </c>
      <c r="O13" s="117" t="s">
        <v>297</v>
      </c>
      <c r="P13" s="38"/>
      <c r="Q13" s="120" t="s">
        <v>299</v>
      </c>
      <c r="R13" s="36" t="str">
        <f>IF(InventoryList[[#This Row],[QTY]]&lt;=InventoryList[[#This Row],[REORDER QTY]],"Yes","No")</f>
        <v>No</v>
      </c>
      <c r="S13" s="40" t="str">
        <f ca="1">IF(InventoryList[[#This Row],[DEPRECIATION DATE]]="","NON",IF((InventoryList[DEPRECIATION DATE]-TODAY())&lt;=0,"HAS DEPRECIATED!",InventoryList[DEPRECIATION DATE]-TODAY()))</f>
        <v>NON</v>
      </c>
      <c r="T13" s="36"/>
      <c r="U13" s="42">
        <f>VALUE(InventoryList[[#This Row],[SKU]])</f>
        <v>13</v>
      </c>
    </row>
    <row r="14" spans="1:21" ht="150.05000000000001" hidden="1" customHeight="1" x14ac:dyDescent="0.5">
      <c r="B14" s="29" t="s">
        <v>126</v>
      </c>
      <c r="C14" s="30" t="s">
        <v>81</v>
      </c>
      <c r="D14" s="29" t="s">
        <v>124</v>
      </c>
      <c r="E14" s="31" t="s">
        <v>125</v>
      </c>
      <c r="F14" s="32">
        <v>42964</v>
      </c>
      <c r="G14" s="33"/>
      <c r="H14" s="34">
        <v>12</v>
      </c>
      <c r="I14" s="34">
        <v>0</v>
      </c>
      <c r="J14" s="35">
        <f>IF(NOT(InventoryList[[#This Row],[QTY]]=0),InventoryList[[#This Row],[INVENTORY VALUE]]/InventoryList[[#This Row],[QTY]],0)</f>
        <v>0</v>
      </c>
      <c r="K14" s="36">
        <v>0</v>
      </c>
      <c r="L14" s="36">
        <v>17.829999999999998</v>
      </c>
      <c r="M14" s="37">
        <f>IF(NOT(InventoryList[[#This Row],[QTY]]=0),InventoryList[[#This Row],[INVENTORY VALUE (USD)]]/InventoryList[[#This Row],[QTY]],0)</f>
        <v>0</v>
      </c>
      <c r="N14" s="37">
        <v>0</v>
      </c>
      <c r="O14" s="117" t="s">
        <v>297</v>
      </c>
      <c r="P14" s="38"/>
      <c r="Q14" s="120" t="s">
        <v>299</v>
      </c>
      <c r="R14" s="36" t="str">
        <f>IF(InventoryList[[#This Row],[QTY]]&lt;=InventoryList[[#This Row],[REORDER QTY]],"Yes","No")</f>
        <v>No</v>
      </c>
      <c r="S14" s="40" t="str">
        <f ca="1">IF(InventoryList[[#This Row],[DEPRECIATION DATE]]="","NON",IF((InventoryList[DEPRECIATION DATE]-TODAY())&lt;=0,"HAS DEPRECIATED!",InventoryList[DEPRECIATION DATE]-TODAY()))</f>
        <v>NON</v>
      </c>
      <c r="T14" s="36"/>
      <c r="U14" s="42">
        <f>VALUE(InventoryList[[#This Row],[SKU]])</f>
        <v>14</v>
      </c>
    </row>
    <row r="15" spans="1:21" ht="150.05000000000001" hidden="1" customHeight="1" x14ac:dyDescent="0.5">
      <c r="B15" s="29" t="s">
        <v>132</v>
      </c>
      <c r="C15" s="30" t="s">
        <v>81</v>
      </c>
      <c r="D15" s="29" t="s">
        <v>130</v>
      </c>
      <c r="E15" s="31" t="s">
        <v>131</v>
      </c>
      <c r="F15" s="32">
        <v>42964</v>
      </c>
      <c r="G15" s="33"/>
      <c r="H15" s="34">
        <v>5</v>
      </c>
      <c r="I15" s="34">
        <v>0</v>
      </c>
      <c r="J15" s="35">
        <f>IF(NOT(InventoryList[[#This Row],[QTY]]=0),InventoryList[[#This Row],[INVENTORY VALUE]]/InventoryList[[#This Row],[QTY]],0)</f>
        <v>0</v>
      </c>
      <c r="K15" s="36">
        <v>0</v>
      </c>
      <c r="L15" s="36">
        <v>17.829999999999998</v>
      </c>
      <c r="M15" s="37">
        <f>IF(NOT(InventoryList[[#This Row],[QTY]]=0),InventoryList[[#This Row],[INVENTORY VALUE (USD)]]/InventoryList[[#This Row],[QTY]],0)</f>
        <v>0</v>
      </c>
      <c r="N15" s="37">
        <v>0</v>
      </c>
      <c r="O15" s="117" t="s">
        <v>297</v>
      </c>
      <c r="P15" s="38"/>
      <c r="Q15" s="120" t="s">
        <v>299</v>
      </c>
      <c r="R15" s="36" t="str">
        <f>IF(InventoryList[[#This Row],[QTY]]&lt;=InventoryList[[#This Row],[REORDER QTY]],"Yes","No")</f>
        <v>No</v>
      </c>
      <c r="S15" s="40" t="str">
        <f ca="1">IF(InventoryList[[#This Row],[DEPRECIATION DATE]]="","NON",IF((InventoryList[DEPRECIATION DATE]-TODAY())&lt;=0,"HAS DEPRECIATED!",InventoryList[DEPRECIATION DATE]-TODAY()))</f>
        <v>NON</v>
      </c>
      <c r="T15" s="36"/>
      <c r="U15" s="42">
        <f>VALUE(InventoryList[[#This Row],[SKU]])</f>
        <v>17</v>
      </c>
    </row>
    <row r="16" spans="1:21" ht="150.05000000000001" hidden="1" customHeight="1" x14ac:dyDescent="0.5">
      <c r="B16" s="29" t="s">
        <v>135</v>
      </c>
      <c r="C16" s="30" t="s">
        <v>81</v>
      </c>
      <c r="D16" s="29" t="s">
        <v>133</v>
      </c>
      <c r="E16" s="31" t="s">
        <v>134</v>
      </c>
      <c r="F16" s="32">
        <v>42964</v>
      </c>
      <c r="G16" s="33"/>
      <c r="H16" s="34">
        <v>4</v>
      </c>
      <c r="I16" s="34">
        <v>0</v>
      </c>
      <c r="J16" s="35">
        <f>IF(NOT(InventoryList[[#This Row],[QTY]]=0),InventoryList[[#This Row],[INVENTORY VALUE]]/InventoryList[[#This Row],[QTY]],0)</f>
        <v>0</v>
      </c>
      <c r="K16" s="36">
        <v>0</v>
      </c>
      <c r="L16" s="36">
        <v>17.829999999999998</v>
      </c>
      <c r="M16" s="37">
        <f>IF(NOT(InventoryList[[#This Row],[QTY]]=0),InventoryList[[#This Row],[INVENTORY VALUE (USD)]]/InventoryList[[#This Row],[QTY]],0)</f>
        <v>0</v>
      </c>
      <c r="N16" s="37">
        <v>0</v>
      </c>
      <c r="O16" s="117" t="s">
        <v>297</v>
      </c>
      <c r="P16" s="38"/>
      <c r="Q16" s="120" t="s">
        <v>299</v>
      </c>
      <c r="R16" s="36" t="str">
        <f>IF(InventoryList[[#This Row],[QTY]]&lt;=InventoryList[[#This Row],[REORDER QTY]],"Yes","No")</f>
        <v>No</v>
      </c>
      <c r="S16" s="40" t="str">
        <f ca="1">IF(InventoryList[[#This Row],[DEPRECIATION DATE]]="","NON",IF((InventoryList[DEPRECIATION DATE]-TODAY())&lt;=0,"HAS DEPRECIATED!",InventoryList[DEPRECIATION DATE]-TODAY()))</f>
        <v>NON</v>
      </c>
      <c r="T16" s="36"/>
      <c r="U16" s="42">
        <f>VALUE(InventoryList[[#This Row],[SKU]])</f>
        <v>18</v>
      </c>
    </row>
    <row r="17" spans="2:21" ht="150.05000000000001" hidden="1" customHeight="1" x14ac:dyDescent="0.5">
      <c r="B17" s="29" t="s">
        <v>119</v>
      </c>
      <c r="C17" s="30" t="s">
        <v>122</v>
      </c>
      <c r="D17" s="29" t="s">
        <v>117</v>
      </c>
      <c r="E17" s="31" t="s">
        <v>118</v>
      </c>
      <c r="F17" s="32">
        <v>42964</v>
      </c>
      <c r="G17" s="33"/>
      <c r="H17" s="34">
        <v>4</v>
      </c>
      <c r="I17" s="34">
        <v>0</v>
      </c>
      <c r="J17" s="35">
        <f>IF(NOT(InventoryList[[#This Row],[QTY]]=0),InventoryList[[#This Row],[INVENTORY VALUE]]/InventoryList[[#This Row],[QTY]],0)</f>
        <v>0</v>
      </c>
      <c r="K17" s="36">
        <v>0</v>
      </c>
      <c r="L17" s="36">
        <v>17.829999999999998</v>
      </c>
      <c r="M17" s="37">
        <f>IF(NOT(InventoryList[[#This Row],[QTY]]=0),InventoryList[[#This Row],[INVENTORY VALUE (USD)]]/InventoryList[[#This Row],[QTY]],0)</f>
        <v>0</v>
      </c>
      <c r="N17" s="37">
        <v>0</v>
      </c>
      <c r="O17" s="117" t="s">
        <v>297</v>
      </c>
      <c r="P17" s="38"/>
      <c r="Q17" s="120" t="s">
        <v>299</v>
      </c>
      <c r="R17" s="36" t="str">
        <f>IF(InventoryList[[#This Row],[QTY]]&lt;=InventoryList[[#This Row],[REORDER QTY]],"Yes","No")</f>
        <v>No</v>
      </c>
      <c r="S17" s="40" t="str">
        <f ca="1">IF(InventoryList[[#This Row],[DEPRECIATION DATE]]="","NON",IF((InventoryList[DEPRECIATION DATE]-TODAY())&lt;=0,"HAS DEPRECIATED!",InventoryList[DEPRECIATION DATE]-TODAY()))</f>
        <v>NON</v>
      </c>
      <c r="T17" s="36"/>
      <c r="U17" s="42">
        <f>VALUE(InventoryList[[#This Row],[SKU]])</f>
        <v>21</v>
      </c>
    </row>
    <row r="18" spans="2:21" ht="150.05000000000001" hidden="1" customHeight="1" x14ac:dyDescent="0.5">
      <c r="B18" s="29" t="s">
        <v>138</v>
      </c>
      <c r="C18" s="30" t="s">
        <v>81</v>
      </c>
      <c r="D18" s="29" t="s">
        <v>136</v>
      </c>
      <c r="E18" s="31" t="s">
        <v>137</v>
      </c>
      <c r="F18" s="32">
        <v>42964</v>
      </c>
      <c r="G18" s="33"/>
      <c r="H18" s="34">
        <v>21</v>
      </c>
      <c r="I18" s="34">
        <v>0</v>
      </c>
      <c r="J18" s="35">
        <f>IF(NOT(InventoryList[[#This Row],[QTY]]=0),InventoryList[[#This Row],[INVENTORY VALUE]]/InventoryList[[#This Row],[QTY]],0)</f>
        <v>0</v>
      </c>
      <c r="K18" s="36">
        <v>0</v>
      </c>
      <c r="L18" s="36">
        <v>17.829999999999998</v>
      </c>
      <c r="M18" s="37">
        <f>IF(NOT(InventoryList[[#This Row],[QTY]]=0),InventoryList[[#This Row],[INVENTORY VALUE (USD)]]/InventoryList[[#This Row],[QTY]],0)</f>
        <v>0</v>
      </c>
      <c r="N18" s="37">
        <v>0</v>
      </c>
      <c r="O18" s="117" t="s">
        <v>297</v>
      </c>
      <c r="P18" s="38"/>
      <c r="Q18" s="120" t="s">
        <v>299</v>
      </c>
      <c r="R18" s="36" t="str">
        <f>IF(InventoryList[[#This Row],[QTY]]&lt;=InventoryList[[#This Row],[REORDER QTY]],"Yes","No")</f>
        <v>No</v>
      </c>
      <c r="S18" s="40" t="str">
        <f ca="1">IF(InventoryList[[#This Row],[DEPRECIATION DATE]]="","NON",IF((InventoryList[DEPRECIATION DATE]-TODAY())&lt;=0,"HAS DEPRECIATED!",InventoryList[DEPRECIATION DATE]-TODAY()))</f>
        <v>NON</v>
      </c>
      <c r="T18" s="36"/>
      <c r="U18" s="42">
        <f>VALUE(InventoryList[[#This Row],[SKU]])</f>
        <v>23</v>
      </c>
    </row>
    <row r="19" spans="2:21" ht="150.05000000000001" customHeight="1" x14ac:dyDescent="0.5">
      <c r="B19" s="29" t="s">
        <v>144</v>
      </c>
      <c r="C19" s="30" t="s">
        <v>81</v>
      </c>
      <c r="D19" s="29" t="s">
        <v>142</v>
      </c>
      <c r="E19" s="31" t="s">
        <v>143</v>
      </c>
      <c r="F19" s="32">
        <v>42964</v>
      </c>
      <c r="G19" s="33"/>
      <c r="H19" s="34">
        <v>2</v>
      </c>
      <c r="I19" s="34">
        <v>0</v>
      </c>
      <c r="J19" s="35">
        <f>IF(NOT(InventoryList[[#This Row],[QTY]]=0),InventoryList[[#This Row],[INVENTORY VALUE]]/InventoryList[[#This Row],[QTY]],0)</f>
        <v>0</v>
      </c>
      <c r="K19" s="36">
        <v>0</v>
      </c>
      <c r="L19" s="36">
        <v>17.829999999999998</v>
      </c>
      <c r="M19" s="37">
        <f>IF(NOT(InventoryList[[#This Row],[QTY]]=0),InventoryList[[#This Row],[INVENTORY VALUE (USD)]]/InventoryList[[#This Row],[QTY]],0)</f>
        <v>0</v>
      </c>
      <c r="N19" s="37">
        <v>0</v>
      </c>
      <c r="O19" s="117" t="s">
        <v>297</v>
      </c>
      <c r="P19" s="38"/>
      <c r="Q19" s="120" t="s">
        <v>299</v>
      </c>
      <c r="R19" s="36" t="str">
        <f>IF(InventoryList[[#This Row],[QTY]]&lt;=InventoryList[[#This Row],[REORDER QTY]],"Yes","No")</f>
        <v>No</v>
      </c>
      <c r="S19" s="40" t="str">
        <f ca="1">IF(InventoryList[[#This Row],[DEPRECIATION DATE]]="","NON",IF((InventoryList[DEPRECIATION DATE]-TODAY())&lt;=0,"HAS DEPRECIATED!",InventoryList[DEPRECIATION DATE]-TODAY()))</f>
        <v>NON</v>
      </c>
      <c r="T19" s="36"/>
      <c r="U19" s="42">
        <f>VALUE(InventoryList[[#This Row],[SKU]])</f>
        <v>25</v>
      </c>
    </row>
    <row r="20" spans="2:21" ht="150.05000000000001" hidden="1" customHeight="1" x14ac:dyDescent="0.5">
      <c r="B20" s="29" t="s">
        <v>233</v>
      </c>
      <c r="C20" s="30" t="s">
        <v>81</v>
      </c>
      <c r="D20" s="29" t="s">
        <v>232</v>
      </c>
      <c r="E20" s="31" t="s">
        <v>232</v>
      </c>
      <c r="F20" s="32">
        <v>42964</v>
      </c>
      <c r="G20" s="33"/>
      <c r="H20" s="34">
        <v>3</v>
      </c>
      <c r="I20" s="34">
        <v>0</v>
      </c>
      <c r="J20" s="35">
        <f>IF(NOT(InventoryList[[#This Row],[QTY]]=0),InventoryList[[#This Row],[INVENTORY VALUE]]/InventoryList[[#This Row],[QTY]],0)</f>
        <v>0</v>
      </c>
      <c r="K20" s="36">
        <v>0</v>
      </c>
      <c r="L20" s="36">
        <v>17.829999999999998</v>
      </c>
      <c r="M20" s="37">
        <f>IF(NOT(InventoryList[[#This Row],[QTY]]=0),InventoryList[[#This Row],[INVENTORY VALUE (USD)]]/InventoryList[[#This Row],[QTY]],0)</f>
        <v>0</v>
      </c>
      <c r="N20" s="37">
        <v>0</v>
      </c>
      <c r="O20" s="117" t="s">
        <v>297</v>
      </c>
      <c r="P20" s="38"/>
      <c r="Q20" s="120" t="s">
        <v>299</v>
      </c>
      <c r="R20" s="36" t="str">
        <f>IF(InventoryList[[#This Row],[QTY]]&lt;=InventoryList[[#This Row],[REORDER QTY]],"Yes","No")</f>
        <v>No</v>
      </c>
      <c r="S20" s="40" t="str">
        <f ca="1">IF(InventoryList[[#This Row],[DEPRECIATION DATE]]="","NON",IF((InventoryList[DEPRECIATION DATE]-TODAY())&lt;=0,"HAS DEPRECIATED!",InventoryList[DEPRECIATION DATE]-TODAY()))</f>
        <v>NON</v>
      </c>
      <c r="T20" s="36"/>
      <c r="U20" s="42">
        <f>VALUE(InventoryList[[#This Row],[SKU]])</f>
        <v>27</v>
      </c>
    </row>
    <row r="21" spans="2:21" ht="150.05000000000001" customHeight="1" x14ac:dyDescent="0.5">
      <c r="B21" s="29" t="s">
        <v>167</v>
      </c>
      <c r="C21" s="30" t="s">
        <v>81</v>
      </c>
      <c r="D21" s="29" t="s">
        <v>165</v>
      </c>
      <c r="E21" s="31" t="s">
        <v>166</v>
      </c>
      <c r="F21" s="32">
        <v>42964</v>
      </c>
      <c r="G21" s="33"/>
      <c r="H21" s="34">
        <v>57</v>
      </c>
      <c r="I21" s="34">
        <v>0</v>
      </c>
      <c r="J21" s="35">
        <f>IF(NOT(InventoryList[[#This Row],[QTY]]=0),InventoryList[[#This Row],[INVENTORY VALUE]]/InventoryList[[#This Row],[QTY]],0)</f>
        <v>0</v>
      </c>
      <c r="K21" s="36">
        <v>0</v>
      </c>
      <c r="L21" s="36">
        <v>17.829999999999998</v>
      </c>
      <c r="M21" s="37">
        <f>IF(NOT(InventoryList[[#This Row],[QTY]]=0),InventoryList[[#This Row],[INVENTORY VALUE (USD)]]/InventoryList[[#This Row],[QTY]],0)</f>
        <v>0</v>
      </c>
      <c r="N21" s="37">
        <v>0</v>
      </c>
      <c r="O21" s="117" t="s">
        <v>297</v>
      </c>
      <c r="P21" s="38"/>
      <c r="Q21" s="120" t="s">
        <v>299</v>
      </c>
      <c r="R21" s="36" t="str">
        <f>IF(InventoryList[[#This Row],[QTY]]&lt;=InventoryList[[#This Row],[REORDER QTY]],"Yes","No")</f>
        <v>No</v>
      </c>
      <c r="S21" s="40" t="str">
        <f ca="1">IF(InventoryList[[#This Row],[DEPRECIATION DATE]]="","NON",IF((InventoryList[DEPRECIATION DATE]-TODAY())&lt;=0,"HAS DEPRECIATED!",InventoryList[DEPRECIATION DATE]-TODAY()))</f>
        <v>NON</v>
      </c>
      <c r="T21" s="36"/>
      <c r="U21" s="42">
        <f>VALUE(InventoryList[[#This Row],[SKU]])</f>
        <v>29</v>
      </c>
    </row>
    <row r="22" spans="2:21" ht="150.05000000000001" hidden="1" customHeight="1" x14ac:dyDescent="0.5">
      <c r="B22" s="29" t="s">
        <v>153</v>
      </c>
      <c r="C22" s="30" t="s">
        <v>81</v>
      </c>
      <c r="D22" s="29" t="s">
        <v>218</v>
      </c>
      <c r="E22" s="31" t="s">
        <v>152</v>
      </c>
      <c r="F22" s="32">
        <v>42964</v>
      </c>
      <c r="G22" s="33"/>
      <c r="H22" s="34">
        <v>3</v>
      </c>
      <c r="I22" s="34">
        <v>0</v>
      </c>
      <c r="J22" s="35">
        <f>IF(NOT(InventoryList[[#This Row],[QTY]]=0),InventoryList[[#This Row],[INVENTORY VALUE]]/InventoryList[[#This Row],[QTY]],0)</f>
        <v>0</v>
      </c>
      <c r="K22" s="36">
        <v>0</v>
      </c>
      <c r="L22" s="36">
        <v>17.829999999999998</v>
      </c>
      <c r="M22" s="37">
        <f>IF(NOT(InventoryList[[#This Row],[QTY]]=0),InventoryList[[#This Row],[INVENTORY VALUE (USD)]]/InventoryList[[#This Row],[QTY]],0)</f>
        <v>0</v>
      </c>
      <c r="N22" s="37">
        <v>0</v>
      </c>
      <c r="O22" s="117" t="s">
        <v>297</v>
      </c>
      <c r="P22" s="38"/>
      <c r="Q22" s="120" t="s">
        <v>299</v>
      </c>
      <c r="R22" s="36" t="str">
        <f>IF(InventoryList[[#This Row],[QTY]]&lt;=InventoryList[[#This Row],[REORDER QTY]],"Yes","No")</f>
        <v>No</v>
      </c>
      <c r="S22" s="40" t="str">
        <f ca="1">IF(InventoryList[[#This Row],[DEPRECIATION DATE]]="","NON",IF((InventoryList[DEPRECIATION DATE]-TODAY())&lt;=0,"HAS DEPRECIATED!",InventoryList[DEPRECIATION DATE]-TODAY()))</f>
        <v>NON</v>
      </c>
      <c r="T22" s="36" t="s">
        <v>219</v>
      </c>
      <c r="U22" s="42">
        <f>VALUE(InventoryList[[#This Row],[SKU]])</f>
        <v>30</v>
      </c>
    </row>
    <row r="23" spans="2:21" ht="150.05000000000001" hidden="1" customHeight="1" x14ac:dyDescent="0.5">
      <c r="B23" s="29" t="s">
        <v>158</v>
      </c>
      <c r="C23" s="30" t="s">
        <v>81</v>
      </c>
      <c r="D23" s="29" t="s">
        <v>157</v>
      </c>
      <c r="E23" s="31" t="s">
        <v>157</v>
      </c>
      <c r="F23" s="32">
        <v>42964</v>
      </c>
      <c r="G23" s="33"/>
      <c r="H23" s="34">
        <v>3</v>
      </c>
      <c r="I23" s="34">
        <v>0</v>
      </c>
      <c r="J23" s="35">
        <f>IF(NOT(InventoryList[[#This Row],[QTY]]=0),InventoryList[[#This Row],[INVENTORY VALUE]]/InventoryList[[#This Row],[QTY]],0)</f>
        <v>0</v>
      </c>
      <c r="K23" s="36">
        <v>0</v>
      </c>
      <c r="L23" s="36">
        <v>17.829999999999998</v>
      </c>
      <c r="M23" s="37">
        <f>IF(NOT(InventoryList[[#This Row],[QTY]]=0),InventoryList[[#This Row],[INVENTORY VALUE (USD)]]/InventoryList[[#This Row],[QTY]],0)</f>
        <v>0</v>
      </c>
      <c r="N23" s="37">
        <v>0</v>
      </c>
      <c r="O23" s="117" t="s">
        <v>297</v>
      </c>
      <c r="P23" s="38"/>
      <c r="Q23" s="120" t="s">
        <v>299</v>
      </c>
      <c r="R23" s="36" t="str">
        <f>IF(InventoryList[[#This Row],[QTY]]&lt;=InventoryList[[#This Row],[REORDER QTY]],"Yes","No")</f>
        <v>No</v>
      </c>
      <c r="S23" s="40" t="str">
        <f ca="1">IF(InventoryList[[#This Row],[DEPRECIATION DATE]]="","NON",IF((InventoryList[DEPRECIATION DATE]-TODAY())&lt;=0,"HAS DEPRECIATED!",InventoryList[DEPRECIATION DATE]-TODAY()))</f>
        <v>NON</v>
      </c>
      <c r="T23" s="36"/>
      <c r="U23" s="42">
        <f>VALUE(InventoryList[[#This Row],[SKU]])</f>
        <v>31</v>
      </c>
    </row>
    <row r="24" spans="2:21" ht="150.05000000000001" hidden="1" customHeight="1" x14ac:dyDescent="0.5">
      <c r="B24" s="29" t="s">
        <v>161</v>
      </c>
      <c r="C24" s="30" t="s">
        <v>81</v>
      </c>
      <c r="D24" s="29" t="s">
        <v>159</v>
      </c>
      <c r="E24" s="31" t="s">
        <v>160</v>
      </c>
      <c r="F24" s="32">
        <v>42964</v>
      </c>
      <c r="G24" s="33"/>
      <c r="H24" s="34">
        <v>2</v>
      </c>
      <c r="I24" s="34">
        <v>0</v>
      </c>
      <c r="J24" s="35">
        <f>IF(NOT(InventoryList[[#This Row],[QTY]]=0),InventoryList[[#This Row],[INVENTORY VALUE]]/InventoryList[[#This Row],[QTY]],0)</f>
        <v>0</v>
      </c>
      <c r="K24" s="36">
        <v>0</v>
      </c>
      <c r="L24" s="36">
        <v>17.829999999999998</v>
      </c>
      <c r="M24" s="37">
        <f>IF(NOT(InventoryList[[#This Row],[QTY]]=0),InventoryList[[#This Row],[INVENTORY VALUE (USD)]]/InventoryList[[#This Row],[QTY]],0)</f>
        <v>0</v>
      </c>
      <c r="N24" s="37">
        <v>0</v>
      </c>
      <c r="O24" s="117" t="s">
        <v>297</v>
      </c>
      <c r="P24" s="38"/>
      <c r="Q24" s="120" t="s">
        <v>299</v>
      </c>
      <c r="R24" s="36" t="str">
        <f>IF(InventoryList[[#This Row],[QTY]]&lt;=InventoryList[[#This Row],[REORDER QTY]],"Yes","No")</f>
        <v>No</v>
      </c>
      <c r="S24" s="40" t="str">
        <f ca="1">IF(InventoryList[[#This Row],[DEPRECIATION DATE]]="","NON",IF((InventoryList[DEPRECIATION DATE]-TODAY())&lt;=0,"HAS DEPRECIATED!",InventoryList[DEPRECIATION DATE]-TODAY()))</f>
        <v>NON</v>
      </c>
      <c r="T24" s="36"/>
      <c r="U24" s="42">
        <f>VALUE(InventoryList[[#This Row],[SKU]])</f>
        <v>32</v>
      </c>
    </row>
    <row r="25" spans="2:21" ht="150.05000000000001" hidden="1" customHeight="1" x14ac:dyDescent="0.5">
      <c r="B25" s="29" t="s">
        <v>170</v>
      </c>
      <c r="C25" s="30" t="s">
        <v>81</v>
      </c>
      <c r="D25" s="29" t="s">
        <v>168</v>
      </c>
      <c r="E25" s="31" t="s">
        <v>169</v>
      </c>
      <c r="F25" s="32">
        <v>42964</v>
      </c>
      <c r="G25" s="33"/>
      <c r="H25" s="34">
        <v>36</v>
      </c>
      <c r="I25" s="34">
        <v>0</v>
      </c>
      <c r="J25" s="35">
        <f>IF(NOT(InventoryList[[#This Row],[QTY]]=0),InventoryList[[#This Row],[INVENTORY VALUE]]/InventoryList[[#This Row],[QTY]],0)</f>
        <v>0</v>
      </c>
      <c r="K25" s="36">
        <v>0</v>
      </c>
      <c r="L25" s="36">
        <v>17.829999999999998</v>
      </c>
      <c r="M25" s="37">
        <f>IF(NOT(InventoryList[[#This Row],[QTY]]=0),InventoryList[[#This Row],[INVENTORY VALUE (USD)]]/InventoryList[[#This Row],[QTY]],0)</f>
        <v>0</v>
      </c>
      <c r="N25" s="37">
        <v>0</v>
      </c>
      <c r="O25" s="117" t="s">
        <v>297</v>
      </c>
      <c r="P25" s="38"/>
      <c r="Q25" s="120" t="s">
        <v>299</v>
      </c>
      <c r="R25" s="36" t="str">
        <f>IF(InventoryList[[#This Row],[QTY]]&lt;=InventoryList[[#This Row],[REORDER QTY]],"Yes","No")</f>
        <v>No</v>
      </c>
      <c r="S25" s="40" t="str">
        <f ca="1">IF(InventoryList[[#This Row],[DEPRECIATION DATE]]="","NON",IF((InventoryList[DEPRECIATION DATE]-TODAY())&lt;=0,"HAS DEPRECIATED!",InventoryList[DEPRECIATION DATE]-TODAY()))</f>
        <v>NON</v>
      </c>
      <c r="T25" s="36"/>
      <c r="U25" s="42">
        <f>VALUE(InventoryList[[#This Row],[SKU]])</f>
        <v>35</v>
      </c>
    </row>
    <row r="26" spans="2:21" ht="150.05000000000001" hidden="1" customHeight="1" x14ac:dyDescent="0.5">
      <c r="B26" s="29" t="s">
        <v>164</v>
      </c>
      <c r="C26" s="30" t="s">
        <v>81</v>
      </c>
      <c r="D26" s="29" t="s">
        <v>162</v>
      </c>
      <c r="E26" s="31" t="s">
        <v>163</v>
      </c>
      <c r="F26" s="32">
        <v>42964</v>
      </c>
      <c r="G26" s="33"/>
      <c r="H26" s="34">
        <v>22</v>
      </c>
      <c r="I26" s="34">
        <v>0</v>
      </c>
      <c r="J26" s="35">
        <f>IF(NOT(InventoryList[[#This Row],[QTY]]=0),InventoryList[[#This Row],[INVENTORY VALUE]]/InventoryList[[#This Row],[QTY]],0)</f>
        <v>0</v>
      </c>
      <c r="K26" s="36">
        <v>0</v>
      </c>
      <c r="L26" s="36">
        <v>17.829999999999998</v>
      </c>
      <c r="M26" s="37">
        <f>IF(NOT(InventoryList[[#This Row],[QTY]]=0),InventoryList[[#This Row],[INVENTORY VALUE (USD)]]/InventoryList[[#This Row],[QTY]],0)</f>
        <v>0</v>
      </c>
      <c r="N26" s="37">
        <v>0</v>
      </c>
      <c r="O26" s="117" t="s">
        <v>297</v>
      </c>
      <c r="P26" s="38"/>
      <c r="Q26" s="120" t="s">
        <v>299</v>
      </c>
      <c r="R26" s="36" t="str">
        <f>IF(InventoryList[[#This Row],[QTY]]&lt;=InventoryList[[#This Row],[REORDER QTY]],"Yes","No")</f>
        <v>No</v>
      </c>
      <c r="S26" s="40" t="str">
        <f ca="1">IF(InventoryList[[#This Row],[DEPRECIATION DATE]]="","NON",IF((InventoryList[DEPRECIATION DATE]-TODAY())&lt;=0,"HAS DEPRECIATED!",InventoryList[DEPRECIATION DATE]-TODAY()))</f>
        <v>NON</v>
      </c>
      <c r="T26" s="36"/>
      <c r="U26" s="42">
        <f>VALUE(InventoryList[[#This Row],[SKU]])</f>
        <v>36</v>
      </c>
    </row>
    <row r="27" spans="2:21" ht="150.05000000000001" hidden="1" customHeight="1" x14ac:dyDescent="0.5">
      <c r="B27" s="29" t="s">
        <v>228</v>
      </c>
      <c r="C27" s="30" t="s">
        <v>81</v>
      </c>
      <c r="D27" s="29" t="s">
        <v>227</v>
      </c>
      <c r="E27" s="31" t="s">
        <v>227</v>
      </c>
      <c r="F27" s="32">
        <v>42964</v>
      </c>
      <c r="G27" s="33"/>
      <c r="H27" s="34">
        <v>106</v>
      </c>
      <c r="I27" s="34">
        <v>0</v>
      </c>
      <c r="J27" s="35">
        <f>IF(NOT(InventoryList[[#This Row],[QTY]]=0),InventoryList[[#This Row],[INVENTORY VALUE]]/InventoryList[[#This Row],[QTY]],0)</f>
        <v>0</v>
      </c>
      <c r="K27" s="36">
        <v>0</v>
      </c>
      <c r="L27" s="36">
        <v>17.829999999999998</v>
      </c>
      <c r="M27" s="37">
        <f>IF(NOT(InventoryList[[#This Row],[QTY]]=0),InventoryList[[#This Row],[INVENTORY VALUE (USD)]]/InventoryList[[#This Row],[QTY]],0)</f>
        <v>0</v>
      </c>
      <c r="N27" s="37">
        <v>0</v>
      </c>
      <c r="O27" s="117" t="s">
        <v>297</v>
      </c>
      <c r="P27" s="38"/>
      <c r="Q27" s="120" t="s">
        <v>299</v>
      </c>
      <c r="R27" s="36" t="str">
        <f>IF(InventoryList[[#This Row],[QTY]]&lt;=InventoryList[[#This Row],[REORDER QTY]],"Yes","No")</f>
        <v>No</v>
      </c>
      <c r="S27" s="40" t="str">
        <f ca="1">IF(InventoryList[[#This Row],[DEPRECIATION DATE]]="","NON",IF((InventoryList[DEPRECIATION DATE]-TODAY())&lt;=0,"HAS DEPRECIATED!",InventoryList[DEPRECIATION DATE]-TODAY()))</f>
        <v>NON</v>
      </c>
      <c r="T27" s="36"/>
      <c r="U27" s="42">
        <f>VALUE(InventoryList[[#This Row],[SKU]])</f>
        <v>37</v>
      </c>
    </row>
    <row r="28" spans="2:21" ht="150.05000000000001" customHeight="1" x14ac:dyDescent="0.5">
      <c r="B28" s="29" t="s">
        <v>178</v>
      </c>
      <c r="C28" s="30" t="s">
        <v>81</v>
      </c>
      <c r="D28" s="29" t="s">
        <v>220</v>
      </c>
      <c r="E28" s="31" t="s">
        <v>177</v>
      </c>
      <c r="F28" s="32">
        <v>42964</v>
      </c>
      <c r="G28" s="33"/>
      <c r="H28" s="34">
        <v>380</v>
      </c>
      <c r="I28" s="34">
        <v>0</v>
      </c>
      <c r="J28" s="35">
        <f>IF(NOT(InventoryList[[#This Row],[QTY]]=0),InventoryList[[#This Row],[INVENTORY VALUE]]/InventoryList[[#This Row],[QTY]],0)</f>
        <v>0</v>
      </c>
      <c r="K28" s="36">
        <v>0</v>
      </c>
      <c r="L28" s="36">
        <v>17.829999999999998</v>
      </c>
      <c r="M28" s="37">
        <f>IF(NOT(InventoryList[[#This Row],[QTY]]=0),InventoryList[[#This Row],[INVENTORY VALUE (USD)]]/InventoryList[[#This Row],[QTY]],0)</f>
        <v>0</v>
      </c>
      <c r="N28" s="37">
        <v>0</v>
      </c>
      <c r="O28" s="117" t="s">
        <v>297</v>
      </c>
      <c r="P28" s="38"/>
      <c r="Q28" s="120"/>
      <c r="R28" s="36" t="str">
        <f>IF(InventoryList[[#This Row],[QTY]]&lt;=InventoryList[[#This Row],[REORDER QTY]],"Yes","No")</f>
        <v>No</v>
      </c>
      <c r="S28" s="40" t="str">
        <f ca="1">IF(InventoryList[[#This Row],[DEPRECIATION DATE]]="","NON",IF((InventoryList[DEPRECIATION DATE]-TODAY())&lt;=0,"HAS DEPRECIATED!",InventoryList[DEPRECIATION DATE]-TODAY()))</f>
        <v>NON</v>
      </c>
      <c r="T28" s="36"/>
      <c r="U28" s="42">
        <f>VALUE(InventoryList[[#This Row],[SKU]])</f>
        <v>39</v>
      </c>
    </row>
    <row r="29" spans="2:21" ht="150.05000000000001" customHeight="1" x14ac:dyDescent="0.5">
      <c r="B29" s="29" t="s">
        <v>181</v>
      </c>
      <c r="C29" s="30" t="s">
        <v>81</v>
      </c>
      <c r="D29" s="29" t="s">
        <v>176</v>
      </c>
      <c r="E29" s="31" t="s">
        <v>180</v>
      </c>
      <c r="F29" s="32">
        <v>42964</v>
      </c>
      <c r="G29" s="33"/>
      <c r="H29" s="34">
        <v>170</v>
      </c>
      <c r="I29" s="34">
        <v>200</v>
      </c>
      <c r="J29" s="35">
        <f>IF(NOT(InventoryList[[#This Row],[QTY]]=0),InventoryList[[#This Row],[INVENTORY VALUE]]/InventoryList[[#This Row],[QTY]],0)</f>
        <v>0</v>
      </c>
      <c r="K29" s="36">
        <v>0</v>
      </c>
      <c r="L29" s="36">
        <v>17.829999999999998</v>
      </c>
      <c r="M29" s="37">
        <f>IF(NOT(InventoryList[[#This Row],[QTY]]=0),InventoryList[[#This Row],[INVENTORY VALUE (USD)]]/InventoryList[[#This Row],[QTY]],0)</f>
        <v>0</v>
      </c>
      <c r="N29" s="37">
        <v>0</v>
      </c>
      <c r="O29" s="117" t="s">
        <v>297</v>
      </c>
      <c r="P29" s="38"/>
      <c r="Q29" s="120" t="s">
        <v>299</v>
      </c>
      <c r="R29" s="36" t="str">
        <f>IF(InventoryList[[#This Row],[QTY]]&lt;=InventoryList[[#This Row],[REORDER QTY]],"Yes","No")</f>
        <v>Yes</v>
      </c>
      <c r="S29" s="40" t="str">
        <f ca="1">IF(InventoryList[[#This Row],[DEPRECIATION DATE]]="","NON",IF((InventoryList[DEPRECIATION DATE]-TODAY())&lt;=0,"HAS DEPRECIATED!",InventoryList[DEPRECIATION DATE]-TODAY()))</f>
        <v>NON</v>
      </c>
      <c r="T29" s="36"/>
      <c r="U29" s="42">
        <f>VALUE(InventoryList[[#This Row],[SKU]])</f>
        <v>40</v>
      </c>
    </row>
    <row r="30" spans="2:21" ht="150.05000000000001" customHeight="1" x14ac:dyDescent="0.5">
      <c r="B30" s="29" t="s">
        <v>225</v>
      </c>
      <c r="C30" s="30" t="s">
        <v>81</v>
      </c>
      <c r="D30" s="29" t="s">
        <v>179</v>
      </c>
      <c r="E30" s="31"/>
      <c r="F30" s="32">
        <v>42964</v>
      </c>
      <c r="G30" s="33"/>
      <c r="H30" s="34">
        <v>120</v>
      </c>
      <c r="I30" s="34">
        <v>0</v>
      </c>
      <c r="J30" s="35">
        <f>IF(NOT(InventoryList[[#This Row],[QTY]]=0),InventoryList[[#This Row],[INVENTORY VALUE]]/InventoryList[[#This Row],[QTY]],0)</f>
        <v>0</v>
      </c>
      <c r="K30" s="36">
        <v>0</v>
      </c>
      <c r="L30" s="36">
        <v>17.829999999999998</v>
      </c>
      <c r="M30" s="37">
        <f>IF(NOT(InventoryList[[#This Row],[QTY]]=0),InventoryList[[#This Row],[INVENTORY VALUE (USD)]]/InventoryList[[#This Row],[QTY]],0)</f>
        <v>0</v>
      </c>
      <c r="N30" s="37">
        <v>0</v>
      </c>
      <c r="O30" s="117" t="s">
        <v>297</v>
      </c>
      <c r="P30" s="38"/>
      <c r="Q30" s="120" t="s">
        <v>299</v>
      </c>
      <c r="R30" s="36" t="str">
        <f>IF(InventoryList[[#This Row],[QTY]]&lt;=InventoryList[[#This Row],[REORDER QTY]],"Yes","No")</f>
        <v>No</v>
      </c>
      <c r="S30" s="40" t="str">
        <f ca="1">IF(InventoryList[[#This Row],[DEPRECIATION DATE]]="","NON",IF((InventoryList[DEPRECIATION DATE]-TODAY())&lt;=0,"HAS DEPRECIATED!",InventoryList[DEPRECIATION DATE]-TODAY()))</f>
        <v>NON</v>
      </c>
      <c r="T30" s="36"/>
      <c r="U30" s="42">
        <f>VALUE(InventoryList[[#This Row],[SKU]])</f>
        <v>41</v>
      </c>
    </row>
    <row r="31" spans="2:21" ht="150.05000000000001" hidden="1" customHeight="1" x14ac:dyDescent="0.5">
      <c r="B31" s="29" t="s">
        <v>175</v>
      </c>
      <c r="C31" s="30" t="s">
        <v>81</v>
      </c>
      <c r="D31" s="29" t="s">
        <v>173</v>
      </c>
      <c r="E31" s="31" t="s">
        <v>174</v>
      </c>
      <c r="F31" s="32">
        <v>42964</v>
      </c>
      <c r="G31" s="33"/>
      <c r="H31" s="34">
        <v>42</v>
      </c>
      <c r="I31" s="34">
        <v>0</v>
      </c>
      <c r="J31" s="35">
        <f>IF(NOT(InventoryList[[#This Row],[QTY]]=0),InventoryList[[#This Row],[INVENTORY VALUE]]/InventoryList[[#This Row],[QTY]],0)</f>
        <v>0</v>
      </c>
      <c r="K31" s="36">
        <v>0</v>
      </c>
      <c r="L31" s="36">
        <v>17.829999999999998</v>
      </c>
      <c r="M31" s="37">
        <f>IF(NOT(InventoryList[[#This Row],[QTY]]=0),InventoryList[[#This Row],[INVENTORY VALUE (USD)]]/InventoryList[[#This Row],[QTY]],0)</f>
        <v>0</v>
      </c>
      <c r="N31" s="37">
        <v>0</v>
      </c>
      <c r="O31" s="117" t="s">
        <v>297</v>
      </c>
      <c r="P31" s="38"/>
      <c r="Q31" s="120" t="s">
        <v>299</v>
      </c>
      <c r="R31" s="36" t="str">
        <f>IF(InventoryList[[#This Row],[QTY]]&lt;=InventoryList[[#This Row],[REORDER QTY]],"Yes","No")</f>
        <v>No</v>
      </c>
      <c r="S31" s="40" t="str">
        <f ca="1">IF(InventoryList[[#This Row],[DEPRECIATION DATE]]="","NON",IF((InventoryList[DEPRECIATION DATE]-TODAY())&lt;=0,"HAS DEPRECIATED!",InventoryList[DEPRECIATION DATE]-TODAY()))</f>
        <v>NON</v>
      </c>
      <c r="T31" s="36"/>
      <c r="U31" s="42">
        <f>VALUE(InventoryList[[#This Row],[SKU]])</f>
        <v>42</v>
      </c>
    </row>
    <row r="32" spans="2:21" ht="150.05000000000001" hidden="1" customHeight="1" x14ac:dyDescent="0.5">
      <c r="B32" s="29" t="s">
        <v>149</v>
      </c>
      <c r="C32" s="30" t="s">
        <v>81</v>
      </c>
      <c r="D32" s="29" t="s">
        <v>147</v>
      </c>
      <c r="E32" s="31" t="s">
        <v>148</v>
      </c>
      <c r="F32" s="32">
        <v>42964</v>
      </c>
      <c r="G32" s="33"/>
      <c r="H32" s="34">
        <v>3</v>
      </c>
      <c r="I32" s="34">
        <v>0</v>
      </c>
      <c r="J32" s="35">
        <f>IF(NOT(InventoryList[[#This Row],[QTY]]=0),InventoryList[[#This Row],[INVENTORY VALUE]]/InventoryList[[#This Row],[QTY]],0)</f>
        <v>0</v>
      </c>
      <c r="K32" s="36">
        <v>0</v>
      </c>
      <c r="L32" s="36">
        <v>17.829999999999998</v>
      </c>
      <c r="M32" s="37">
        <f>IF(NOT(InventoryList[[#This Row],[QTY]]=0),InventoryList[[#This Row],[INVENTORY VALUE (USD)]]/InventoryList[[#This Row],[QTY]],0)</f>
        <v>0</v>
      </c>
      <c r="N32" s="37">
        <v>0</v>
      </c>
      <c r="O32" s="117" t="s">
        <v>297</v>
      </c>
      <c r="P32" s="38"/>
      <c r="Q32" s="120" t="s">
        <v>299</v>
      </c>
      <c r="R32" s="36" t="str">
        <f>IF(InventoryList[[#This Row],[QTY]]&lt;=InventoryList[[#This Row],[REORDER QTY]],"Yes","No")</f>
        <v>No</v>
      </c>
      <c r="S32" s="40" t="str">
        <f ca="1">IF(InventoryList[[#This Row],[DEPRECIATION DATE]]="","NON",IF((InventoryList[DEPRECIATION DATE]-TODAY())&lt;=0,"HAS DEPRECIATED!",InventoryList[DEPRECIATION DATE]-TODAY()))</f>
        <v>NON</v>
      </c>
      <c r="T32" s="36"/>
      <c r="U32" s="42">
        <f>VALUE(InventoryList[[#This Row],[SKU]])</f>
        <v>43</v>
      </c>
    </row>
    <row r="33" spans="2:21" ht="150.05000000000001" hidden="1" customHeight="1" x14ac:dyDescent="0.5">
      <c r="B33" s="29" t="s">
        <v>188</v>
      </c>
      <c r="C33" s="30" t="s">
        <v>81</v>
      </c>
      <c r="D33" s="29" t="s">
        <v>187</v>
      </c>
      <c r="E33" s="31"/>
      <c r="F33" s="32">
        <v>42964</v>
      </c>
      <c r="G33" s="33"/>
      <c r="H33" s="34">
        <v>177</v>
      </c>
      <c r="I33" s="34">
        <v>0</v>
      </c>
      <c r="J33" s="35">
        <f>IF(NOT(InventoryList[[#This Row],[QTY]]=0),InventoryList[[#This Row],[INVENTORY VALUE]]/InventoryList[[#This Row],[QTY]],0)</f>
        <v>0</v>
      </c>
      <c r="K33" s="36">
        <v>0</v>
      </c>
      <c r="L33" s="36">
        <v>17.829999999999998</v>
      </c>
      <c r="M33" s="37">
        <f>IF(NOT(InventoryList[[#This Row],[QTY]]=0),InventoryList[[#This Row],[INVENTORY VALUE (USD)]]/InventoryList[[#This Row],[QTY]],0)</f>
        <v>0</v>
      </c>
      <c r="N33" s="37">
        <v>0</v>
      </c>
      <c r="O33" s="117" t="s">
        <v>297</v>
      </c>
      <c r="P33" s="38"/>
      <c r="Q33" s="120" t="s">
        <v>299</v>
      </c>
      <c r="R33" s="36" t="str">
        <f>IF(InventoryList[[#This Row],[QTY]]&lt;=InventoryList[[#This Row],[REORDER QTY]],"Yes","No")</f>
        <v>No</v>
      </c>
      <c r="S33" s="40" t="str">
        <f ca="1">IF(InventoryList[[#This Row],[DEPRECIATION DATE]]="","NON",IF((InventoryList[DEPRECIATION DATE]-TODAY())&lt;=0,"HAS DEPRECIATED!",InventoryList[DEPRECIATION DATE]-TODAY()))</f>
        <v>NON</v>
      </c>
      <c r="T33" s="36"/>
      <c r="U33" s="42">
        <f>VALUE(InventoryList[[#This Row],[SKU]])</f>
        <v>44</v>
      </c>
    </row>
    <row r="34" spans="2:21" ht="150.05000000000001" hidden="1" customHeight="1" x14ac:dyDescent="0.5">
      <c r="B34" s="29" t="s">
        <v>190</v>
      </c>
      <c r="C34" s="30" t="s">
        <v>81</v>
      </c>
      <c r="D34" s="29" t="s">
        <v>189</v>
      </c>
      <c r="E34" s="31"/>
      <c r="F34" s="32">
        <v>42964</v>
      </c>
      <c r="G34" s="33"/>
      <c r="H34" s="34">
        <v>150</v>
      </c>
      <c r="I34" s="34">
        <v>0</v>
      </c>
      <c r="J34" s="35">
        <f>IF(NOT(InventoryList[[#This Row],[QTY]]=0),InventoryList[[#This Row],[INVENTORY VALUE]]/InventoryList[[#This Row],[QTY]],0)</f>
        <v>0</v>
      </c>
      <c r="K34" s="36">
        <v>0</v>
      </c>
      <c r="L34" s="36">
        <v>17.829999999999998</v>
      </c>
      <c r="M34" s="37">
        <f>IF(NOT(InventoryList[[#This Row],[QTY]]=0),InventoryList[[#This Row],[INVENTORY VALUE (USD)]]/InventoryList[[#This Row],[QTY]],0)</f>
        <v>0</v>
      </c>
      <c r="N34" s="37">
        <v>0</v>
      </c>
      <c r="O34" s="117" t="s">
        <v>297</v>
      </c>
      <c r="P34" s="38"/>
      <c r="Q34" s="120" t="s">
        <v>299</v>
      </c>
      <c r="R34" s="36" t="str">
        <f>IF(InventoryList[[#This Row],[QTY]]&lt;=InventoryList[[#This Row],[REORDER QTY]],"Yes","No")</f>
        <v>No</v>
      </c>
      <c r="S34" s="40" t="str">
        <f ca="1">IF(InventoryList[[#This Row],[DEPRECIATION DATE]]="","NON",IF((InventoryList[DEPRECIATION DATE]-TODAY())&lt;=0,"HAS DEPRECIATED!",InventoryList[DEPRECIATION DATE]-TODAY()))</f>
        <v>NON</v>
      </c>
      <c r="T34" s="36"/>
      <c r="U34" s="42">
        <f>VALUE(InventoryList[[#This Row],[SKU]])</f>
        <v>45</v>
      </c>
    </row>
    <row r="35" spans="2:21" ht="150.05000000000001" hidden="1" customHeight="1" x14ac:dyDescent="0.5">
      <c r="B35" s="29" t="s">
        <v>236</v>
      </c>
      <c r="C35" s="30" t="s">
        <v>237</v>
      </c>
      <c r="D35" s="29" t="s">
        <v>235</v>
      </c>
      <c r="E35" s="31"/>
      <c r="F35" s="32">
        <v>42964</v>
      </c>
      <c r="G35" s="33"/>
      <c r="H35" s="34">
        <v>14</v>
      </c>
      <c r="I35" s="34">
        <v>0</v>
      </c>
      <c r="J35" s="35">
        <f>IF(NOT(InventoryList[[#This Row],[QTY]]=0),InventoryList[[#This Row],[INVENTORY VALUE]]/InventoryList[[#This Row],[QTY]],0)</f>
        <v>0</v>
      </c>
      <c r="K35" s="36">
        <v>0</v>
      </c>
      <c r="L35" s="36">
        <v>17.829999999999998</v>
      </c>
      <c r="M35" s="37">
        <f>IF(NOT(InventoryList[[#This Row],[QTY]]=0),InventoryList[[#This Row],[INVENTORY VALUE (USD)]]/InventoryList[[#This Row],[QTY]],0)</f>
        <v>0</v>
      </c>
      <c r="N35" s="37">
        <v>0</v>
      </c>
      <c r="O35" s="117" t="s">
        <v>297</v>
      </c>
      <c r="P35" s="38"/>
      <c r="Q35" s="120" t="s">
        <v>299</v>
      </c>
      <c r="R35" s="36" t="str">
        <f>IF(InventoryList[[#This Row],[QTY]]&lt;=InventoryList[[#This Row],[REORDER QTY]],"Yes","No")</f>
        <v>No</v>
      </c>
      <c r="S35" s="40" t="str">
        <f ca="1">IF(InventoryList[[#This Row],[DEPRECIATION DATE]]="","NON",IF((InventoryList[DEPRECIATION DATE]-TODAY())&lt;=0,"HAS DEPRECIATED!",InventoryList[DEPRECIATION DATE]-TODAY()))</f>
        <v>NON</v>
      </c>
      <c r="T35" s="36"/>
      <c r="U35" s="42">
        <f>VALUE(InventoryList[[#This Row],[SKU]])</f>
        <v>46</v>
      </c>
    </row>
    <row r="36" spans="2:21" ht="150.05000000000001" hidden="1" customHeight="1" x14ac:dyDescent="0.5">
      <c r="B36" s="29" t="s">
        <v>141</v>
      </c>
      <c r="C36" s="30" t="s">
        <v>81</v>
      </c>
      <c r="D36" s="29" t="s">
        <v>204</v>
      </c>
      <c r="E36" s="31"/>
      <c r="F36" s="32">
        <v>42964</v>
      </c>
      <c r="G36" s="33"/>
      <c r="H36" s="34">
        <v>64</v>
      </c>
      <c r="I36" s="34">
        <v>0</v>
      </c>
      <c r="J36" s="35">
        <f>IF(NOT(InventoryList[[#This Row],[QTY]]=0),InventoryList[[#This Row],[INVENTORY VALUE]]/InventoryList[[#This Row],[QTY]],0)</f>
        <v>0</v>
      </c>
      <c r="K36" s="36">
        <v>0</v>
      </c>
      <c r="L36" s="36">
        <v>17.829999999999998</v>
      </c>
      <c r="M36" s="37">
        <f>IF(NOT(InventoryList[[#This Row],[QTY]]=0),InventoryList[[#This Row],[INVENTORY VALUE (USD)]]/InventoryList[[#This Row],[QTY]],0)</f>
        <v>0</v>
      </c>
      <c r="N36" s="37">
        <v>0</v>
      </c>
      <c r="O36" s="117" t="s">
        <v>297</v>
      </c>
      <c r="P36" s="38"/>
      <c r="Q36" s="120" t="s">
        <v>299</v>
      </c>
      <c r="R36" s="36" t="str">
        <f>IF(InventoryList[[#This Row],[QTY]]&lt;=InventoryList[[#This Row],[REORDER QTY]],"Yes","No")</f>
        <v>No</v>
      </c>
      <c r="S36" s="40" t="str">
        <f ca="1">IF(InventoryList[[#This Row],[DEPRECIATION DATE]]="","NON",IF((InventoryList[DEPRECIATION DATE]-TODAY())&lt;=0,"HAS DEPRECIATED!",InventoryList[DEPRECIATION DATE]-TODAY()))</f>
        <v>NON</v>
      </c>
      <c r="T36" s="36"/>
      <c r="U36" s="42">
        <f>VALUE(InventoryList[[#This Row],[SKU]])</f>
        <v>47</v>
      </c>
    </row>
    <row r="37" spans="2:21" ht="150.05000000000001" hidden="1" customHeight="1" x14ac:dyDescent="0.5">
      <c r="B37" s="29" t="s">
        <v>191</v>
      </c>
      <c r="C37" s="30" t="s">
        <v>81</v>
      </c>
      <c r="D37" s="29" t="s">
        <v>222</v>
      </c>
      <c r="E37" s="31"/>
      <c r="F37" s="32">
        <v>42964</v>
      </c>
      <c r="G37" s="33">
        <v>42887</v>
      </c>
      <c r="H37" s="34">
        <v>288</v>
      </c>
      <c r="I37" s="34">
        <v>0</v>
      </c>
      <c r="J37" s="35">
        <f>IF(NOT(InventoryList[[#This Row],[QTY]]=0),InventoryList[[#This Row],[INVENTORY VALUE]]/InventoryList[[#This Row],[QTY]],0)</f>
        <v>0</v>
      </c>
      <c r="K37" s="36">
        <v>0</v>
      </c>
      <c r="L37" s="36">
        <v>17.829999999999998</v>
      </c>
      <c r="M37" s="37">
        <f>IF(NOT(InventoryList[[#This Row],[QTY]]=0),InventoryList[[#This Row],[INVENTORY VALUE (USD)]]/InventoryList[[#This Row],[QTY]],0)</f>
        <v>0</v>
      </c>
      <c r="N37" s="37">
        <v>0</v>
      </c>
      <c r="O37" s="117" t="s">
        <v>297</v>
      </c>
      <c r="P37" s="38"/>
      <c r="Q37" s="120" t="s">
        <v>299</v>
      </c>
      <c r="R37" s="36" t="str">
        <f>IF(InventoryList[[#This Row],[QTY]]&lt;=InventoryList[[#This Row],[REORDER QTY]],"Yes","No")</f>
        <v>No</v>
      </c>
      <c r="S37" s="40" t="str">
        <f ca="1">IF(InventoryList[[#This Row],[DEPRECIATION DATE]]="","NON",IF((InventoryList[DEPRECIATION DATE]-TODAY())&lt;=0,"HAS DEPRECIATED!",InventoryList[DEPRECIATION DATE]-TODAY()))</f>
        <v>HAS DEPRECIATED!</v>
      </c>
      <c r="T37" s="36"/>
      <c r="U37" s="42">
        <f>VALUE(InventoryList[[#This Row],[SKU]])</f>
        <v>48</v>
      </c>
    </row>
    <row r="38" spans="2:21" ht="150.05000000000001" hidden="1" customHeight="1" x14ac:dyDescent="0.5">
      <c r="B38" s="29" t="s">
        <v>192</v>
      </c>
      <c r="C38" s="30" t="s">
        <v>81</v>
      </c>
      <c r="D38" s="29" t="s">
        <v>226</v>
      </c>
      <c r="E38" s="31"/>
      <c r="F38" s="32">
        <v>42964</v>
      </c>
      <c r="G38" s="33"/>
      <c r="H38" s="34">
        <v>106</v>
      </c>
      <c r="I38" s="34">
        <v>0</v>
      </c>
      <c r="J38" s="35">
        <f>IF(NOT(InventoryList[[#This Row],[QTY]]=0),InventoryList[[#This Row],[INVENTORY VALUE]]/InventoryList[[#This Row],[QTY]],0)</f>
        <v>0</v>
      </c>
      <c r="K38" s="36">
        <v>0</v>
      </c>
      <c r="L38" s="36">
        <v>17.829999999999998</v>
      </c>
      <c r="M38" s="37">
        <f>IF(NOT(InventoryList[[#This Row],[QTY]]=0),InventoryList[[#This Row],[INVENTORY VALUE (USD)]]/InventoryList[[#This Row],[QTY]],0)</f>
        <v>0</v>
      </c>
      <c r="N38" s="37">
        <v>0</v>
      </c>
      <c r="O38" s="117" t="s">
        <v>297</v>
      </c>
      <c r="P38" s="38"/>
      <c r="Q38" s="120" t="s">
        <v>299</v>
      </c>
      <c r="R38" s="36" t="str">
        <f>IF(InventoryList[[#This Row],[QTY]]&lt;=InventoryList[[#This Row],[REORDER QTY]],"Yes","No")</f>
        <v>No</v>
      </c>
      <c r="S38" s="40" t="str">
        <f ca="1">IF(InventoryList[[#This Row],[DEPRECIATION DATE]]="","NON",IF((InventoryList[DEPRECIATION DATE]-TODAY())&lt;=0,"HAS DEPRECIATED!",InventoryList[DEPRECIATION DATE]-TODAY()))</f>
        <v>NON</v>
      </c>
      <c r="T38" s="36"/>
      <c r="U38" s="42">
        <f>VALUE(InventoryList[[#This Row],[SKU]])</f>
        <v>49</v>
      </c>
    </row>
    <row r="39" spans="2:21" ht="150.05000000000001" hidden="1" customHeight="1" x14ac:dyDescent="0.5">
      <c r="B39" s="29" t="s">
        <v>106</v>
      </c>
      <c r="C39" s="30" t="s">
        <v>81</v>
      </c>
      <c r="D39" s="29" t="s">
        <v>104</v>
      </c>
      <c r="E39" s="31" t="s">
        <v>105</v>
      </c>
      <c r="F39" s="32">
        <v>42964</v>
      </c>
      <c r="G39" s="33"/>
      <c r="H39" s="34">
        <v>13</v>
      </c>
      <c r="I39" s="34">
        <v>0</v>
      </c>
      <c r="J39" s="35">
        <f>IF(NOT(InventoryList[[#This Row],[QTY]]=0),InventoryList[[#This Row],[INVENTORY VALUE]]/InventoryList[[#This Row],[QTY]],0)</f>
        <v>0</v>
      </c>
      <c r="K39" s="36">
        <v>0</v>
      </c>
      <c r="L39" s="36">
        <v>17.829999999999998</v>
      </c>
      <c r="M39" s="37">
        <f>IF(NOT(InventoryList[[#This Row],[QTY]]=0),InventoryList[[#This Row],[INVENTORY VALUE (USD)]]/InventoryList[[#This Row],[QTY]],0)</f>
        <v>0</v>
      </c>
      <c r="N39" s="37">
        <v>0</v>
      </c>
      <c r="O39" s="117" t="s">
        <v>297</v>
      </c>
      <c r="P39" s="38"/>
      <c r="Q39" s="120" t="s">
        <v>299</v>
      </c>
      <c r="R39" s="36" t="str">
        <f>IF(InventoryList[[#This Row],[QTY]]&lt;=InventoryList[[#This Row],[REORDER QTY]],"Yes","No")</f>
        <v>No</v>
      </c>
      <c r="S39" s="40" t="str">
        <f ca="1">IF(InventoryList[[#This Row],[DEPRECIATION DATE]]="","NON",IF((InventoryList[DEPRECIATION DATE]-TODAY())&lt;=0,"HAS DEPRECIATED!",InventoryList[DEPRECIATION DATE]-TODAY()))</f>
        <v>NON</v>
      </c>
      <c r="T39" s="36"/>
      <c r="U39" s="42">
        <f>VALUE(InventoryList[[#This Row],[SKU]])</f>
        <v>50</v>
      </c>
    </row>
    <row r="40" spans="2:21" ht="150.05000000000001" hidden="1" customHeight="1" x14ac:dyDescent="0.5">
      <c r="B40" s="29" t="s">
        <v>103</v>
      </c>
      <c r="C40" s="30" t="s">
        <v>81</v>
      </c>
      <c r="D40" s="29" t="s">
        <v>111</v>
      </c>
      <c r="E40" s="31" t="s">
        <v>112</v>
      </c>
      <c r="F40" s="32">
        <v>42964</v>
      </c>
      <c r="G40" s="33"/>
      <c r="H40" s="34">
        <v>98</v>
      </c>
      <c r="I40" s="34">
        <v>0</v>
      </c>
      <c r="J40" s="35">
        <f>IF(NOT(InventoryList[[#This Row],[QTY]]=0),InventoryList[[#This Row],[INVENTORY VALUE]]/InventoryList[[#This Row],[QTY]],0)</f>
        <v>0</v>
      </c>
      <c r="K40" s="36">
        <v>0</v>
      </c>
      <c r="L40" s="36">
        <v>17.829999999999998</v>
      </c>
      <c r="M40" s="37">
        <f>IF(NOT(InventoryList[[#This Row],[QTY]]=0),InventoryList[[#This Row],[INVENTORY VALUE (USD)]]/InventoryList[[#This Row],[QTY]],0)</f>
        <v>0</v>
      </c>
      <c r="N40" s="37">
        <v>0</v>
      </c>
      <c r="O40" s="117" t="s">
        <v>297</v>
      </c>
      <c r="P40" s="38"/>
      <c r="Q40" s="120" t="s">
        <v>299</v>
      </c>
      <c r="R40" s="36" t="str">
        <f>IF(InventoryList[[#This Row],[QTY]]&lt;=InventoryList[[#This Row],[REORDER QTY]],"Yes","No")</f>
        <v>No</v>
      </c>
      <c r="S40" s="40" t="str">
        <f ca="1">IF(InventoryList[[#This Row],[DEPRECIATION DATE]]="","NON",IF((InventoryList[DEPRECIATION DATE]-TODAY())&lt;=0,"HAS DEPRECIATED!",InventoryList[DEPRECIATION DATE]-TODAY()))</f>
        <v>NON</v>
      </c>
      <c r="T40" s="36" t="s">
        <v>221</v>
      </c>
      <c r="U40" s="42">
        <f>VALUE(InventoryList[[#This Row],[SKU]])</f>
        <v>51</v>
      </c>
    </row>
    <row r="41" spans="2:21" ht="150.05000000000001" hidden="1" customHeight="1" x14ac:dyDescent="0.5">
      <c r="B41" s="29" t="s">
        <v>100</v>
      </c>
      <c r="C41" s="30" t="s">
        <v>81</v>
      </c>
      <c r="D41" s="29" t="s">
        <v>98</v>
      </c>
      <c r="E41" s="31" t="s">
        <v>99</v>
      </c>
      <c r="F41" s="32">
        <v>42964</v>
      </c>
      <c r="G41" s="33"/>
      <c r="H41" s="34">
        <v>4</v>
      </c>
      <c r="I41" s="34">
        <v>0</v>
      </c>
      <c r="J41" s="35">
        <f>IF(NOT(InventoryList[[#This Row],[QTY]]=0),InventoryList[[#This Row],[INVENTORY VALUE]]/InventoryList[[#This Row],[QTY]],0)</f>
        <v>0</v>
      </c>
      <c r="K41" s="36">
        <v>0</v>
      </c>
      <c r="L41" s="36">
        <v>17.829999999999998</v>
      </c>
      <c r="M41" s="37">
        <f>IF(NOT(InventoryList[[#This Row],[QTY]]=0),InventoryList[[#This Row],[INVENTORY VALUE (USD)]]/InventoryList[[#This Row],[QTY]],0)</f>
        <v>0</v>
      </c>
      <c r="N41" s="37">
        <v>0</v>
      </c>
      <c r="O41" s="117" t="s">
        <v>297</v>
      </c>
      <c r="P41" s="38"/>
      <c r="Q41" s="120" t="s">
        <v>299</v>
      </c>
      <c r="R41" s="36" t="str">
        <f>IF(InventoryList[[#This Row],[QTY]]&lt;=InventoryList[[#This Row],[REORDER QTY]],"Yes","No")</f>
        <v>No</v>
      </c>
      <c r="S41" s="40" t="str">
        <f ca="1">IF(InventoryList[[#This Row],[DEPRECIATION DATE]]="","NON",IF((InventoryList[DEPRECIATION DATE]-TODAY())&lt;=0,"HAS DEPRECIATED!",InventoryList[DEPRECIATION DATE]-TODAY()))</f>
        <v>NON</v>
      </c>
      <c r="T41" s="36"/>
      <c r="U41" s="42">
        <f>VALUE(InventoryList[[#This Row],[SKU]])</f>
        <v>52</v>
      </c>
    </row>
    <row r="42" spans="2:21" ht="150.05000000000001" hidden="1" customHeight="1" x14ac:dyDescent="0.5">
      <c r="B42" s="29" t="s">
        <v>116</v>
      </c>
      <c r="C42" s="30" t="s">
        <v>81</v>
      </c>
      <c r="D42" s="29" t="s">
        <v>114</v>
      </c>
      <c r="E42" s="31" t="s">
        <v>115</v>
      </c>
      <c r="F42" s="32">
        <v>42964</v>
      </c>
      <c r="G42" s="33"/>
      <c r="H42" s="34">
        <v>7</v>
      </c>
      <c r="I42" s="34">
        <v>0</v>
      </c>
      <c r="J42" s="35">
        <f>IF(NOT(InventoryList[[#This Row],[QTY]]=0),InventoryList[[#This Row],[INVENTORY VALUE]]/InventoryList[[#This Row],[QTY]],0)</f>
        <v>0</v>
      </c>
      <c r="K42" s="36">
        <v>0</v>
      </c>
      <c r="L42" s="36">
        <v>17.829999999999998</v>
      </c>
      <c r="M42" s="37">
        <f>IF(NOT(InventoryList[[#This Row],[QTY]]=0),InventoryList[[#This Row],[INVENTORY VALUE (USD)]]/InventoryList[[#This Row],[QTY]],0)</f>
        <v>0</v>
      </c>
      <c r="N42" s="37">
        <v>0</v>
      </c>
      <c r="O42" s="117" t="s">
        <v>297</v>
      </c>
      <c r="P42" s="38"/>
      <c r="Q42" s="120" t="s">
        <v>299</v>
      </c>
      <c r="R42" s="36" t="str">
        <f>IF(InventoryList[[#This Row],[QTY]]&lt;=InventoryList[[#This Row],[REORDER QTY]],"Yes","No")</f>
        <v>No</v>
      </c>
      <c r="S42" s="40" t="str">
        <f ca="1">IF(InventoryList[[#This Row],[DEPRECIATION DATE]]="","NON",IF((InventoryList[DEPRECIATION DATE]-TODAY())&lt;=0,"HAS DEPRECIATED!",InventoryList[DEPRECIATION DATE]-TODAY()))</f>
        <v>NON</v>
      </c>
      <c r="T42" s="36"/>
      <c r="U42" s="42">
        <f>VALUE(InventoryList[[#This Row],[SKU]])</f>
        <v>53</v>
      </c>
    </row>
    <row r="43" spans="2:21" ht="150.05000000000001" hidden="1" customHeight="1" x14ac:dyDescent="0.5">
      <c r="B43" s="29" t="s">
        <v>94</v>
      </c>
      <c r="C43" s="30" t="s">
        <v>81</v>
      </c>
      <c r="D43" s="29" t="s">
        <v>120</v>
      </c>
      <c r="E43" s="31" t="s">
        <v>121</v>
      </c>
      <c r="F43" s="32">
        <v>42964</v>
      </c>
      <c r="G43" s="33"/>
      <c r="H43" s="34">
        <v>19</v>
      </c>
      <c r="I43" s="34">
        <v>0</v>
      </c>
      <c r="J43" s="35">
        <f>IF(NOT(InventoryList[[#This Row],[QTY]]=0),InventoryList[[#This Row],[INVENTORY VALUE]]/InventoryList[[#This Row],[QTY]],0)</f>
        <v>0</v>
      </c>
      <c r="K43" s="36">
        <v>0</v>
      </c>
      <c r="L43" s="36">
        <v>17.829999999999998</v>
      </c>
      <c r="M43" s="37">
        <f>IF(NOT(InventoryList[[#This Row],[QTY]]=0),InventoryList[[#This Row],[INVENTORY VALUE (USD)]]/InventoryList[[#This Row],[QTY]],0)</f>
        <v>0</v>
      </c>
      <c r="N43" s="37">
        <v>0</v>
      </c>
      <c r="O43" s="117" t="s">
        <v>297</v>
      </c>
      <c r="P43" s="38"/>
      <c r="Q43" s="120" t="s">
        <v>299</v>
      </c>
      <c r="R43" s="36" t="str">
        <f>IF(InventoryList[[#This Row],[QTY]]&lt;=InventoryList[[#This Row],[REORDER QTY]],"Yes","No")</f>
        <v>No</v>
      </c>
      <c r="S43" s="40" t="str">
        <f ca="1">IF(InventoryList[[#This Row],[DEPRECIATION DATE]]="","NON",IF((InventoryList[DEPRECIATION DATE]-TODAY())&lt;=0,"HAS DEPRECIATED!",InventoryList[DEPRECIATION DATE]-TODAY()))</f>
        <v>NON</v>
      </c>
      <c r="T43" s="36"/>
      <c r="U43" s="41">
        <f>VALUE(InventoryList[[#This Row],[SKU]])</f>
        <v>54</v>
      </c>
    </row>
    <row r="44" spans="2:21" ht="150.05000000000001" hidden="1" customHeight="1" x14ac:dyDescent="0.5">
      <c r="B44" s="29" t="s">
        <v>97</v>
      </c>
      <c r="C44" s="30" t="s">
        <v>81</v>
      </c>
      <c r="D44" s="29" t="s">
        <v>146</v>
      </c>
      <c r="E44" s="31" t="s">
        <v>145</v>
      </c>
      <c r="F44" s="32">
        <v>42964</v>
      </c>
      <c r="G44" s="33"/>
      <c r="H44" s="34">
        <v>6</v>
      </c>
      <c r="I44" s="34">
        <v>0</v>
      </c>
      <c r="J44" s="35">
        <f>IF(NOT(InventoryList[[#This Row],[QTY]]=0),InventoryList[[#This Row],[INVENTORY VALUE]]/InventoryList[[#This Row],[QTY]],0)</f>
        <v>0</v>
      </c>
      <c r="K44" s="36">
        <v>0</v>
      </c>
      <c r="L44" s="36">
        <v>17.829999999999998</v>
      </c>
      <c r="M44" s="37">
        <f>IF(NOT(InventoryList[[#This Row],[QTY]]=0),InventoryList[[#This Row],[INVENTORY VALUE (USD)]]/InventoryList[[#This Row],[QTY]],0)</f>
        <v>0</v>
      </c>
      <c r="N44" s="37">
        <v>0</v>
      </c>
      <c r="O44" s="117" t="s">
        <v>297</v>
      </c>
      <c r="P44" s="38"/>
      <c r="Q44" s="120" t="s">
        <v>299</v>
      </c>
      <c r="R44" s="36" t="str">
        <f>IF(InventoryList[[#This Row],[QTY]]&lt;=InventoryList[[#This Row],[REORDER QTY]],"Yes","No")</f>
        <v>No</v>
      </c>
      <c r="S44" s="40" t="str">
        <f ca="1">IF(InventoryList[[#This Row],[DEPRECIATION DATE]]="","NON",IF((InventoryList[DEPRECIATION DATE]-TODAY())&lt;=0,"HAS DEPRECIATED!",InventoryList[DEPRECIATION DATE]-TODAY()))</f>
        <v>NON</v>
      </c>
      <c r="T44" s="36"/>
      <c r="U44" s="42">
        <f>VALUE(InventoryList[[#This Row],[SKU]])</f>
        <v>55</v>
      </c>
    </row>
    <row r="45" spans="2:21" ht="150.05000000000001" hidden="1" customHeight="1" x14ac:dyDescent="0.5">
      <c r="B45" s="29" t="s">
        <v>113</v>
      </c>
      <c r="C45" s="30" t="s">
        <v>81</v>
      </c>
      <c r="D45" s="29" t="s">
        <v>154</v>
      </c>
      <c r="E45" s="31" t="s">
        <v>155</v>
      </c>
      <c r="F45" s="32">
        <v>42964</v>
      </c>
      <c r="G45" s="33"/>
      <c r="H45" s="34">
        <v>12</v>
      </c>
      <c r="I45" s="34">
        <v>0</v>
      </c>
      <c r="J45" s="35">
        <f>IF(NOT(InventoryList[[#This Row],[QTY]]=0),InventoryList[[#This Row],[INVENTORY VALUE]]/InventoryList[[#This Row],[QTY]],0)</f>
        <v>0</v>
      </c>
      <c r="K45" s="36">
        <v>0</v>
      </c>
      <c r="L45" s="36">
        <v>17.829999999999998</v>
      </c>
      <c r="M45" s="37">
        <f>IF(NOT(InventoryList[[#This Row],[QTY]]=0),InventoryList[[#This Row],[INVENTORY VALUE (USD)]]/InventoryList[[#This Row],[QTY]],0)</f>
        <v>0</v>
      </c>
      <c r="N45" s="37">
        <v>0</v>
      </c>
      <c r="O45" s="117" t="s">
        <v>297</v>
      </c>
      <c r="P45" s="38"/>
      <c r="Q45" s="120" t="s">
        <v>299</v>
      </c>
      <c r="R45" s="36" t="str">
        <f>IF(InventoryList[[#This Row],[QTY]]&lt;=InventoryList[[#This Row],[REORDER QTY]],"Yes","No")</f>
        <v>No</v>
      </c>
      <c r="S45" s="40" t="str">
        <f ca="1">IF(InventoryList[[#This Row],[DEPRECIATION DATE]]="","NON",IF((InventoryList[DEPRECIATION DATE]-TODAY())&lt;=0,"HAS DEPRECIATED!",InventoryList[DEPRECIATION DATE]-TODAY()))</f>
        <v>NON</v>
      </c>
      <c r="T45" s="36"/>
      <c r="U45" s="42">
        <f>VALUE(InventoryList[[#This Row],[SKU]])</f>
        <v>56</v>
      </c>
    </row>
    <row r="46" spans="2:21" ht="150.05000000000001" hidden="1" customHeight="1" x14ac:dyDescent="0.5">
      <c r="B46" s="29" t="s">
        <v>194</v>
      </c>
      <c r="C46" s="30" t="s">
        <v>81</v>
      </c>
      <c r="D46" s="29" t="s">
        <v>193</v>
      </c>
      <c r="E46" s="31"/>
      <c r="F46" s="32">
        <v>42964</v>
      </c>
      <c r="G46" s="33"/>
      <c r="H46" s="34">
        <v>295</v>
      </c>
      <c r="I46" s="34">
        <v>0</v>
      </c>
      <c r="J46" s="35">
        <f>IF(NOT(InventoryList[[#This Row],[QTY]]=0),InventoryList[[#This Row],[INVENTORY VALUE]]/InventoryList[[#This Row],[QTY]],0)</f>
        <v>0</v>
      </c>
      <c r="K46" s="36">
        <v>0</v>
      </c>
      <c r="L46" s="36">
        <v>17.829999999999998</v>
      </c>
      <c r="M46" s="37">
        <f>IF(NOT(InventoryList[[#This Row],[QTY]]=0),InventoryList[[#This Row],[INVENTORY VALUE (USD)]]/InventoryList[[#This Row],[QTY]],0)</f>
        <v>0</v>
      </c>
      <c r="N46" s="37">
        <v>0</v>
      </c>
      <c r="O46" s="117" t="s">
        <v>297</v>
      </c>
      <c r="P46" s="38"/>
      <c r="Q46" s="120" t="s">
        <v>299</v>
      </c>
      <c r="R46" s="36" t="str">
        <f>IF(InventoryList[[#This Row],[QTY]]&lt;=InventoryList[[#This Row],[REORDER QTY]],"Yes","No")</f>
        <v>No</v>
      </c>
      <c r="S46" s="40" t="str">
        <f ca="1">IF(InventoryList[[#This Row],[DEPRECIATION DATE]]="","NON",IF((InventoryList[DEPRECIATION DATE]-TODAY())&lt;=0,"HAS DEPRECIATED!",InventoryList[DEPRECIATION DATE]-TODAY()))</f>
        <v>NON</v>
      </c>
      <c r="T46" s="36"/>
      <c r="U46" s="42">
        <f>VALUE(InventoryList[[#This Row],[SKU]])</f>
        <v>58</v>
      </c>
    </row>
    <row r="47" spans="2:21" ht="150.05000000000001" hidden="1" customHeight="1" x14ac:dyDescent="0.5">
      <c r="B47" s="29" t="s">
        <v>196</v>
      </c>
      <c r="C47" s="30" t="s">
        <v>81</v>
      </c>
      <c r="D47" s="29" t="s">
        <v>195</v>
      </c>
      <c r="E47" s="31"/>
      <c r="F47" s="32">
        <v>42964</v>
      </c>
      <c r="G47" s="33"/>
      <c r="H47" s="34">
        <v>23</v>
      </c>
      <c r="I47" s="34">
        <v>0</v>
      </c>
      <c r="J47" s="35">
        <f>IF(NOT(InventoryList[[#This Row],[QTY]]=0),InventoryList[[#This Row],[INVENTORY VALUE]]/InventoryList[[#This Row],[QTY]],0)</f>
        <v>0</v>
      </c>
      <c r="K47" s="36">
        <v>0</v>
      </c>
      <c r="L47" s="36">
        <v>17.829999999999998</v>
      </c>
      <c r="M47" s="37">
        <f>IF(NOT(InventoryList[[#This Row],[QTY]]=0),InventoryList[[#This Row],[INVENTORY VALUE (USD)]]/InventoryList[[#This Row],[QTY]],0)</f>
        <v>0</v>
      </c>
      <c r="N47" s="37">
        <v>0</v>
      </c>
      <c r="O47" s="117" t="s">
        <v>297</v>
      </c>
      <c r="P47" s="38"/>
      <c r="Q47" s="120" t="s">
        <v>299</v>
      </c>
      <c r="R47" s="36" t="str">
        <f>IF(InventoryList[[#This Row],[QTY]]&lt;=InventoryList[[#This Row],[REORDER QTY]],"Yes","No")</f>
        <v>No</v>
      </c>
      <c r="S47" s="40" t="str">
        <f ca="1">IF(InventoryList[[#This Row],[DEPRECIATION DATE]]="","NON",IF((InventoryList[DEPRECIATION DATE]-TODAY())&lt;=0,"HAS DEPRECIATED!",InventoryList[DEPRECIATION DATE]-TODAY()))</f>
        <v>NON</v>
      </c>
      <c r="T47" s="36"/>
      <c r="U47" s="42">
        <f>VALUE(InventoryList[[#This Row],[SKU]])</f>
        <v>59</v>
      </c>
    </row>
    <row r="48" spans="2:21" ht="150.05000000000001" hidden="1" customHeight="1" x14ac:dyDescent="0.5">
      <c r="B48" s="29" t="s">
        <v>198</v>
      </c>
      <c r="C48" s="30" t="s">
        <v>81</v>
      </c>
      <c r="D48" s="29" t="s">
        <v>197</v>
      </c>
      <c r="E48" s="31"/>
      <c r="F48" s="32">
        <v>42964</v>
      </c>
      <c r="G48" s="33"/>
      <c r="H48" s="34">
        <v>29</v>
      </c>
      <c r="I48" s="34">
        <v>0</v>
      </c>
      <c r="J48" s="35">
        <f>IF(NOT(InventoryList[[#This Row],[QTY]]=0),InventoryList[[#This Row],[INVENTORY VALUE]]/InventoryList[[#This Row],[QTY]],0)</f>
        <v>0</v>
      </c>
      <c r="K48" s="36">
        <v>0</v>
      </c>
      <c r="L48" s="36">
        <v>17.829999999999998</v>
      </c>
      <c r="M48" s="37">
        <f>IF(NOT(InventoryList[[#This Row],[QTY]]=0),InventoryList[[#This Row],[INVENTORY VALUE (USD)]]/InventoryList[[#This Row],[QTY]],0)</f>
        <v>0</v>
      </c>
      <c r="N48" s="37">
        <v>0</v>
      </c>
      <c r="O48" s="117" t="s">
        <v>297</v>
      </c>
      <c r="P48" s="38"/>
      <c r="Q48" s="120" t="s">
        <v>299</v>
      </c>
      <c r="R48" s="36" t="str">
        <f>IF(InventoryList[[#This Row],[QTY]]&lt;=InventoryList[[#This Row],[REORDER QTY]],"Yes","No")</f>
        <v>No</v>
      </c>
      <c r="S48" s="40" t="str">
        <f ca="1">IF(InventoryList[[#This Row],[DEPRECIATION DATE]]="","NON",IF((InventoryList[DEPRECIATION DATE]-TODAY())&lt;=0,"HAS DEPRECIATED!",InventoryList[DEPRECIATION DATE]-TODAY()))</f>
        <v>NON</v>
      </c>
      <c r="T48" s="36"/>
      <c r="U48" s="42">
        <f>VALUE(InventoryList[[#This Row],[SKU]])</f>
        <v>60</v>
      </c>
    </row>
    <row r="49" spans="2:21" ht="150.05000000000001" hidden="1" customHeight="1" x14ac:dyDescent="0.5">
      <c r="B49" s="29" t="s">
        <v>200</v>
      </c>
      <c r="C49" s="30" t="s">
        <v>81</v>
      </c>
      <c r="D49" s="29" t="s">
        <v>199</v>
      </c>
      <c r="E49" s="31"/>
      <c r="F49" s="32">
        <v>42964</v>
      </c>
      <c r="G49" s="33"/>
      <c r="H49" s="34">
        <v>80</v>
      </c>
      <c r="I49" s="34">
        <v>0</v>
      </c>
      <c r="J49" s="35">
        <f>IF(NOT(InventoryList[[#This Row],[QTY]]=0),InventoryList[[#This Row],[INVENTORY VALUE]]/InventoryList[[#This Row],[QTY]],0)</f>
        <v>0</v>
      </c>
      <c r="K49" s="36">
        <v>0</v>
      </c>
      <c r="L49" s="36">
        <v>17.829999999999998</v>
      </c>
      <c r="M49" s="37">
        <f>IF(NOT(InventoryList[[#This Row],[QTY]]=0),InventoryList[[#This Row],[INVENTORY VALUE (USD)]]/InventoryList[[#This Row],[QTY]],0)</f>
        <v>0</v>
      </c>
      <c r="N49" s="37">
        <v>0</v>
      </c>
      <c r="O49" s="117" t="s">
        <v>297</v>
      </c>
      <c r="P49" s="38"/>
      <c r="Q49" s="120" t="s">
        <v>299</v>
      </c>
      <c r="R49" s="36" t="str">
        <f>IF(InventoryList[[#This Row],[QTY]]&lt;=InventoryList[[#This Row],[REORDER QTY]],"Yes","No")</f>
        <v>No</v>
      </c>
      <c r="S49" s="40" t="str">
        <f ca="1">IF(InventoryList[[#This Row],[DEPRECIATION DATE]]="","NON",IF((InventoryList[DEPRECIATION DATE]-TODAY())&lt;=0,"HAS DEPRECIATED!",InventoryList[DEPRECIATION DATE]-TODAY()))</f>
        <v>NON</v>
      </c>
      <c r="T49" s="36"/>
      <c r="U49" s="42">
        <f>VALUE(InventoryList[[#This Row],[SKU]])</f>
        <v>61</v>
      </c>
    </row>
    <row r="50" spans="2:21" ht="150.05000000000001" hidden="1" customHeight="1" x14ac:dyDescent="0.5">
      <c r="B50" s="29" t="s">
        <v>150</v>
      </c>
      <c r="C50" s="30" t="s">
        <v>81</v>
      </c>
      <c r="D50" s="29" t="s">
        <v>156</v>
      </c>
      <c r="E50" s="31"/>
      <c r="F50" s="32">
        <v>42964</v>
      </c>
      <c r="G50" s="33"/>
      <c r="H50" s="34">
        <v>5</v>
      </c>
      <c r="I50" s="34">
        <v>0</v>
      </c>
      <c r="J50" s="35">
        <f>IF(NOT(InventoryList[[#This Row],[QTY]]=0),InventoryList[[#This Row],[INVENTORY VALUE]]/InventoryList[[#This Row],[QTY]],0)</f>
        <v>0</v>
      </c>
      <c r="K50" s="36">
        <v>0</v>
      </c>
      <c r="L50" s="36">
        <v>17.829999999999998</v>
      </c>
      <c r="M50" s="37">
        <f>IF(NOT(InventoryList[[#This Row],[QTY]]=0),InventoryList[[#This Row],[INVENTORY VALUE (USD)]]/InventoryList[[#This Row],[QTY]],0)</f>
        <v>0</v>
      </c>
      <c r="N50" s="37">
        <v>0</v>
      </c>
      <c r="O50" s="117" t="s">
        <v>297</v>
      </c>
      <c r="P50" s="38"/>
      <c r="Q50" s="120" t="s">
        <v>299</v>
      </c>
      <c r="R50" s="36" t="str">
        <f>IF(InventoryList[[#This Row],[QTY]]&lt;=InventoryList[[#This Row],[REORDER QTY]],"Yes","No")</f>
        <v>No</v>
      </c>
      <c r="S50" s="40" t="str">
        <f ca="1">IF(InventoryList[[#This Row],[DEPRECIATION DATE]]="","NON",IF((InventoryList[DEPRECIATION DATE]-TODAY())&lt;=0,"HAS DEPRECIATED!",InventoryList[DEPRECIATION DATE]-TODAY()))</f>
        <v>NON</v>
      </c>
      <c r="T50" s="36"/>
      <c r="U50" s="42">
        <f>VALUE(InventoryList[[#This Row],[SKU]])</f>
        <v>62</v>
      </c>
    </row>
    <row r="51" spans="2:21" ht="150.05000000000001" hidden="1" customHeight="1" x14ac:dyDescent="0.5">
      <c r="B51" s="29" t="s">
        <v>151</v>
      </c>
      <c r="C51" s="30" t="s">
        <v>81</v>
      </c>
      <c r="D51" s="29" t="s">
        <v>201</v>
      </c>
      <c r="E51" s="31"/>
      <c r="F51" s="32">
        <v>42964</v>
      </c>
      <c r="G51" s="33"/>
      <c r="H51" s="34">
        <v>1</v>
      </c>
      <c r="I51" s="34">
        <v>0</v>
      </c>
      <c r="J51" s="35">
        <f>IF(NOT(InventoryList[[#This Row],[QTY]]=0),InventoryList[[#This Row],[INVENTORY VALUE]]/InventoryList[[#This Row],[QTY]],0)</f>
        <v>0</v>
      </c>
      <c r="K51" s="36">
        <v>0</v>
      </c>
      <c r="L51" s="36">
        <v>17.829999999999998</v>
      </c>
      <c r="M51" s="37">
        <f>IF(NOT(InventoryList[[#This Row],[QTY]]=0),InventoryList[[#This Row],[INVENTORY VALUE (USD)]]/InventoryList[[#This Row],[QTY]],0)</f>
        <v>0</v>
      </c>
      <c r="N51" s="37">
        <v>0</v>
      </c>
      <c r="O51" s="117" t="s">
        <v>297</v>
      </c>
      <c r="P51" s="38"/>
      <c r="Q51" s="120" t="s">
        <v>299</v>
      </c>
      <c r="R51" s="36" t="str">
        <f>IF(InventoryList[[#This Row],[QTY]]&lt;=InventoryList[[#This Row],[REORDER QTY]],"Yes","No")</f>
        <v>No</v>
      </c>
      <c r="S51" s="40" t="str">
        <f ca="1">IF(InventoryList[[#This Row],[DEPRECIATION DATE]]="","NON",IF((InventoryList[DEPRECIATION DATE]-TODAY())&lt;=0,"HAS DEPRECIATED!",InventoryList[DEPRECIATION DATE]-TODAY()))</f>
        <v>NON</v>
      </c>
      <c r="T51" s="36"/>
      <c r="U51" s="42">
        <f>VALUE(InventoryList[[#This Row],[SKU]])</f>
        <v>63</v>
      </c>
    </row>
    <row r="52" spans="2:21" ht="150.05000000000001" hidden="1" customHeight="1" x14ac:dyDescent="0.5">
      <c r="B52" s="29" t="s">
        <v>202</v>
      </c>
      <c r="C52" s="30" t="s">
        <v>81</v>
      </c>
      <c r="D52" s="29" t="s">
        <v>101</v>
      </c>
      <c r="E52" s="31" t="s">
        <v>102</v>
      </c>
      <c r="F52" s="32">
        <v>42964</v>
      </c>
      <c r="G52" s="33"/>
      <c r="H52" s="34">
        <v>4</v>
      </c>
      <c r="I52" s="34">
        <v>0</v>
      </c>
      <c r="J52" s="35">
        <f>IF(NOT(InventoryList[[#This Row],[QTY]]=0),InventoryList[[#This Row],[INVENTORY VALUE]]/InventoryList[[#This Row],[QTY]],0)</f>
        <v>0</v>
      </c>
      <c r="K52" s="36">
        <v>0</v>
      </c>
      <c r="L52" s="36">
        <v>17.829999999999998</v>
      </c>
      <c r="M52" s="37">
        <f>IF(NOT(InventoryList[[#This Row],[QTY]]=0),InventoryList[[#This Row],[INVENTORY VALUE (USD)]]/InventoryList[[#This Row],[QTY]],0)</f>
        <v>0</v>
      </c>
      <c r="N52" s="37">
        <v>0</v>
      </c>
      <c r="O52" s="117" t="s">
        <v>297</v>
      </c>
      <c r="P52" s="38"/>
      <c r="Q52" s="120" t="s">
        <v>299</v>
      </c>
      <c r="R52" s="36" t="str">
        <f>IF(InventoryList[[#This Row],[QTY]]&lt;=InventoryList[[#This Row],[REORDER QTY]],"Yes","No")</f>
        <v>No</v>
      </c>
      <c r="S52" s="40" t="str">
        <f ca="1">IF(InventoryList[[#This Row],[DEPRECIATION DATE]]="","NON",IF((InventoryList[DEPRECIATION DATE]-TODAY())&lt;=0,"HAS DEPRECIATED!",InventoryList[DEPRECIATION DATE]-TODAY()))</f>
        <v>NON</v>
      </c>
      <c r="T52" s="36"/>
      <c r="U52" s="42">
        <f>VALUE(InventoryList[[#This Row],[SKU]])</f>
        <v>64</v>
      </c>
    </row>
    <row r="53" spans="2:21" ht="150.05000000000001" hidden="1" customHeight="1" x14ac:dyDescent="0.5">
      <c r="B53" s="29" t="s">
        <v>205</v>
      </c>
      <c r="C53" s="30" t="s">
        <v>81</v>
      </c>
      <c r="D53" s="29" t="s">
        <v>229</v>
      </c>
      <c r="E53" s="31"/>
      <c r="F53" s="32">
        <v>42964</v>
      </c>
      <c r="G53" s="33"/>
      <c r="H53" s="34">
        <v>420</v>
      </c>
      <c r="I53" s="34">
        <v>0</v>
      </c>
      <c r="J53" s="35">
        <f>IF(NOT(InventoryList[[#This Row],[QTY]]=0),InventoryList[[#This Row],[INVENTORY VALUE]]/InventoryList[[#This Row],[QTY]],0)</f>
        <v>0</v>
      </c>
      <c r="K53" s="36">
        <v>0</v>
      </c>
      <c r="L53" s="36">
        <v>17.829999999999998</v>
      </c>
      <c r="M53" s="37">
        <f>IF(NOT(InventoryList[[#This Row],[QTY]]=0),InventoryList[[#This Row],[INVENTORY VALUE (USD)]]/InventoryList[[#This Row],[QTY]],0)</f>
        <v>0</v>
      </c>
      <c r="N53" s="37">
        <v>0</v>
      </c>
      <c r="O53" s="117" t="s">
        <v>297</v>
      </c>
      <c r="P53" s="38"/>
      <c r="Q53" s="120" t="s">
        <v>299</v>
      </c>
      <c r="R53" s="36" t="str">
        <f>IF(InventoryList[[#This Row],[QTY]]&lt;=InventoryList[[#This Row],[REORDER QTY]],"Yes","No")</f>
        <v>No</v>
      </c>
      <c r="S53" s="40" t="str">
        <f ca="1">IF(InventoryList[[#This Row],[DEPRECIATION DATE]]="","NON",IF((InventoryList[DEPRECIATION DATE]-TODAY())&lt;=0,"HAS DEPRECIATED!",InventoryList[DEPRECIATION DATE]-TODAY()))</f>
        <v>NON</v>
      </c>
      <c r="T53" s="36"/>
      <c r="U53" s="42">
        <f>VALUE(InventoryList[[#This Row],[SKU]])</f>
        <v>65</v>
      </c>
    </row>
    <row r="54" spans="2:21" ht="150.05000000000001" hidden="1" customHeight="1" x14ac:dyDescent="0.5">
      <c r="B54" s="29" t="s">
        <v>206</v>
      </c>
      <c r="C54" s="30" t="s">
        <v>81</v>
      </c>
      <c r="D54" s="29" t="s">
        <v>139</v>
      </c>
      <c r="E54" s="31" t="s">
        <v>140</v>
      </c>
      <c r="F54" s="32">
        <v>42964</v>
      </c>
      <c r="G54" s="33"/>
      <c r="H54" s="34">
        <v>51</v>
      </c>
      <c r="I54" s="34">
        <v>0</v>
      </c>
      <c r="J54" s="35">
        <f>IF(NOT(InventoryList[[#This Row],[QTY]]=0),InventoryList[[#This Row],[INVENTORY VALUE]]/InventoryList[[#This Row],[QTY]],0)</f>
        <v>0</v>
      </c>
      <c r="K54" s="36">
        <v>0</v>
      </c>
      <c r="L54" s="36">
        <v>17.829999999999998</v>
      </c>
      <c r="M54" s="37">
        <f>IF(NOT(InventoryList[[#This Row],[QTY]]=0),InventoryList[[#This Row],[INVENTORY VALUE (USD)]]/InventoryList[[#This Row],[QTY]],0)</f>
        <v>0</v>
      </c>
      <c r="N54" s="37">
        <v>0</v>
      </c>
      <c r="O54" s="117" t="s">
        <v>297</v>
      </c>
      <c r="P54" s="38"/>
      <c r="Q54" s="120" t="s">
        <v>299</v>
      </c>
      <c r="R54" s="36" t="str">
        <f>IF(InventoryList[[#This Row],[QTY]]&lt;=InventoryList[[#This Row],[REORDER QTY]],"Yes","No")</f>
        <v>No</v>
      </c>
      <c r="S54" s="40" t="str">
        <f ca="1">IF(InventoryList[[#This Row],[DEPRECIATION DATE]]="","NON",IF((InventoryList[DEPRECIATION DATE]-TODAY())&lt;=0,"HAS DEPRECIATED!",InventoryList[DEPRECIATION DATE]-TODAY()))</f>
        <v>NON</v>
      </c>
      <c r="T54" s="36"/>
      <c r="U54" s="42">
        <f>VALUE(InventoryList[[#This Row],[SKU]])</f>
        <v>66</v>
      </c>
    </row>
    <row r="55" spans="2:21" ht="150.05000000000001" hidden="1" customHeight="1" x14ac:dyDescent="0.5">
      <c r="B55" s="29" t="s">
        <v>207</v>
      </c>
      <c r="C55" s="30" t="s">
        <v>81</v>
      </c>
      <c r="D55" s="29" t="s">
        <v>203</v>
      </c>
      <c r="E55" s="31"/>
      <c r="F55" s="32">
        <v>42964</v>
      </c>
      <c r="G55" s="33"/>
      <c r="H55" s="34">
        <v>8</v>
      </c>
      <c r="I55" s="34">
        <v>0</v>
      </c>
      <c r="J55" s="35">
        <f>IF(NOT(InventoryList[[#This Row],[QTY]]=0),InventoryList[[#This Row],[INVENTORY VALUE]]/InventoryList[[#This Row],[QTY]],0)</f>
        <v>0</v>
      </c>
      <c r="K55" s="36">
        <v>0</v>
      </c>
      <c r="L55" s="36">
        <v>17.829999999999998</v>
      </c>
      <c r="M55" s="37">
        <f>IF(NOT(InventoryList[[#This Row],[QTY]]=0),InventoryList[[#This Row],[INVENTORY VALUE (USD)]]/InventoryList[[#This Row],[QTY]],0)</f>
        <v>0</v>
      </c>
      <c r="N55" s="37">
        <v>0</v>
      </c>
      <c r="O55" s="117" t="s">
        <v>297</v>
      </c>
      <c r="P55" s="38"/>
      <c r="Q55" s="120" t="s">
        <v>299</v>
      </c>
      <c r="R55" s="36" t="str">
        <f>IF(InventoryList[[#This Row],[QTY]]&lt;=InventoryList[[#This Row],[REORDER QTY]],"Yes","No")</f>
        <v>No</v>
      </c>
      <c r="S55" s="40" t="str">
        <f ca="1">IF(InventoryList[[#This Row],[DEPRECIATION DATE]]="","NON",IF((InventoryList[DEPRECIATION DATE]-TODAY())&lt;=0,"HAS DEPRECIATED!",InventoryList[DEPRECIATION DATE]-TODAY()))</f>
        <v>NON</v>
      </c>
      <c r="T55" s="36"/>
      <c r="U55" s="42">
        <f>VALUE(InventoryList[[#This Row],[SKU]])</f>
        <v>67</v>
      </c>
    </row>
    <row r="56" spans="2:21" ht="150.05000000000001" hidden="1" customHeight="1" x14ac:dyDescent="0.5">
      <c r="B56" s="29" t="s">
        <v>208</v>
      </c>
      <c r="C56" s="30" t="s">
        <v>15</v>
      </c>
      <c r="D56" s="29" t="s">
        <v>234</v>
      </c>
      <c r="E56" s="31"/>
      <c r="F56" s="32">
        <v>42964</v>
      </c>
      <c r="G56" s="33"/>
      <c r="H56" s="34">
        <v>63</v>
      </c>
      <c r="I56" s="34">
        <v>0</v>
      </c>
      <c r="J56" s="35">
        <f>IF(NOT(InventoryList[[#This Row],[QTY]]=0),InventoryList[[#This Row],[INVENTORY VALUE]]/InventoryList[[#This Row],[QTY]],0)</f>
        <v>0</v>
      </c>
      <c r="K56" s="36">
        <v>0</v>
      </c>
      <c r="L56" s="36">
        <v>17.829999999999998</v>
      </c>
      <c r="M56" s="37">
        <f>IF(NOT(InventoryList[[#This Row],[QTY]]=0),InventoryList[[#This Row],[INVENTORY VALUE (USD)]]/InventoryList[[#This Row],[QTY]],0)</f>
        <v>0</v>
      </c>
      <c r="N56" s="37">
        <v>0</v>
      </c>
      <c r="O56" s="117" t="s">
        <v>297</v>
      </c>
      <c r="P56" s="38"/>
      <c r="Q56" s="120" t="s">
        <v>299</v>
      </c>
      <c r="R56" s="36" t="str">
        <f>IF(InventoryList[[#This Row],[QTY]]&lt;=InventoryList[[#This Row],[REORDER QTY]],"Yes","No")</f>
        <v>No</v>
      </c>
      <c r="S56" s="40" t="str">
        <f ca="1">IF(InventoryList[[#This Row],[DEPRECIATION DATE]]="","NON",IF((InventoryList[DEPRECIATION DATE]-TODAY())&lt;=0,"HAS DEPRECIATED!",InventoryList[DEPRECIATION DATE]-TODAY()))</f>
        <v>NON</v>
      </c>
      <c r="T56" s="36"/>
      <c r="U56" s="42">
        <f>VALUE(InventoryList[[#This Row],[SKU]])</f>
        <v>68</v>
      </c>
    </row>
    <row r="57" spans="2:21" ht="150.05000000000001" hidden="1" customHeight="1" x14ac:dyDescent="0.5">
      <c r="B57" s="29" t="s">
        <v>209</v>
      </c>
      <c r="C57" s="30" t="s">
        <v>122</v>
      </c>
      <c r="D57" s="29" t="s">
        <v>238</v>
      </c>
      <c r="E57" s="31"/>
      <c r="F57" s="32">
        <v>42964</v>
      </c>
      <c r="G57" s="33"/>
      <c r="H57" s="34">
        <v>5</v>
      </c>
      <c r="I57" s="34">
        <v>0</v>
      </c>
      <c r="J57" s="35">
        <f>IF(NOT(InventoryList[[#This Row],[QTY]]=0),InventoryList[[#This Row],[INVENTORY VALUE]]/InventoryList[[#This Row],[QTY]],0)</f>
        <v>0</v>
      </c>
      <c r="K57" s="36">
        <v>0</v>
      </c>
      <c r="L57" s="36">
        <v>17.829999999999998</v>
      </c>
      <c r="M57" s="37">
        <f>IF(NOT(InventoryList[[#This Row],[QTY]]=0),InventoryList[[#This Row],[INVENTORY VALUE (USD)]]/InventoryList[[#This Row],[QTY]],0)</f>
        <v>0</v>
      </c>
      <c r="N57" s="37">
        <v>0</v>
      </c>
      <c r="O57" s="117" t="s">
        <v>297</v>
      </c>
      <c r="P57" s="38"/>
      <c r="Q57" s="120" t="s">
        <v>299</v>
      </c>
      <c r="R57" s="36" t="str">
        <f>IF(InventoryList[[#This Row],[QTY]]&lt;=InventoryList[[#This Row],[REORDER QTY]],"Yes","No")</f>
        <v>No</v>
      </c>
      <c r="S57" s="40" t="str">
        <f ca="1">IF(InventoryList[[#This Row],[DEPRECIATION DATE]]="","NON",IF((InventoryList[DEPRECIATION DATE]-TODAY())&lt;=0,"HAS DEPRECIATED!",InventoryList[DEPRECIATION DATE]-TODAY()))</f>
        <v>NON</v>
      </c>
      <c r="T57" s="36"/>
      <c r="U57" s="42">
        <f>VALUE(InventoryList[[#This Row],[SKU]])</f>
        <v>69</v>
      </c>
    </row>
    <row r="58" spans="2:21" ht="150.05000000000001" hidden="1" customHeight="1" x14ac:dyDescent="0.5">
      <c r="B58" s="29" t="s">
        <v>210</v>
      </c>
      <c r="C58" s="30" t="s">
        <v>122</v>
      </c>
      <c r="D58" s="29" t="s">
        <v>239</v>
      </c>
      <c r="E58" s="31"/>
      <c r="F58" s="32">
        <v>42964</v>
      </c>
      <c r="G58" s="33"/>
      <c r="H58" s="34">
        <v>3</v>
      </c>
      <c r="I58" s="34">
        <v>0</v>
      </c>
      <c r="J58" s="35">
        <f>IF(NOT(InventoryList[[#This Row],[QTY]]=0),InventoryList[[#This Row],[INVENTORY VALUE]]/InventoryList[[#This Row],[QTY]],0)</f>
        <v>0</v>
      </c>
      <c r="K58" s="36">
        <v>0</v>
      </c>
      <c r="L58" s="36">
        <v>17.829999999999998</v>
      </c>
      <c r="M58" s="37">
        <f>IF(NOT(InventoryList[[#This Row],[QTY]]=0),InventoryList[[#This Row],[INVENTORY VALUE (USD)]]/InventoryList[[#This Row],[QTY]],0)</f>
        <v>0</v>
      </c>
      <c r="N58" s="37">
        <v>0</v>
      </c>
      <c r="O58" s="117" t="s">
        <v>297</v>
      </c>
      <c r="P58" s="38"/>
      <c r="Q58" s="120" t="s">
        <v>299</v>
      </c>
      <c r="R58" s="36" t="str">
        <f>IF(InventoryList[[#This Row],[QTY]]&lt;=InventoryList[[#This Row],[REORDER QTY]],"Yes","No")</f>
        <v>No</v>
      </c>
      <c r="S58" s="40" t="str">
        <f ca="1">IF(InventoryList[[#This Row],[DEPRECIATION DATE]]="","NON",IF((InventoryList[DEPRECIATION DATE]-TODAY())&lt;=0,"HAS DEPRECIATED!",InventoryList[DEPRECIATION DATE]-TODAY()))</f>
        <v>NON</v>
      </c>
      <c r="T58" s="36"/>
      <c r="U58" s="42">
        <f>VALUE(InventoryList[[#This Row],[SKU]])</f>
        <v>70</v>
      </c>
    </row>
    <row r="59" spans="2:21" ht="150.05000000000001" hidden="1" customHeight="1" x14ac:dyDescent="0.5">
      <c r="B59" s="29" t="s">
        <v>211</v>
      </c>
      <c r="C59" s="30" t="s">
        <v>122</v>
      </c>
      <c r="D59" s="29" t="s">
        <v>240</v>
      </c>
      <c r="E59" s="31"/>
      <c r="F59" s="32">
        <v>42964</v>
      </c>
      <c r="G59" s="33"/>
      <c r="H59" s="34">
        <v>1</v>
      </c>
      <c r="I59" s="34">
        <v>0</v>
      </c>
      <c r="J59" s="35">
        <f>IF(NOT(InventoryList[[#This Row],[QTY]]=0),InventoryList[[#This Row],[INVENTORY VALUE]]/InventoryList[[#This Row],[QTY]],0)</f>
        <v>0</v>
      </c>
      <c r="K59" s="36">
        <v>0</v>
      </c>
      <c r="L59" s="36">
        <v>17.829999999999998</v>
      </c>
      <c r="M59" s="37">
        <f>IF(NOT(InventoryList[[#This Row],[QTY]]=0),InventoryList[[#This Row],[INVENTORY VALUE (USD)]]/InventoryList[[#This Row],[QTY]],0)</f>
        <v>0</v>
      </c>
      <c r="N59" s="37">
        <v>0</v>
      </c>
      <c r="O59" s="117" t="s">
        <v>297</v>
      </c>
      <c r="P59" s="38"/>
      <c r="Q59" s="120" t="s">
        <v>299</v>
      </c>
      <c r="R59" s="36" t="str">
        <f>IF(InventoryList[[#This Row],[QTY]]&lt;=InventoryList[[#This Row],[REORDER QTY]],"Yes","No")</f>
        <v>No</v>
      </c>
      <c r="S59" s="40" t="str">
        <f ca="1">IF(InventoryList[[#This Row],[DEPRECIATION DATE]]="","NON",IF((InventoryList[DEPRECIATION DATE]-TODAY())&lt;=0,"HAS DEPRECIATED!",InventoryList[DEPRECIATION DATE]-TODAY()))</f>
        <v>NON</v>
      </c>
      <c r="T59" s="36"/>
      <c r="U59" s="42">
        <f>VALUE(InventoryList[[#This Row],[SKU]])</f>
        <v>71</v>
      </c>
    </row>
    <row r="60" spans="2:21" ht="150.05000000000001" hidden="1" customHeight="1" x14ac:dyDescent="0.5">
      <c r="B60" s="29" t="s">
        <v>212</v>
      </c>
      <c r="C60" s="30" t="s">
        <v>122</v>
      </c>
      <c r="D60" s="29" t="s">
        <v>241</v>
      </c>
      <c r="E60" s="31"/>
      <c r="F60" s="32">
        <v>42964</v>
      </c>
      <c r="G60" s="33"/>
      <c r="H60" s="34">
        <v>1</v>
      </c>
      <c r="I60" s="34">
        <v>0</v>
      </c>
      <c r="J60" s="35">
        <f>IF(NOT(InventoryList[[#This Row],[QTY]]=0),InventoryList[[#This Row],[INVENTORY VALUE]]/InventoryList[[#This Row],[QTY]],0)</f>
        <v>0</v>
      </c>
      <c r="K60" s="36">
        <v>0</v>
      </c>
      <c r="L60" s="36">
        <v>17.829999999999998</v>
      </c>
      <c r="M60" s="37">
        <f>IF(NOT(InventoryList[[#This Row],[QTY]]=0),InventoryList[[#This Row],[INVENTORY VALUE (USD)]]/InventoryList[[#This Row],[QTY]],0)</f>
        <v>0</v>
      </c>
      <c r="N60" s="37">
        <v>0</v>
      </c>
      <c r="O60" s="117" t="s">
        <v>297</v>
      </c>
      <c r="P60" s="38"/>
      <c r="Q60" s="120" t="s">
        <v>299</v>
      </c>
      <c r="R60" s="36" t="str">
        <f>IF(InventoryList[[#This Row],[QTY]]&lt;=InventoryList[[#This Row],[REORDER QTY]],"Yes","No")</f>
        <v>No</v>
      </c>
      <c r="S60" s="40" t="str">
        <f ca="1">IF(InventoryList[[#This Row],[DEPRECIATION DATE]]="","NON",IF((InventoryList[DEPRECIATION DATE]-TODAY())&lt;=0,"HAS DEPRECIATED!",InventoryList[DEPRECIATION DATE]-TODAY()))</f>
        <v>NON</v>
      </c>
      <c r="T60" s="36"/>
      <c r="U60" s="42">
        <f>VALUE(InventoryList[[#This Row],[SKU]])</f>
        <v>72</v>
      </c>
    </row>
    <row r="61" spans="2:21" ht="150.05000000000001" hidden="1" customHeight="1" x14ac:dyDescent="0.5">
      <c r="B61" s="29" t="s">
        <v>213</v>
      </c>
      <c r="C61" s="30" t="s">
        <v>122</v>
      </c>
      <c r="D61" s="29" t="s">
        <v>242</v>
      </c>
      <c r="E61" s="31"/>
      <c r="F61" s="32">
        <v>42964</v>
      </c>
      <c r="G61" s="33"/>
      <c r="H61" s="34">
        <v>2</v>
      </c>
      <c r="I61" s="34">
        <v>0</v>
      </c>
      <c r="J61" s="35">
        <f>IF(NOT(InventoryList[[#This Row],[QTY]]=0),InventoryList[[#This Row],[INVENTORY VALUE]]/InventoryList[[#This Row],[QTY]],0)</f>
        <v>0</v>
      </c>
      <c r="K61" s="36">
        <v>0</v>
      </c>
      <c r="L61" s="36">
        <v>17.829999999999998</v>
      </c>
      <c r="M61" s="37">
        <f>IF(NOT(InventoryList[[#This Row],[QTY]]=0),InventoryList[[#This Row],[INVENTORY VALUE (USD)]]/InventoryList[[#This Row],[QTY]],0)</f>
        <v>0</v>
      </c>
      <c r="N61" s="37">
        <v>0</v>
      </c>
      <c r="O61" s="117" t="s">
        <v>297</v>
      </c>
      <c r="P61" s="38"/>
      <c r="Q61" s="120" t="s">
        <v>299</v>
      </c>
      <c r="R61" s="36" t="str">
        <f>IF(InventoryList[[#This Row],[QTY]]&lt;=InventoryList[[#This Row],[REORDER QTY]],"Yes","No")</f>
        <v>No</v>
      </c>
      <c r="S61" s="40" t="str">
        <f ca="1">IF(InventoryList[[#This Row],[DEPRECIATION DATE]]="","NON",IF((InventoryList[DEPRECIATION DATE]-TODAY())&lt;=0,"HAS DEPRECIATED!",InventoryList[DEPRECIATION DATE]-TODAY()))</f>
        <v>NON</v>
      </c>
      <c r="T61" s="36"/>
      <c r="U61" s="42">
        <f>VALUE(InventoryList[[#This Row],[SKU]])</f>
        <v>73</v>
      </c>
    </row>
    <row r="62" spans="2:21" ht="150.05000000000001" hidden="1" customHeight="1" x14ac:dyDescent="0.5">
      <c r="B62" s="29" t="s">
        <v>214</v>
      </c>
      <c r="C62" s="30" t="s">
        <v>122</v>
      </c>
      <c r="D62" s="29" t="s">
        <v>243</v>
      </c>
      <c r="E62" s="31"/>
      <c r="F62" s="32">
        <v>42964</v>
      </c>
      <c r="G62" s="33"/>
      <c r="H62" s="34">
        <v>1</v>
      </c>
      <c r="I62" s="34">
        <v>0</v>
      </c>
      <c r="J62" s="35">
        <f>IF(NOT(InventoryList[[#This Row],[QTY]]=0),InventoryList[[#This Row],[INVENTORY VALUE]]/InventoryList[[#This Row],[QTY]],0)</f>
        <v>0</v>
      </c>
      <c r="K62" s="36">
        <v>0</v>
      </c>
      <c r="L62" s="36">
        <v>17.829999999999998</v>
      </c>
      <c r="M62" s="37">
        <f>IF(NOT(InventoryList[[#This Row],[QTY]]=0),InventoryList[[#This Row],[INVENTORY VALUE (USD)]]/InventoryList[[#This Row],[QTY]],0)</f>
        <v>0</v>
      </c>
      <c r="N62" s="37">
        <v>0</v>
      </c>
      <c r="O62" s="117" t="s">
        <v>297</v>
      </c>
      <c r="P62" s="38"/>
      <c r="Q62" s="120" t="s">
        <v>299</v>
      </c>
      <c r="R62" s="36" t="str">
        <f>IF(InventoryList[[#This Row],[QTY]]&lt;=InventoryList[[#This Row],[REORDER QTY]],"Yes","No")</f>
        <v>No</v>
      </c>
      <c r="S62" s="40" t="str">
        <f ca="1">IF(InventoryList[[#This Row],[DEPRECIATION DATE]]="","NON",IF((InventoryList[DEPRECIATION DATE]-TODAY())&lt;=0,"HAS DEPRECIATED!",InventoryList[DEPRECIATION DATE]-TODAY()))</f>
        <v>NON</v>
      </c>
      <c r="T62" s="36"/>
      <c r="U62" s="42">
        <f>VALUE(InventoryList[[#This Row],[SKU]])</f>
        <v>74</v>
      </c>
    </row>
    <row r="63" spans="2:21" ht="150.05000000000001" hidden="1" customHeight="1" x14ac:dyDescent="0.5">
      <c r="B63" s="29" t="s">
        <v>215</v>
      </c>
      <c r="C63" s="30" t="s">
        <v>122</v>
      </c>
      <c r="D63" s="29" t="s">
        <v>244</v>
      </c>
      <c r="E63" s="31"/>
      <c r="F63" s="32">
        <v>42964</v>
      </c>
      <c r="G63" s="33"/>
      <c r="H63" s="34">
        <v>11</v>
      </c>
      <c r="I63" s="34">
        <v>0</v>
      </c>
      <c r="J63" s="35">
        <f>IF(NOT(InventoryList[[#This Row],[QTY]]=0),InventoryList[[#This Row],[INVENTORY VALUE]]/InventoryList[[#This Row],[QTY]],0)</f>
        <v>0</v>
      </c>
      <c r="K63" s="36">
        <v>0</v>
      </c>
      <c r="L63" s="36">
        <v>17.829999999999998</v>
      </c>
      <c r="M63" s="37">
        <f>IF(NOT(InventoryList[[#This Row],[QTY]]=0),InventoryList[[#This Row],[INVENTORY VALUE (USD)]]/InventoryList[[#This Row],[QTY]],0)</f>
        <v>0</v>
      </c>
      <c r="N63" s="37">
        <v>0</v>
      </c>
      <c r="O63" s="117" t="s">
        <v>297</v>
      </c>
      <c r="P63" s="38"/>
      <c r="Q63" s="120" t="s">
        <v>299</v>
      </c>
      <c r="R63" s="36" t="str">
        <f>IF(InventoryList[[#This Row],[QTY]]&lt;=InventoryList[[#This Row],[REORDER QTY]],"Yes","No")</f>
        <v>No</v>
      </c>
      <c r="S63" s="40" t="str">
        <f ca="1">IF(InventoryList[[#This Row],[DEPRECIATION DATE]]="","NON",IF((InventoryList[DEPRECIATION DATE]-TODAY())&lt;=0,"HAS DEPRECIATED!",InventoryList[DEPRECIATION DATE]-TODAY()))</f>
        <v>NON</v>
      </c>
      <c r="T63" s="36"/>
      <c r="U63" s="42">
        <f>VALUE(InventoryList[[#This Row],[SKU]])</f>
        <v>75</v>
      </c>
    </row>
    <row r="64" spans="2:21" ht="150.05000000000001" hidden="1" customHeight="1" x14ac:dyDescent="0.5">
      <c r="B64" s="29" t="s">
        <v>216</v>
      </c>
      <c r="C64" s="30" t="s">
        <v>81</v>
      </c>
      <c r="D64" s="29" t="s">
        <v>245</v>
      </c>
      <c r="E64" s="31"/>
      <c r="F64" s="32">
        <v>42964</v>
      </c>
      <c r="G64" s="33"/>
      <c r="H64" s="34">
        <v>1</v>
      </c>
      <c r="I64" s="34">
        <v>0</v>
      </c>
      <c r="J64" s="35">
        <f>IF(NOT(InventoryList[[#This Row],[QTY]]=0),InventoryList[[#This Row],[INVENTORY VALUE]]/InventoryList[[#This Row],[QTY]],0)</f>
        <v>0</v>
      </c>
      <c r="K64" s="36">
        <v>0</v>
      </c>
      <c r="L64" s="36">
        <v>17.829999999999998</v>
      </c>
      <c r="M64" s="37">
        <f>IF(NOT(InventoryList[[#This Row],[QTY]]=0),InventoryList[[#This Row],[INVENTORY VALUE (USD)]]/InventoryList[[#This Row],[QTY]],0)</f>
        <v>0</v>
      </c>
      <c r="N64" s="37">
        <v>0</v>
      </c>
      <c r="O64" s="117" t="s">
        <v>297</v>
      </c>
      <c r="P64" s="38"/>
      <c r="Q64" s="120" t="s">
        <v>299</v>
      </c>
      <c r="R64" s="36" t="str">
        <f>IF(InventoryList[[#This Row],[QTY]]&lt;=InventoryList[[#This Row],[REORDER QTY]],"Yes","No")</f>
        <v>No</v>
      </c>
      <c r="S64" s="40" t="str">
        <f ca="1">IF(InventoryList[[#This Row],[DEPRECIATION DATE]]="","NON",IF((InventoryList[DEPRECIATION DATE]-TODAY())&lt;=0,"HAS DEPRECIATED!",InventoryList[DEPRECIATION DATE]-TODAY()))</f>
        <v>NON</v>
      </c>
      <c r="T64" s="36"/>
      <c r="U64" s="42">
        <f>VALUE(InventoryList[[#This Row],[SKU]])</f>
        <v>76</v>
      </c>
    </row>
    <row r="65" spans="2:21" ht="150.05000000000001" hidden="1" customHeight="1" x14ac:dyDescent="0.5">
      <c r="B65" s="110" t="s">
        <v>18</v>
      </c>
      <c r="C65" s="111" t="s">
        <v>81</v>
      </c>
      <c r="D65" s="110" t="s">
        <v>77</v>
      </c>
      <c r="E65" s="112" t="s">
        <v>78</v>
      </c>
      <c r="F65" s="113">
        <v>42964</v>
      </c>
      <c r="G65" s="114"/>
      <c r="H65" s="115">
        <v>192</v>
      </c>
      <c r="I65" s="115">
        <v>0</v>
      </c>
      <c r="J65" s="116">
        <f>IF(NOT(InventoryList[[#This Row],[QTY]]=0),InventoryList[[#This Row],[INVENTORY VALUE]]/InventoryList[[#This Row],[QTY]],0)</f>
        <v>32</v>
      </c>
      <c r="K65" s="117">
        <v>6144</v>
      </c>
      <c r="L65" s="117">
        <v>17.73</v>
      </c>
      <c r="M65" s="118">
        <f>IF(NOT(InventoryList[[#This Row],[QTY]]=0),InventoryList[[#This Row],[INVENTORY VALUE (USD)]]/InventoryList[[#This Row],[QTY]],0)</f>
        <v>1.8</v>
      </c>
      <c r="N65" s="118">
        <v>345.6</v>
      </c>
      <c r="O65" s="117" t="s">
        <v>297</v>
      </c>
      <c r="P65" s="119"/>
      <c r="Q65" s="120" t="s">
        <v>299</v>
      </c>
      <c r="R65" s="117" t="s">
        <v>108</v>
      </c>
      <c r="S65" s="121" t="s">
        <v>286</v>
      </c>
      <c r="T65" s="117"/>
      <c r="U65" s="122">
        <v>1</v>
      </c>
    </row>
    <row r="66" spans="2:21" ht="150.05000000000001" customHeight="1" x14ac:dyDescent="0.5">
      <c r="B66" s="110" t="s">
        <v>19</v>
      </c>
      <c r="C66" s="111" t="s">
        <v>81</v>
      </c>
      <c r="D66" s="110" t="s">
        <v>182</v>
      </c>
      <c r="E66" s="112" t="s">
        <v>183</v>
      </c>
      <c r="F66" s="113">
        <v>42964</v>
      </c>
      <c r="G66" s="114"/>
      <c r="H66" s="115">
        <v>550</v>
      </c>
      <c r="I66" s="115">
        <v>0</v>
      </c>
      <c r="J66" s="116">
        <f>IF(NOT(InventoryList[[#This Row],[QTY]]=0),InventoryList[[#This Row],[INVENTORY VALUE]]/InventoryList[[#This Row],[QTY]],0)</f>
        <v>0</v>
      </c>
      <c r="K66" s="117">
        <v>0</v>
      </c>
      <c r="L66" s="117">
        <v>17.829999999999998</v>
      </c>
      <c r="M66" s="118">
        <f>IF(NOT(InventoryList[[#This Row],[QTY]]=0),InventoryList[[#This Row],[INVENTORY VALUE (USD)]]/InventoryList[[#This Row],[QTY]],0)</f>
        <v>0</v>
      </c>
      <c r="N66" s="118">
        <v>0</v>
      </c>
      <c r="O66" s="117" t="s">
        <v>297</v>
      </c>
      <c r="P66" s="119"/>
      <c r="Q66" s="120" t="s">
        <v>299</v>
      </c>
      <c r="R66" s="117" t="s">
        <v>108</v>
      </c>
      <c r="S66" s="121" t="s">
        <v>286</v>
      </c>
      <c r="T66" s="117"/>
      <c r="U66" s="123">
        <v>2</v>
      </c>
    </row>
    <row r="67" spans="2:21" ht="150.05000000000001" hidden="1" customHeight="1" x14ac:dyDescent="0.5">
      <c r="B67" s="110" t="s">
        <v>74</v>
      </c>
      <c r="C67" s="111" t="s">
        <v>81</v>
      </c>
      <c r="D67" s="110" t="s">
        <v>79</v>
      </c>
      <c r="E67" s="112" t="s">
        <v>80</v>
      </c>
      <c r="F67" s="113">
        <v>42964</v>
      </c>
      <c r="G67" s="114"/>
      <c r="H67" s="115">
        <v>45</v>
      </c>
      <c r="I67" s="115">
        <v>0</v>
      </c>
      <c r="J67" s="116">
        <f>IF(NOT(InventoryList[[#This Row],[QTY]]=0),InventoryList[[#This Row],[INVENTORY VALUE]]/InventoryList[[#This Row],[QTY]],0)</f>
        <v>0</v>
      </c>
      <c r="K67" s="117">
        <v>0</v>
      </c>
      <c r="L67" s="117">
        <v>17.829999999999998</v>
      </c>
      <c r="M67" s="118">
        <f>IF(NOT(InventoryList[[#This Row],[QTY]]=0),InventoryList[[#This Row],[INVENTORY VALUE (USD)]]/InventoryList[[#This Row],[QTY]],0)</f>
        <v>0</v>
      </c>
      <c r="N67" s="118">
        <v>0</v>
      </c>
      <c r="O67" s="117" t="s">
        <v>297</v>
      </c>
      <c r="P67" s="119"/>
      <c r="Q67" s="120" t="s">
        <v>299</v>
      </c>
      <c r="R67" s="117" t="s">
        <v>108</v>
      </c>
      <c r="S67" s="121" t="s">
        <v>286</v>
      </c>
      <c r="T67" s="117"/>
      <c r="U67" s="123">
        <v>3</v>
      </c>
    </row>
    <row r="68" spans="2:21" ht="150.05000000000001" hidden="1" customHeight="1" x14ac:dyDescent="0.5">
      <c r="B68" s="143" t="s">
        <v>217</v>
      </c>
      <c r="C68" s="144" t="s">
        <v>303</v>
      </c>
      <c r="D68" s="143" t="s">
        <v>300</v>
      </c>
      <c r="E68" s="145" t="s">
        <v>301</v>
      </c>
      <c r="F68" s="146">
        <v>42997</v>
      </c>
      <c r="G68" s="147"/>
      <c r="H68" s="148">
        <v>10</v>
      </c>
      <c r="I68" s="148">
        <v>0</v>
      </c>
      <c r="J68" s="149">
        <f>IF(NOT(InventoryList[[#This Row],[QTY]]=0),InventoryList[[#This Row],[INVENTORY VALUE]]/InventoryList[[#This Row],[QTY]],0)</f>
        <v>5000</v>
      </c>
      <c r="K68" s="150">
        <v>50000</v>
      </c>
      <c r="L68" s="150">
        <v>17.73</v>
      </c>
      <c r="M68" s="151">
        <f>IF(NOT(InventoryList[[#This Row],[QTY]]=0),InventoryList[[#This Row],[INVENTORY VALUE (USD)]]/InventoryList[[#This Row],[QTY]],0)</f>
        <v>282</v>
      </c>
      <c r="N68" s="151">
        <v>2820</v>
      </c>
      <c r="O68" s="150" t="s">
        <v>296</v>
      </c>
      <c r="P68" s="152"/>
      <c r="Q68" s="153"/>
      <c r="R68" s="150" t="str">
        <f>IF(InventoryList[[#This Row],[QTY]]&lt;=InventoryList[[#This Row],[REORDER QTY]],"Yes","No")</f>
        <v>No</v>
      </c>
      <c r="S68" s="154" t="str">
        <f ca="1">IF(InventoryList[[#This Row],[DEPRECIATION DATE]]="","NON",IF((InventoryList[DEPRECIATION DATE]-TODAY())&lt;=0,"HAS DEPRECIATED!",InventoryList[DEPRECIATION DATE]-TODAY()))</f>
        <v>NON</v>
      </c>
      <c r="T68" s="150"/>
      <c r="U68" s="155">
        <f>VALUE(InventoryList[[#This Row],[SKU]])</f>
        <v>77</v>
      </c>
    </row>
    <row r="69" spans="2:21" ht="150.05000000000001" hidden="1" customHeight="1" x14ac:dyDescent="0.5">
      <c r="B69" s="143" t="s">
        <v>285</v>
      </c>
      <c r="C69" s="144" t="s">
        <v>15</v>
      </c>
      <c r="D69" s="143" t="s">
        <v>300</v>
      </c>
      <c r="E69" s="145" t="s">
        <v>301</v>
      </c>
      <c r="F69" s="146">
        <v>42997</v>
      </c>
      <c r="G69" s="147"/>
      <c r="H69" s="148">
        <v>50</v>
      </c>
      <c r="I69" s="148">
        <v>0</v>
      </c>
      <c r="J69" s="149">
        <f>IF(NOT(InventoryList[[#This Row],[QTY]]=0),InventoryList[[#This Row],[INVENTORY VALUE]]/InventoryList[[#This Row],[QTY]],0)</f>
        <v>400</v>
      </c>
      <c r="K69" s="150">
        <v>20000</v>
      </c>
      <c r="L69" s="150">
        <v>17.73</v>
      </c>
      <c r="M69" s="151">
        <f>IF(NOT(InventoryList[[#This Row],[QTY]]=0),InventoryList[[#This Row],[INVENTORY VALUE (USD)]]/InventoryList[[#This Row],[QTY]],0)</f>
        <v>22.56</v>
      </c>
      <c r="N69" s="151">
        <v>1128</v>
      </c>
      <c r="O69" s="150" t="s">
        <v>296</v>
      </c>
      <c r="P69" s="152"/>
      <c r="Q69" s="153"/>
      <c r="R69" s="150" t="str">
        <f>IF(InventoryList[[#This Row],[QTY]]&lt;=InventoryList[[#This Row],[REORDER QTY]],"Yes","No")</f>
        <v>No</v>
      </c>
      <c r="S69" s="154" t="str">
        <f ca="1">IF(InventoryList[[#This Row],[DEPRECIATION DATE]]="","NON",IF((InventoryList[DEPRECIATION DATE]-TODAY())&lt;=0,"HAS DEPRECIATED!",InventoryList[DEPRECIATION DATE]-TODAY()))</f>
        <v>NON</v>
      </c>
      <c r="T69" s="150"/>
      <c r="U69" s="155">
        <f>VALUE(InventoryList[[#This Row],[SKU]])</f>
        <v>78</v>
      </c>
    </row>
    <row r="70" spans="2:21" ht="150.05000000000001" hidden="1" customHeight="1" x14ac:dyDescent="0.5">
      <c r="B70" s="110" t="s">
        <v>292</v>
      </c>
      <c r="C70" s="111" t="s">
        <v>15</v>
      </c>
      <c r="D70" s="110" t="s">
        <v>304</v>
      </c>
      <c r="E70" s="112" t="s">
        <v>301</v>
      </c>
      <c r="F70" s="113">
        <v>42997</v>
      </c>
      <c r="G70" s="114"/>
      <c r="H70" s="115">
        <v>10</v>
      </c>
      <c r="I70" s="115">
        <v>0</v>
      </c>
      <c r="J70" s="116">
        <f>IF(NOT(InventoryList[[#This Row],[QTY]]=0),InventoryList[[#This Row],[INVENTORY VALUE]]/InventoryList[[#This Row],[QTY]],0)</f>
        <v>1000</v>
      </c>
      <c r="K70" s="117">
        <v>10000</v>
      </c>
      <c r="L70" s="117">
        <v>17.73</v>
      </c>
      <c r="M70" s="118">
        <f>IF(NOT(InventoryList[[#This Row],[QTY]]=0),InventoryList[[#This Row],[INVENTORY VALUE (USD)]]/InventoryList[[#This Row],[QTY]],0)</f>
        <v>56.4</v>
      </c>
      <c r="N70" s="118">
        <v>564</v>
      </c>
      <c r="O70" s="117" t="s">
        <v>296</v>
      </c>
      <c r="P70" s="119"/>
      <c r="Q70" s="120"/>
      <c r="R70" s="117" t="str">
        <f>IF(InventoryList[[#This Row],[QTY]]&lt;=InventoryList[[#This Row],[REORDER QTY]],"Yes","No")</f>
        <v>No</v>
      </c>
      <c r="S70" s="121" t="str">
        <f ca="1">IF(InventoryList[[#This Row],[DEPRECIATION DATE]]="","NON",IF((InventoryList[DEPRECIATION DATE]-TODAY())&lt;=0,"HAS DEPRECIATED!",InventoryList[DEPRECIATION DATE]-TODAY()))</f>
        <v>NON</v>
      </c>
      <c r="T70" s="117"/>
      <c r="U70" s="123">
        <f>VALUE(InventoryList[[#This Row],[SKU]])</f>
        <v>79</v>
      </c>
    </row>
    <row r="71" spans="2:21" ht="150.05000000000001" hidden="1" customHeight="1" x14ac:dyDescent="0.5">
      <c r="B71" s="110" t="s">
        <v>298</v>
      </c>
      <c r="C71" s="111" t="s">
        <v>81</v>
      </c>
      <c r="D71" s="110" t="s">
        <v>313</v>
      </c>
      <c r="E71" s="112" t="s">
        <v>313</v>
      </c>
      <c r="F71" s="113">
        <v>43129</v>
      </c>
      <c r="G71" s="114"/>
      <c r="H71" s="115">
        <v>80</v>
      </c>
      <c r="I71" s="115">
        <v>0</v>
      </c>
      <c r="J71" s="116">
        <f>IF(NOT(InventoryList[[#This Row],[QTY]]=0),InventoryList[[#This Row],[INVENTORY VALUE]]/InventoryList[[#This Row],[QTY]],0)</f>
        <v>1</v>
      </c>
      <c r="K71" s="117">
        <v>80</v>
      </c>
      <c r="L71" s="117">
        <v>17.73</v>
      </c>
      <c r="M71" s="118">
        <f>IF(NOT(InventoryList[[#This Row],[QTY]]=0),InventoryList[[#This Row],[INVENTORY VALUE (USD)]]/InventoryList[[#This Row],[QTY]],0)</f>
        <v>5.6910569105691047E-2</v>
      </c>
      <c r="N71" s="118">
        <v>4.5528455284552836</v>
      </c>
      <c r="O71" s="117" t="s">
        <v>313</v>
      </c>
      <c r="P71" s="119"/>
      <c r="Q71" s="120"/>
      <c r="R71" s="117" t="str">
        <f>IF(InventoryList[[#This Row],[QTY]]&lt;=InventoryList[[#This Row],[REORDER QTY]],"Yes","No")</f>
        <v>No</v>
      </c>
      <c r="S71" s="121" t="str">
        <f ca="1">IF(InventoryList[[#This Row],[DEPRECIATION DATE]]="","NON",IF((InventoryList[DEPRECIATION DATE]-TODAY())&lt;=0,"HAS DEPRECIATED!",InventoryList[DEPRECIATION DATE]-TODAY()))</f>
        <v>NON</v>
      </c>
      <c r="T71" s="117"/>
      <c r="U71" s="123">
        <f>VALUE(InventoryList[[#This Row],[SKU]])</f>
        <v>80</v>
      </c>
    </row>
    <row r="72" spans="2:21" ht="150.05000000000001" hidden="1" customHeight="1" x14ac:dyDescent="0.5">
      <c r="B72" s="110" t="s">
        <v>318</v>
      </c>
      <c r="C72" s="111" t="s">
        <v>15</v>
      </c>
      <c r="D72" s="110" t="s">
        <v>319</v>
      </c>
      <c r="E72" s="112"/>
      <c r="F72" s="113">
        <v>43129</v>
      </c>
      <c r="G72" s="114"/>
      <c r="H72" s="115">
        <v>100</v>
      </c>
      <c r="I72" s="115">
        <v>0</v>
      </c>
      <c r="J72" s="116">
        <f>IF(NOT(InventoryList[[#This Row],[QTY]]=0),InventoryList[[#This Row],[INVENTORY VALUE]]/InventoryList[[#This Row],[QTY]],0)</f>
        <v>10</v>
      </c>
      <c r="K72" s="117">
        <v>1000</v>
      </c>
      <c r="L72" s="117">
        <v>17.73</v>
      </c>
      <c r="M72" s="118">
        <f>IF(NOT(InventoryList[[#This Row],[QTY]]=0),InventoryList[[#This Row],[INVENTORY VALUE (USD)]]/InventoryList[[#This Row],[QTY]],0)</f>
        <v>0.56000000000000005</v>
      </c>
      <c r="N72" s="118">
        <v>56</v>
      </c>
      <c r="O72" s="117" t="s">
        <v>296</v>
      </c>
      <c r="P72" s="119"/>
      <c r="Q72" s="120" t="s">
        <v>320</v>
      </c>
      <c r="R72" s="117" t="str">
        <f>IF(InventoryList[[#This Row],[QTY]]&lt;=InventoryList[[#This Row],[REORDER QTY]],"Yes","No")</f>
        <v>No</v>
      </c>
      <c r="S72" s="121" t="str">
        <f ca="1">IF(InventoryList[[#This Row],[DEPRECIATION DATE]]="","NON",IF((InventoryList[DEPRECIATION DATE]-TODAY())&lt;=0,"HAS DEPRECIATED!",InventoryList[DEPRECIATION DATE]-TODAY()))</f>
        <v>NON</v>
      </c>
      <c r="T72" s="117"/>
      <c r="U72" s="123">
        <f>VALUE(InventoryList[[#This Row],[SKU]])</f>
        <v>81</v>
      </c>
    </row>
    <row r="73" spans="2:21" ht="150.05000000000001" hidden="1" customHeight="1" x14ac:dyDescent="0.5">
      <c r="B73" s="110" t="s">
        <v>321</v>
      </c>
      <c r="C73" s="111" t="s">
        <v>81</v>
      </c>
      <c r="D73" s="110" t="s">
        <v>322</v>
      </c>
      <c r="E73" s="112"/>
      <c r="F73" s="113">
        <v>43129</v>
      </c>
      <c r="G73" s="114"/>
      <c r="H73" s="115">
        <v>900</v>
      </c>
      <c r="I73" s="115">
        <v>0</v>
      </c>
      <c r="J73" s="116">
        <f>IF(NOT(InventoryList[[#This Row],[QTY]]=0),InventoryList[[#This Row],[INVENTORY VALUE]]/InventoryList[[#This Row],[QTY]],0)</f>
        <v>9.9000000000000005E-2</v>
      </c>
      <c r="K73" s="117">
        <v>89.100000000000009</v>
      </c>
      <c r="L73" s="117">
        <v>17.73</v>
      </c>
      <c r="M73" s="118">
        <f>IF(NOT(InventoryList[[#This Row],[QTY]]=0),InventoryList[[#This Row],[INVENTORY VALUE (USD)]]/InventoryList[[#This Row],[QTY]],0)</f>
        <v>6.0000000000000001E-3</v>
      </c>
      <c r="N73" s="118">
        <v>5.4</v>
      </c>
      <c r="O73" s="117"/>
      <c r="P73" s="119"/>
      <c r="Q73" s="120"/>
      <c r="R73" s="117" t="str">
        <f>IF(InventoryList[[#This Row],[QTY]]&lt;=InventoryList[[#This Row],[REORDER QTY]],"Yes","No")</f>
        <v>No</v>
      </c>
      <c r="S73" s="121" t="str">
        <f ca="1">IF(InventoryList[[#This Row],[DEPRECIATION DATE]]="","NON",IF((InventoryList[DEPRECIATION DATE]-TODAY())&lt;=0,"HAS DEPRECIATED!",InventoryList[DEPRECIATION DATE]-TODAY()))</f>
        <v>NON</v>
      </c>
      <c r="T73" s="117"/>
      <c r="U73" s="123">
        <f>VALUE(InventoryList[[#This Row],[SKU]])</f>
        <v>82</v>
      </c>
    </row>
    <row r="74" spans="2:21" ht="150.05000000000001" hidden="1" customHeight="1" x14ac:dyDescent="0.5">
      <c r="B74" s="110" t="s">
        <v>323</v>
      </c>
      <c r="C74" s="111" t="s">
        <v>81</v>
      </c>
      <c r="D74" s="110" t="s">
        <v>324</v>
      </c>
      <c r="E74" s="112"/>
      <c r="F74" s="113">
        <v>43129</v>
      </c>
      <c r="G74" s="114"/>
      <c r="H74" s="115">
        <v>123</v>
      </c>
      <c r="I74" s="115">
        <v>0</v>
      </c>
      <c r="J74" s="116">
        <f>IF(NOT(InventoryList[[#This Row],[QTY]]=0),InventoryList[[#This Row],[INVENTORY VALUE]]/InventoryList[[#This Row],[QTY]],0)</f>
        <v>1</v>
      </c>
      <c r="K74" s="117">
        <v>123</v>
      </c>
      <c r="L74" s="117">
        <v>17.73</v>
      </c>
      <c r="M74" s="118">
        <f>IF(NOT(InventoryList[[#This Row],[QTY]]=0),InventoryList[[#This Row],[INVENTORY VALUE (USD)]]/InventoryList[[#This Row],[QTY]],0)</f>
        <v>5.6910569105691054E-2</v>
      </c>
      <c r="N74" s="118">
        <v>7</v>
      </c>
      <c r="O74" s="117"/>
      <c r="P74" s="119"/>
      <c r="Q74" s="120"/>
      <c r="R74" s="117" t="str">
        <f>IF(InventoryList[[#This Row],[QTY]]&lt;=InventoryList[[#This Row],[REORDER QTY]],"Yes","No")</f>
        <v>No</v>
      </c>
      <c r="S74" s="121" t="str">
        <f ca="1">IF(InventoryList[[#This Row],[DEPRECIATION DATE]]="","NON",IF((InventoryList[DEPRECIATION DATE]-TODAY())&lt;=0,"HAS DEPRECIATED!",InventoryList[DEPRECIATION DATE]-TODAY()))</f>
        <v>NON</v>
      </c>
      <c r="T74" s="117"/>
      <c r="U74" s="123">
        <f>VALUE(InventoryList[[#This Row],[SKU]])</f>
        <v>83</v>
      </c>
    </row>
    <row r="75" spans="2:21" ht="150.05000000000001" customHeight="1" x14ac:dyDescent="0.5"/>
    <row r="76" spans="2:21" ht="150.05000000000001" customHeight="1" x14ac:dyDescent="0.5"/>
    <row r="77" spans="2:21" ht="150.05000000000001" customHeight="1" x14ac:dyDescent="0.5"/>
    <row r="78" spans="2:21" ht="150.05000000000001" customHeight="1" x14ac:dyDescent="0.5"/>
    <row r="79" spans="2:21" ht="150.05000000000001" customHeight="1" x14ac:dyDescent="0.5"/>
    <row r="80" spans="2:21" ht="150.05000000000001" customHeight="1" x14ac:dyDescent="0.5"/>
    <row r="81" ht="150.05000000000001" customHeight="1" x14ac:dyDescent="0.5"/>
    <row r="82" ht="150.05000000000001" customHeight="1" x14ac:dyDescent="0.5"/>
    <row r="83" ht="150.05000000000001" customHeight="1" x14ac:dyDescent="0.5"/>
    <row r="84" ht="150.05000000000001" customHeight="1" x14ac:dyDescent="0.5"/>
    <row r="85" ht="150.05000000000001" customHeight="1" x14ac:dyDescent="0.5"/>
    <row r="86" ht="150.05000000000001" customHeight="1" x14ac:dyDescent="0.5"/>
    <row r="87" ht="150.05000000000001" customHeight="1" x14ac:dyDescent="0.5"/>
    <row r="88" ht="150.05000000000001" customHeight="1" x14ac:dyDescent="0.5"/>
    <row r="89" ht="150.05000000000001" customHeight="1" x14ac:dyDescent="0.5"/>
    <row r="90" ht="150.05000000000001" customHeight="1" x14ac:dyDescent="0.5"/>
    <row r="91" ht="150.05000000000001" customHeight="1" x14ac:dyDescent="0.5"/>
    <row r="92" ht="150.05000000000001" customHeight="1" x14ac:dyDescent="0.5"/>
    <row r="93" ht="150.05000000000001" customHeight="1" x14ac:dyDescent="0.5"/>
    <row r="94" ht="150.05000000000001" customHeight="1" x14ac:dyDescent="0.5"/>
    <row r="95" ht="150.05000000000001" customHeight="1" x14ac:dyDescent="0.5"/>
    <row r="96" ht="150.05000000000001" customHeight="1" x14ac:dyDescent="0.5"/>
    <row r="97" ht="150.05000000000001" customHeight="1" x14ac:dyDescent="0.5"/>
    <row r="98" ht="150.05000000000001" customHeight="1" x14ac:dyDescent="0.5"/>
    <row r="99" ht="150.05000000000001" customHeight="1" x14ac:dyDescent="0.5"/>
  </sheetData>
  <dataConsolidate/>
  <conditionalFormatting sqref="B5:U74">
    <cfRule type="expression" dxfId="27" priority="1">
      <formula>ROW()=CELL("row")</formula>
    </cfRule>
    <cfRule type="expression" dxfId="26" priority="2">
      <formula>AND($H$3="Yes",$S5 = "HAS DEPRECIATED!")</formula>
    </cfRule>
    <cfRule type="expression" dxfId="25" priority="3">
      <formula>AND($H$3="Yes",$S5&lt;=90)</formula>
    </cfRule>
    <cfRule type="expression" dxfId="24" priority="4">
      <formula>AND($F$3="Yes",$Q5="")</formula>
    </cfRule>
    <cfRule type="expression" dxfId="23" priority="8">
      <formula>AND($G$3="Yes",$R5="Yes")</formula>
    </cfRule>
  </conditionalFormatting>
  <dataValidations xWindow="416" yWindow="658" count="13">
    <dataValidation allowBlank="1" showInputMessage="1" showErrorMessage="1" prompt="This worksheet shows items ready for reordering--automatically flagged in column K. There are 2 navigation links in cells E2 &amp; F2 for Inventory Pick List &amp; Lookup worksheets" sqref="A1"/>
    <dataValidation allowBlank="1" showInputMessage="1" showErrorMessage="1" prompt="Automatically calculated total inventory value" sqref="B3"/>
    <dataValidation allowBlank="1" showInputMessage="1" showErrorMessage="1" prompt="Automatically calculated number of inventory items based on their description" sqref="D3"/>
    <dataValidation allowBlank="1" showInputMessage="1" showErrorMessage="1" prompt="Enter Quantity of each item in this column under this heading" sqref="H4"/>
    <dataValidation allowBlank="1" showInputMessage="1" showErrorMessage="1" prompt="Enter Reorder Quantity in this column under this heading" sqref="I4"/>
    <dataValidation allowBlank="1" showInputMessage="1" showErrorMessage="1" prompt="Enter Cost of each item in this column under this heading" sqref="J4"/>
    <dataValidation allowBlank="1" showInputMessage="1" showErrorMessage="1" prompt="Navigational link to Inventory Pick List worksheet" sqref="E3"/>
    <dataValidation allowBlank="1" showInputMessage="1" showErrorMessage="1" prompt="Total Inventory Value is automatically calculated below" sqref="B2"/>
    <dataValidation allowBlank="1" showInputMessage="1" showErrorMessage="1" prompt="Inventory Items are automatically calculated below" sqref="D2"/>
    <dataValidation allowBlank="1" showInputMessage="1" showErrorMessage="1" prompt="Enter SKU in this column under this heading" sqref="B4:D4"/>
    <dataValidation allowBlank="1" showInputMessage="1" showErrorMessage="1" prompt="Enter Description of item in this column under this heading" sqref="E4:G4"/>
    <dataValidation allowBlank="1" showInputMessage="1" showErrorMessage="1" prompt="Inventory Value is automatically calculated in this column under this heading using the QTY (quantity) and COST values from the table" sqref="K4:T4"/>
    <dataValidation type="list" allowBlank="1" showInputMessage="1" showErrorMessage="1" prompt="Navigational link to Inventory Pick List worksheet" sqref="F3:H3">
      <formula1>"Yes,No"</formula1>
    </dataValidation>
  </dataValidations>
  <printOptions horizontalCentered="1"/>
  <pageMargins left="0.25" right="0.25" top="0.75" bottom="0.75" header="0.3" footer="0.3"/>
  <pageSetup orientation="landscape" r:id="rId1"/>
  <headerFooter differentFirst="1">
    <oddFooter>Page &amp;P of &amp;N</oddFooter>
  </headerFooter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ickList">
    <tabColor theme="4" tint="0.39997558519241921"/>
    <pageSetUpPr autoPageBreaks="0" fitToPage="1"/>
  </sheetPr>
  <dimension ref="B1:P33"/>
  <sheetViews>
    <sheetView showGridLines="0" topLeftCell="A16" zoomScaleNormal="100" workbookViewId="0">
      <selection activeCell="A25" sqref="A25"/>
    </sheetView>
  </sheetViews>
  <sheetFormatPr defaultRowHeight="30" customHeight="1" x14ac:dyDescent="0.5"/>
  <cols>
    <col min="1" max="1" width="1.76171875" customWidth="1"/>
    <col min="2" max="2" width="14.41015625" customWidth="1"/>
    <col min="3" max="3" width="24.87890625" customWidth="1"/>
    <col min="4" max="4" width="22.1171875" customWidth="1"/>
    <col min="5" max="5" width="22" customWidth="1"/>
    <col min="6" max="6" width="27.234375" customWidth="1"/>
    <col min="7" max="7" width="17.1171875" customWidth="1"/>
    <col min="8" max="8" width="13.41015625" customWidth="1"/>
    <col min="9" max="9" width="16.76171875" customWidth="1"/>
    <col min="10" max="10" width="17.1171875" customWidth="1"/>
    <col min="11" max="11" width="14.64453125" customWidth="1"/>
    <col min="12" max="12" width="11.41015625" customWidth="1"/>
    <col min="13" max="13" width="13.76171875" customWidth="1"/>
  </cols>
  <sheetData>
    <row r="1" spans="2:16" ht="54" customHeight="1" x14ac:dyDescent="1.1000000000000001">
      <c r="B1" s="101" t="s">
        <v>8</v>
      </c>
      <c r="C1" s="102"/>
      <c r="D1" s="103"/>
      <c r="E1" s="103"/>
      <c r="F1" s="103"/>
      <c r="G1" s="103"/>
      <c r="H1" s="103"/>
      <c r="I1" s="103"/>
      <c r="J1" s="104"/>
      <c r="K1" s="104"/>
      <c r="L1" s="104"/>
      <c r="M1" s="104"/>
    </row>
    <row r="2" spans="2:16" ht="24.8" customHeight="1" x14ac:dyDescent="1.1000000000000001">
      <c r="B2" s="105"/>
      <c r="D2" s="108" t="s">
        <v>284</v>
      </c>
      <c r="E2" s="106"/>
      <c r="F2" s="9"/>
      <c r="G2" s="9"/>
      <c r="H2" s="9"/>
      <c r="I2" s="9"/>
      <c r="J2" s="92"/>
    </row>
    <row r="3" spans="2:16" ht="24.05" customHeight="1" x14ac:dyDescent="0.5">
      <c r="B3" s="1"/>
      <c r="C3" s="2"/>
      <c r="D3" s="107">
        <f>MAX(ChangeLog[VOUCHER NO.])</f>
        <v>21</v>
      </c>
      <c r="E3" s="107"/>
      <c r="M3" s="92"/>
    </row>
    <row r="4" spans="2:16" ht="17.100000000000001" customHeight="1" x14ac:dyDescent="0.5">
      <c r="B4" s="11" t="s">
        <v>283</v>
      </c>
      <c r="C4" s="11" t="s">
        <v>21</v>
      </c>
      <c r="D4" s="10" t="s">
        <v>0</v>
      </c>
      <c r="E4" s="10" t="s">
        <v>3</v>
      </c>
      <c r="F4" s="10" t="s">
        <v>10</v>
      </c>
      <c r="G4" s="10" t="s">
        <v>4</v>
      </c>
      <c r="H4" s="10" t="s">
        <v>276</v>
      </c>
      <c r="I4" s="10" t="s">
        <v>277</v>
      </c>
      <c r="J4" s="10" t="s">
        <v>66</v>
      </c>
      <c r="K4" s="10" t="s">
        <v>20</v>
      </c>
      <c r="L4" s="109" t="s">
        <v>17</v>
      </c>
      <c r="M4" s="109" t="s">
        <v>312</v>
      </c>
      <c r="N4" s="4"/>
      <c r="O4" s="4"/>
      <c r="P4" s="4"/>
    </row>
    <row r="5" spans="2:16" ht="30" customHeight="1" x14ac:dyDescent="0.5">
      <c r="B5" s="98">
        <v>1</v>
      </c>
      <c r="C5" s="97">
        <v>42995.074606481481</v>
      </c>
      <c r="D5" s="98" t="s">
        <v>18</v>
      </c>
      <c r="E5" s="99" t="s">
        <v>77</v>
      </c>
      <c r="F5" s="100" t="s">
        <v>78</v>
      </c>
      <c r="G5" s="100">
        <v>32</v>
      </c>
      <c r="H5" s="100">
        <v>192</v>
      </c>
      <c r="I5" s="100">
        <v>224</v>
      </c>
      <c r="J5" s="100"/>
      <c r="K5" s="100" t="s">
        <v>22</v>
      </c>
      <c r="L5" s="100" t="s">
        <v>73</v>
      </c>
      <c r="M5" s="100"/>
      <c r="N5" s="4"/>
      <c r="O5" s="4"/>
      <c r="P5" s="93"/>
    </row>
    <row r="6" spans="2:16" ht="30" customHeight="1" x14ac:dyDescent="0.5">
      <c r="B6" s="98">
        <v>2</v>
      </c>
      <c r="C6" s="97">
        <v>42995.074803240743</v>
      </c>
      <c r="D6" s="98" t="s">
        <v>18</v>
      </c>
      <c r="E6" s="99" t="s">
        <v>77</v>
      </c>
      <c r="F6" s="100" t="s">
        <v>78</v>
      </c>
      <c r="G6" s="100">
        <v>32</v>
      </c>
      <c r="H6" s="100">
        <v>224</v>
      </c>
      <c r="I6" s="100">
        <v>192</v>
      </c>
      <c r="J6" s="100" t="s">
        <v>293</v>
      </c>
      <c r="K6" s="100" t="s">
        <v>278</v>
      </c>
      <c r="L6" s="100"/>
      <c r="M6" s="100"/>
      <c r="N6" s="92"/>
    </row>
    <row r="7" spans="2:16" ht="30" customHeight="1" x14ac:dyDescent="0.5">
      <c r="B7" s="98">
        <v>3</v>
      </c>
      <c r="C7" s="97">
        <v>42997.058807870373</v>
      </c>
      <c r="D7" s="98" t="s">
        <v>292</v>
      </c>
      <c r="E7" s="99" t="s">
        <v>294</v>
      </c>
      <c r="F7" s="100" t="s">
        <v>295</v>
      </c>
      <c r="G7" s="100">
        <v>125</v>
      </c>
      <c r="H7" s="100">
        <v>0</v>
      </c>
      <c r="I7" s="100">
        <v>125</v>
      </c>
      <c r="J7" s="100"/>
      <c r="K7" s="100" t="s">
        <v>22</v>
      </c>
      <c r="L7" s="100" t="s">
        <v>296</v>
      </c>
      <c r="M7" s="100"/>
      <c r="N7" s="92"/>
    </row>
    <row r="8" spans="2:16" ht="30" customHeight="1" x14ac:dyDescent="0.5">
      <c r="B8" s="98">
        <v>4</v>
      </c>
      <c r="C8" s="97">
        <v>42997.076967592591</v>
      </c>
      <c r="D8" s="98" t="s">
        <v>298</v>
      </c>
      <c r="E8" s="99" t="s">
        <v>297</v>
      </c>
      <c r="F8" s="100"/>
      <c r="G8" s="100">
        <v>123</v>
      </c>
      <c r="H8" s="100">
        <v>0</v>
      </c>
      <c r="I8" s="100">
        <v>123</v>
      </c>
      <c r="J8" s="100"/>
      <c r="K8" s="100" t="s">
        <v>22</v>
      </c>
      <c r="L8" s="100" t="s">
        <v>296</v>
      </c>
      <c r="M8" s="100"/>
    </row>
    <row r="9" spans="2:16" ht="30" customHeight="1" x14ac:dyDescent="0.5">
      <c r="B9" s="156">
        <v>5</v>
      </c>
      <c r="C9" s="159">
        <v>42997.102673611109</v>
      </c>
      <c r="D9" s="156" t="s">
        <v>217</v>
      </c>
      <c r="E9" s="158" t="s">
        <v>300</v>
      </c>
      <c r="F9" s="157" t="s">
        <v>301</v>
      </c>
      <c r="G9" s="157">
        <v>10</v>
      </c>
      <c r="H9" s="157">
        <v>0</v>
      </c>
      <c r="I9" s="157">
        <v>10</v>
      </c>
      <c r="J9" s="157"/>
      <c r="K9" s="157" t="s">
        <v>22</v>
      </c>
      <c r="L9" s="157" t="s">
        <v>296</v>
      </c>
      <c r="M9" s="100"/>
    </row>
    <row r="10" spans="2:16" ht="30" customHeight="1" x14ac:dyDescent="0.5">
      <c r="B10" s="156">
        <v>6</v>
      </c>
      <c r="C10" s="159">
        <v>42997.103900462964</v>
      </c>
      <c r="D10" s="156" t="s">
        <v>217</v>
      </c>
      <c r="E10" s="158" t="s">
        <v>300</v>
      </c>
      <c r="F10" s="157" t="s">
        <v>301</v>
      </c>
      <c r="G10" s="157">
        <v>2</v>
      </c>
      <c r="H10" s="157">
        <v>10</v>
      </c>
      <c r="I10" s="157">
        <v>12</v>
      </c>
      <c r="J10" s="157"/>
      <c r="K10" s="157" t="s">
        <v>22</v>
      </c>
      <c r="L10" s="157" t="s">
        <v>296</v>
      </c>
      <c r="M10" s="100"/>
    </row>
    <row r="11" spans="2:16" ht="30" customHeight="1" x14ac:dyDescent="0.5">
      <c r="B11" s="156">
        <v>7</v>
      </c>
      <c r="C11" s="159">
        <v>42997.104212962964</v>
      </c>
      <c r="D11" s="156" t="s">
        <v>217</v>
      </c>
      <c r="E11" s="158" t="s">
        <v>300</v>
      </c>
      <c r="F11" s="157" t="s">
        <v>301</v>
      </c>
      <c r="G11" s="157">
        <v>5</v>
      </c>
      <c r="H11" s="157">
        <v>12</v>
      </c>
      <c r="I11" s="157">
        <v>7</v>
      </c>
      <c r="J11" s="157" t="s">
        <v>302</v>
      </c>
      <c r="K11" s="157" t="s">
        <v>278</v>
      </c>
      <c r="L11" s="157"/>
      <c r="M11" s="100"/>
    </row>
    <row r="12" spans="2:16" ht="30" customHeight="1" x14ac:dyDescent="0.5">
      <c r="B12" s="156">
        <v>8</v>
      </c>
      <c r="C12" s="159">
        <v>42997.111805555556</v>
      </c>
      <c r="D12" s="156" t="s">
        <v>217</v>
      </c>
      <c r="E12" s="158" t="s">
        <v>300</v>
      </c>
      <c r="F12" s="157" t="s">
        <v>301</v>
      </c>
      <c r="G12" s="157">
        <v>10</v>
      </c>
      <c r="H12" s="157">
        <v>0</v>
      </c>
      <c r="I12" s="157">
        <v>10</v>
      </c>
      <c r="J12" s="157"/>
      <c r="K12" s="157" t="s">
        <v>22</v>
      </c>
      <c r="L12" s="157" t="s">
        <v>296</v>
      </c>
      <c r="M12" s="100"/>
    </row>
    <row r="13" spans="2:16" ht="30" customHeight="1" x14ac:dyDescent="0.5">
      <c r="B13" s="156">
        <v>9</v>
      </c>
      <c r="C13" s="159">
        <v>42997.112974537034</v>
      </c>
      <c r="D13" s="156" t="s">
        <v>285</v>
      </c>
      <c r="E13" s="158" t="s">
        <v>300</v>
      </c>
      <c r="F13" s="157" t="s">
        <v>301</v>
      </c>
      <c r="G13" s="157">
        <v>10</v>
      </c>
      <c r="H13" s="157">
        <v>0</v>
      </c>
      <c r="I13" s="157">
        <v>10</v>
      </c>
      <c r="J13" s="157"/>
      <c r="K13" s="157" t="s">
        <v>22</v>
      </c>
      <c r="L13" s="157" t="s">
        <v>296</v>
      </c>
      <c r="M13" s="100"/>
    </row>
    <row r="14" spans="2:16" ht="30" customHeight="1" x14ac:dyDescent="0.5">
      <c r="B14" s="156">
        <v>10</v>
      </c>
      <c r="C14" s="159">
        <v>42997.115219907406</v>
      </c>
      <c r="D14" s="156" t="s">
        <v>292</v>
      </c>
      <c r="E14" s="158" t="s">
        <v>300</v>
      </c>
      <c r="F14" s="157" t="s">
        <v>301</v>
      </c>
      <c r="G14" s="157">
        <v>10</v>
      </c>
      <c r="H14" s="157">
        <v>0</v>
      </c>
      <c r="I14" s="157">
        <v>10</v>
      </c>
      <c r="J14" s="157"/>
      <c r="K14" s="157" t="s">
        <v>22</v>
      </c>
      <c r="L14" s="157" t="s">
        <v>296</v>
      </c>
      <c r="M14" s="100"/>
    </row>
    <row r="15" spans="2:16" ht="30" customHeight="1" x14ac:dyDescent="0.5">
      <c r="B15" s="156">
        <v>11</v>
      </c>
      <c r="C15" s="159">
        <v>42997.116631944446</v>
      </c>
      <c r="D15" s="156" t="s">
        <v>217</v>
      </c>
      <c r="E15" s="158" t="s">
        <v>300</v>
      </c>
      <c r="F15" s="157" t="s">
        <v>301</v>
      </c>
      <c r="G15" s="157">
        <v>10</v>
      </c>
      <c r="H15" s="157">
        <v>0</v>
      </c>
      <c r="I15" s="157">
        <v>10</v>
      </c>
      <c r="J15" s="157"/>
      <c r="K15" s="157" t="s">
        <v>22</v>
      </c>
      <c r="L15" s="157" t="s">
        <v>296</v>
      </c>
      <c r="M15" s="100"/>
    </row>
    <row r="16" spans="2:16" ht="30" customHeight="1" x14ac:dyDescent="0.5">
      <c r="B16" s="156">
        <v>12</v>
      </c>
      <c r="C16" s="159">
        <v>42997.119305555556</v>
      </c>
      <c r="D16" s="156" t="s">
        <v>285</v>
      </c>
      <c r="E16" s="158" t="s">
        <v>300</v>
      </c>
      <c r="F16" s="157" t="s">
        <v>301</v>
      </c>
      <c r="G16" s="157">
        <v>50</v>
      </c>
      <c r="H16" s="157">
        <v>0</v>
      </c>
      <c r="I16" s="157">
        <v>50</v>
      </c>
      <c r="J16" s="157"/>
      <c r="K16" s="157" t="s">
        <v>22</v>
      </c>
      <c r="L16" s="157" t="s">
        <v>296</v>
      </c>
      <c r="M16" s="100"/>
    </row>
    <row r="17" spans="2:13" ht="30" customHeight="1" x14ac:dyDescent="0.5">
      <c r="B17" s="98">
        <v>13</v>
      </c>
      <c r="C17" s="97">
        <v>42997.232789351852</v>
      </c>
      <c r="D17" s="98" t="s">
        <v>292</v>
      </c>
      <c r="E17" s="99" t="s">
        <v>304</v>
      </c>
      <c r="F17" s="100" t="s">
        <v>301</v>
      </c>
      <c r="G17" s="100">
        <v>10</v>
      </c>
      <c r="H17" s="100">
        <v>0</v>
      </c>
      <c r="I17" s="100">
        <v>10</v>
      </c>
      <c r="J17" s="100"/>
      <c r="K17" s="100" t="s">
        <v>22</v>
      </c>
      <c r="L17" s="100" t="s">
        <v>296</v>
      </c>
      <c r="M17" s="100"/>
    </row>
    <row r="18" spans="2:13" ht="30" customHeight="1" x14ac:dyDescent="0.5">
      <c r="B18" s="98">
        <v>14</v>
      </c>
      <c r="C18" s="97">
        <v>43129.930798611109</v>
      </c>
      <c r="D18" s="98" t="s">
        <v>298</v>
      </c>
      <c r="E18" s="99" t="s">
        <v>313</v>
      </c>
      <c r="F18" s="100" t="s">
        <v>313</v>
      </c>
      <c r="G18" s="100">
        <v>123</v>
      </c>
      <c r="H18" s="100">
        <v>0</v>
      </c>
      <c r="I18" s="100">
        <v>123</v>
      </c>
      <c r="J18" s="100"/>
      <c r="K18" s="100" t="s">
        <v>22</v>
      </c>
      <c r="L18" s="100" t="s">
        <v>313</v>
      </c>
      <c r="M18" s="100" t="s">
        <v>310</v>
      </c>
    </row>
    <row r="19" spans="2:13" ht="30" customHeight="1" x14ac:dyDescent="0.5">
      <c r="B19" s="98">
        <v>15</v>
      </c>
      <c r="C19" s="97">
        <v>43129.95380787037</v>
      </c>
      <c r="D19" s="98" t="s">
        <v>298</v>
      </c>
      <c r="E19" s="99" t="s">
        <v>313</v>
      </c>
      <c r="F19" s="100" t="s">
        <v>313</v>
      </c>
      <c r="G19" s="100">
        <v>45</v>
      </c>
      <c r="H19" s="100">
        <v>123</v>
      </c>
      <c r="I19" s="100">
        <v>78</v>
      </c>
      <c r="J19" s="100" t="s">
        <v>316</v>
      </c>
      <c r="K19" s="100" t="s">
        <v>278</v>
      </c>
      <c r="L19" s="100"/>
      <c r="M19" s="100" t="s">
        <v>311</v>
      </c>
    </row>
    <row r="20" spans="2:13" ht="30" customHeight="1" x14ac:dyDescent="0.5">
      <c r="B20" s="98">
        <v>16</v>
      </c>
      <c r="C20" s="97">
        <v>43129.956655092596</v>
      </c>
      <c r="D20" s="98" t="s">
        <v>298</v>
      </c>
      <c r="E20" s="99" t="s">
        <v>313</v>
      </c>
      <c r="F20" s="100" t="s">
        <v>313</v>
      </c>
      <c r="G20" s="100">
        <v>7</v>
      </c>
      <c r="H20" s="100">
        <v>78</v>
      </c>
      <c r="I20" s="100">
        <v>71</v>
      </c>
      <c r="J20" s="100" t="s">
        <v>317</v>
      </c>
      <c r="K20" s="100" t="s">
        <v>278</v>
      </c>
      <c r="L20" s="100"/>
      <c r="M20" s="100" t="s">
        <v>311</v>
      </c>
    </row>
    <row r="21" spans="2:13" ht="30" customHeight="1" x14ac:dyDescent="0.5">
      <c r="B21" s="98">
        <v>17</v>
      </c>
      <c r="C21" s="97">
        <v>43129.957824074074</v>
      </c>
      <c r="D21" s="98" t="s">
        <v>298</v>
      </c>
      <c r="E21" s="99" t="s">
        <v>313</v>
      </c>
      <c r="F21" s="100" t="s">
        <v>313</v>
      </c>
      <c r="G21" s="100">
        <v>9</v>
      </c>
      <c r="H21" s="100">
        <v>71</v>
      </c>
      <c r="I21" s="100">
        <v>80</v>
      </c>
      <c r="J21" s="100"/>
      <c r="K21" s="100" t="s">
        <v>22</v>
      </c>
      <c r="L21" s="100" t="s">
        <v>313</v>
      </c>
      <c r="M21" s="100" t="s">
        <v>311</v>
      </c>
    </row>
    <row r="22" spans="2:13" ht="30" customHeight="1" x14ac:dyDescent="0.5">
      <c r="B22" s="98">
        <v>18</v>
      </c>
      <c r="C22" s="97">
        <v>43129.968159722222</v>
      </c>
      <c r="D22" s="98" t="s">
        <v>318</v>
      </c>
      <c r="E22" s="99" t="s">
        <v>319</v>
      </c>
      <c r="F22" s="100"/>
      <c r="G22" s="100">
        <v>100</v>
      </c>
      <c r="H22" s="100">
        <v>0</v>
      </c>
      <c r="I22" s="100">
        <v>100</v>
      </c>
      <c r="J22" s="100"/>
      <c r="K22" s="100" t="s">
        <v>22</v>
      </c>
      <c r="L22" s="100" t="s">
        <v>296</v>
      </c>
      <c r="M22" s="100" t="s">
        <v>311</v>
      </c>
    </row>
    <row r="23" spans="2:13" ht="30" customHeight="1" x14ac:dyDescent="0.5">
      <c r="B23" s="98">
        <v>19</v>
      </c>
      <c r="C23" s="97">
        <v>43129.971307870372</v>
      </c>
      <c r="D23" s="98" t="s">
        <v>321</v>
      </c>
      <c r="E23" s="99" t="s">
        <v>322</v>
      </c>
      <c r="F23" s="100"/>
      <c r="G23" s="100">
        <v>1000</v>
      </c>
      <c r="H23" s="100">
        <v>0</v>
      </c>
      <c r="I23" s="100">
        <v>1000</v>
      </c>
      <c r="J23" s="100"/>
      <c r="K23" s="100" t="s">
        <v>22</v>
      </c>
      <c r="L23" s="100"/>
      <c r="M23" s="100" t="s">
        <v>311</v>
      </c>
    </row>
    <row r="24" spans="2:13" ht="30" customHeight="1" x14ac:dyDescent="0.5">
      <c r="B24" s="98">
        <v>20</v>
      </c>
      <c r="C24" s="97">
        <v>43129.978784722225</v>
      </c>
      <c r="D24" s="98" t="s">
        <v>323</v>
      </c>
      <c r="E24" s="99" t="s">
        <v>324</v>
      </c>
      <c r="F24" s="100"/>
      <c r="G24" s="100">
        <v>123</v>
      </c>
      <c r="H24" s="100">
        <v>0</v>
      </c>
      <c r="I24" s="100">
        <v>123</v>
      </c>
      <c r="J24" s="100"/>
      <c r="K24" s="100" t="s">
        <v>22</v>
      </c>
      <c r="L24" s="100"/>
      <c r="M24" s="100" t="s">
        <v>311</v>
      </c>
    </row>
    <row r="25" spans="2:13" ht="30" customHeight="1" x14ac:dyDescent="0.5">
      <c r="B25" s="98">
        <v>21</v>
      </c>
      <c r="C25" s="97">
        <v>43130.438877314817</v>
      </c>
      <c r="D25" s="98" t="s">
        <v>321</v>
      </c>
      <c r="E25" s="99" t="s">
        <v>322</v>
      </c>
      <c r="F25" s="100"/>
      <c r="G25" s="100">
        <v>100</v>
      </c>
      <c r="H25" s="100">
        <v>1000</v>
      </c>
      <c r="I25" s="100">
        <v>900</v>
      </c>
      <c r="J25" s="100" t="s">
        <v>325</v>
      </c>
      <c r="K25" s="100" t="s">
        <v>278</v>
      </c>
      <c r="L25" s="100"/>
      <c r="M25" s="100" t="s">
        <v>311</v>
      </c>
    </row>
    <row r="26" spans="2:13" ht="30" customHeight="1" x14ac:dyDescent="0.5">
      <c r="B26" s="4"/>
      <c r="C26" s="4"/>
      <c r="D26" s="4"/>
      <c r="E26" s="4"/>
      <c r="F26" s="4"/>
      <c r="G26" s="4"/>
      <c r="H26" s="4"/>
      <c r="I26" s="4"/>
      <c r="J26" s="4"/>
    </row>
    <row r="27" spans="2:13" ht="30" customHeight="1" x14ac:dyDescent="0.5">
      <c r="B27" s="4"/>
      <c r="C27" s="4"/>
      <c r="D27" s="4"/>
      <c r="E27" s="4"/>
      <c r="F27" s="4"/>
      <c r="G27" s="4"/>
      <c r="H27" s="4"/>
      <c r="I27" s="4"/>
      <c r="J27" s="4"/>
    </row>
    <row r="28" spans="2:13" ht="30" customHeight="1" x14ac:dyDescent="0.5">
      <c r="B28" s="4"/>
      <c r="C28" s="4"/>
      <c r="D28" s="4"/>
      <c r="E28" s="4"/>
      <c r="F28" s="4"/>
      <c r="G28" s="4"/>
      <c r="H28" s="4"/>
      <c r="I28" s="4"/>
      <c r="J28" s="4"/>
    </row>
    <row r="29" spans="2:13" ht="30" customHeight="1" x14ac:dyDescent="0.5">
      <c r="B29" s="4"/>
      <c r="C29" s="4"/>
      <c r="D29" s="4"/>
      <c r="E29" s="4"/>
      <c r="F29" s="4"/>
      <c r="G29" s="4"/>
      <c r="H29" s="4"/>
      <c r="I29" s="4"/>
      <c r="J29" s="4"/>
    </row>
    <row r="30" spans="2:13" ht="30" customHeight="1" x14ac:dyDescent="0.5">
      <c r="B30" s="4"/>
      <c r="C30" s="4"/>
      <c r="D30" s="4"/>
      <c r="E30" s="4"/>
      <c r="F30" s="4"/>
      <c r="G30" s="4"/>
      <c r="H30" s="4"/>
      <c r="I30" s="4"/>
      <c r="J30" s="4"/>
    </row>
    <row r="31" spans="2:13" ht="30" customHeight="1" x14ac:dyDescent="0.5">
      <c r="B31" s="4"/>
      <c r="C31" s="4"/>
      <c r="D31" s="4"/>
      <c r="E31" s="4"/>
      <c r="F31" s="4"/>
      <c r="G31" s="4"/>
      <c r="H31" s="4"/>
      <c r="I31" s="4"/>
      <c r="J31" s="4"/>
    </row>
    <row r="32" spans="2:13" ht="30" customHeight="1" x14ac:dyDescent="0.5">
      <c r="B32" s="4"/>
      <c r="C32" s="4"/>
      <c r="D32" s="4"/>
      <c r="E32" s="4"/>
      <c r="F32" s="4"/>
      <c r="G32" s="4"/>
      <c r="H32" s="4"/>
      <c r="I32" s="4"/>
      <c r="J32" s="4"/>
    </row>
    <row r="33" spans="2:10" ht="30" customHeight="1" x14ac:dyDescent="0.5">
      <c r="B33" s="4"/>
      <c r="C33" s="4"/>
      <c r="D33" s="4"/>
      <c r="E33" s="4"/>
      <c r="F33" s="4"/>
      <c r="G33" s="4"/>
      <c r="H33" s="4"/>
      <c r="I33" s="4"/>
      <c r="J33" s="4"/>
    </row>
  </sheetData>
  <conditionalFormatting sqref="B5:M25">
    <cfRule type="expression" dxfId="22" priority="1">
      <formula>ROW()=CELL("row")</formula>
    </cfRule>
    <cfRule type="expression" dxfId="21" priority="12">
      <formula>$K5="OUT"</formula>
    </cfRule>
    <cfRule type="expression" dxfId="20" priority="13">
      <formula>$K5="IN"</formula>
    </cfRule>
  </conditionalFormatting>
  <dataValidations xWindow="1362" yWindow="758" count="6">
    <dataValidation allowBlank="1" showInputMessage="1" showErrorMessage="1" prompt="Use Inventory pick list to track quantity of each SKU needed to fulfill orders. Clear pick list table in cell B2. Navigate to Inventory List worksheet in cell C2" sqref="A1:A2"/>
    <dataValidation allowBlank="1" showInputMessage="1" showErrorMessage="1" prompt="Select the SKU from the dropdown list in this column under this heading. Press ALT+DOWN ARROW to open the dropdown list then press ENTER to choose one of the items" sqref="B4:D4"/>
    <dataValidation allowBlank="1" showInputMessage="1" showErrorMessage="1" prompt="Quantity Available for each item is automatically calculated in this column under this heading" sqref="E4"/>
    <dataValidation allowBlank="1" showInputMessage="1" showErrorMessage="1" prompt="Item Description is automatically updated in this column under this heading" sqref="F4"/>
    <dataValidation allowBlank="1" showInputMessage="1" showErrorMessage="1" prompt="Unit is automatically updated in this column under this heading" sqref="G4:I4"/>
    <dataValidation errorStyle="warning" allowBlank="1" showErrorMessage="1" errorTitle="Whoops!" error="Your entry isn't on the Inventory List. You can click Yes to keep it but other inventory information won't automatically be filled in. " sqref="B5:D25"/>
  </dataValidations>
  <printOptions horizontalCentered="1"/>
  <pageMargins left="0.25" right="0.25" top="0.75" bottom="0.75" header="0.3" footer="0.3"/>
  <pageSetup scale="75" fitToHeight="0" orientation="landscape" r:id="rId1"/>
  <headerFooter differentFirst="1">
    <oddFooter>Page &amp;P of &amp;N</oddFooter>
  </headerFooter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InSheet">
    <pageSetUpPr fitToPage="1"/>
  </sheetPr>
  <dimension ref="A1:AH94"/>
  <sheetViews>
    <sheetView showGridLines="0" rightToLeft="1" topLeftCell="A2" zoomScale="90" zoomScaleNormal="90" workbookViewId="0">
      <selection activeCell="B2" sqref="B2:J2"/>
    </sheetView>
  </sheetViews>
  <sheetFormatPr defaultColWidth="8.87890625" defaultRowHeight="12.85" x14ac:dyDescent="0.35"/>
  <cols>
    <col min="1" max="1" width="2" style="51" customWidth="1"/>
    <col min="2" max="2" width="6.87890625" style="51" customWidth="1"/>
    <col min="3" max="3" width="7.52734375" style="51" customWidth="1"/>
    <col min="4" max="4" width="10" style="51" customWidth="1"/>
    <col min="5" max="5" width="7.76171875" style="51" customWidth="1"/>
    <col min="6" max="6" width="9.41015625" style="51" customWidth="1"/>
    <col min="7" max="8" width="7.76171875" style="51" customWidth="1"/>
    <col min="9" max="9" width="12" style="51" customWidth="1"/>
    <col min="10" max="10" width="6.76171875" style="51" customWidth="1"/>
    <col min="11" max="16384" width="8.87890625" style="51"/>
  </cols>
  <sheetData>
    <row r="1" spans="1:34" ht="12" customHeight="1" x14ac:dyDescent="0.4">
      <c r="A1" s="129"/>
      <c r="B1" s="132"/>
      <c r="C1" s="132"/>
      <c r="D1" s="132"/>
      <c r="E1" s="133"/>
      <c r="F1" s="134" t="s">
        <v>263</v>
      </c>
      <c r="G1" s="132"/>
      <c r="H1" s="132"/>
      <c r="I1" s="132"/>
      <c r="J1" s="132" t="s">
        <v>262</v>
      </c>
      <c r="K1" s="127"/>
      <c r="L1" s="126"/>
      <c r="M1" s="126"/>
      <c r="N1" s="126"/>
      <c r="O1" s="126"/>
      <c r="P1" s="126"/>
      <c r="Q1" s="126"/>
      <c r="R1" s="126"/>
      <c r="S1" s="126"/>
      <c r="T1" s="126"/>
      <c r="U1" s="126"/>
      <c r="V1" s="126"/>
      <c r="W1" s="126"/>
      <c r="X1" s="126"/>
      <c r="Y1" s="126"/>
      <c r="Z1" s="126"/>
      <c r="AA1" s="126"/>
      <c r="AB1" s="126"/>
      <c r="AC1" s="126"/>
      <c r="AD1" s="126"/>
      <c r="AE1" s="126"/>
      <c r="AF1" s="126"/>
      <c r="AG1" s="126"/>
      <c r="AH1" s="126"/>
    </row>
    <row r="2" spans="1:34" ht="14.65" customHeight="1" x14ac:dyDescent="0.4">
      <c r="A2" s="126"/>
      <c r="B2" s="164" t="s">
        <v>290</v>
      </c>
      <c r="C2" s="165"/>
      <c r="D2" s="165"/>
      <c r="E2" s="165"/>
      <c r="F2" s="165"/>
      <c r="G2" s="165"/>
      <c r="H2" s="165"/>
      <c r="I2" s="165"/>
      <c r="J2" s="166"/>
      <c r="K2" s="127"/>
      <c r="L2" s="126"/>
      <c r="M2" s="126"/>
      <c r="N2" s="126"/>
      <c r="O2" s="126"/>
      <c r="P2" s="126"/>
      <c r="Q2" s="126"/>
      <c r="R2" s="126"/>
      <c r="S2" s="126"/>
      <c r="T2" s="126"/>
      <c r="U2" s="126"/>
      <c r="V2" s="126"/>
      <c r="W2" s="126"/>
      <c r="X2" s="126"/>
      <c r="Y2" s="126"/>
      <c r="Z2" s="126"/>
      <c r="AA2" s="126"/>
      <c r="AB2" s="126"/>
      <c r="AC2" s="126"/>
      <c r="AD2" s="126"/>
      <c r="AE2" s="126"/>
      <c r="AF2" s="126"/>
      <c r="AG2" s="126"/>
      <c r="AH2" s="126"/>
    </row>
    <row r="3" spans="1:34" ht="14.65" customHeight="1" x14ac:dyDescent="0.4">
      <c r="A3" s="126"/>
      <c r="B3" s="167" t="s">
        <v>289</v>
      </c>
      <c r="C3" s="168"/>
      <c r="D3" s="168"/>
      <c r="E3" s="168"/>
      <c r="F3" s="168"/>
      <c r="G3" s="168"/>
      <c r="H3" s="168"/>
      <c r="I3" s="168"/>
      <c r="J3" s="169"/>
      <c r="K3" s="128"/>
      <c r="L3" s="126"/>
      <c r="M3" s="126"/>
      <c r="N3" s="126"/>
      <c r="O3" s="126"/>
      <c r="P3" s="126"/>
      <c r="Q3" s="126"/>
      <c r="R3" s="126"/>
      <c r="S3" s="126"/>
      <c r="T3" s="126"/>
      <c r="U3" s="126"/>
      <c r="V3" s="126"/>
      <c r="W3" s="126"/>
      <c r="X3" s="126"/>
      <c r="Y3" s="126"/>
      <c r="Z3" s="126"/>
      <c r="AA3" s="126"/>
      <c r="AB3" s="126"/>
      <c r="AC3" s="126"/>
      <c r="AD3" s="126"/>
      <c r="AE3" s="126"/>
      <c r="AF3" s="126"/>
      <c r="AG3" s="126"/>
      <c r="AH3" s="126"/>
    </row>
    <row r="4" spans="1:34" ht="13.2" x14ac:dyDescent="0.4">
      <c r="A4" s="129"/>
      <c r="B4" s="69"/>
      <c r="C4" s="52"/>
      <c r="D4" s="53"/>
      <c r="E4" s="84"/>
      <c r="F4" s="84"/>
      <c r="G4" s="53"/>
      <c r="H4" s="53"/>
      <c r="I4" s="90"/>
      <c r="J4" s="60"/>
      <c r="K4" s="127"/>
      <c r="L4" s="126"/>
      <c r="M4" s="126"/>
      <c r="N4" s="126"/>
      <c r="O4" s="126"/>
      <c r="P4" s="126"/>
      <c r="Q4" s="126"/>
      <c r="R4" s="126"/>
      <c r="S4" s="126"/>
      <c r="T4" s="126"/>
      <c r="U4" s="126"/>
      <c r="V4" s="126"/>
      <c r="W4" s="126"/>
      <c r="X4" s="126"/>
      <c r="Y4" s="126"/>
      <c r="Z4" s="126"/>
      <c r="AA4" s="126"/>
      <c r="AB4" s="126"/>
      <c r="AC4" s="126"/>
      <c r="AD4" s="126"/>
      <c r="AE4" s="126"/>
      <c r="AF4" s="126"/>
      <c r="AG4" s="126"/>
      <c r="AH4" s="126"/>
    </row>
    <row r="5" spans="1:34" ht="13.2" x14ac:dyDescent="0.4">
      <c r="A5" s="129"/>
      <c r="B5" s="72"/>
      <c r="C5" s="53"/>
      <c r="D5" s="94"/>
      <c r="E5" s="84" t="s">
        <v>246</v>
      </c>
      <c r="F5" s="53"/>
      <c r="G5" s="53"/>
      <c r="H5" s="53"/>
      <c r="I5" s="53"/>
      <c r="J5" s="64"/>
      <c r="K5" s="126"/>
      <c r="L5" s="126"/>
      <c r="M5" s="126"/>
      <c r="N5" s="126"/>
      <c r="O5" s="126"/>
      <c r="P5" s="126"/>
      <c r="Q5" s="126"/>
      <c r="R5" s="126"/>
      <c r="S5" s="126"/>
      <c r="T5" s="126"/>
      <c r="U5" s="126"/>
      <c r="V5" s="126"/>
      <c r="W5" s="126"/>
      <c r="X5" s="126"/>
      <c r="Y5" s="126"/>
      <c r="Z5" s="126"/>
      <c r="AA5" s="126"/>
      <c r="AB5" s="126"/>
      <c r="AC5" s="126"/>
      <c r="AD5" s="126"/>
      <c r="AE5" s="126"/>
      <c r="AF5" s="126"/>
      <c r="AG5" s="126"/>
      <c r="AH5" s="126"/>
    </row>
    <row r="6" spans="1:34" ht="13.2" customHeight="1" x14ac:dyDescent="0.4">
      <c r="A6" s="129"/>
      <c r="B6" s="69"/>
      <c r="C6" s="124">
        <v>43129</v>
      </c>
      <c r="D6" s="84" t="s">
        <v>261</v>
      </c>
      <c r="E6" s="79"/>
      <c r="F6" s="84"/>
      <c r="G6" s="94"/>
      <c r="H6" s="176" t="s">
        <v>305</v>
      </c>
      <c r="I6" s="52" t="s">
        <v>260</v>
      </c>
      <c r="J6" s="95"/>
      <c r="K6" s="126"/>
      <c r="L6" s="126"/>
      <c r="M6" s="126"/>
      <c r="N6" s="126"/>
      <c r="O6" s="126"/>
      <c r="P6" s="126"/>
      <c r="Q6" s="126"/>
      <c r="R6" s="126"/>
      <c r="S6" s="126"/>
      <c r="T6" s="126"/>
      <c r="U6" s="126"/>
      <c r="V6" s="126"/>
      <c r="W6" s="126"/>
      <c r="X6" s="126"/>
      <c r="Y6" s="126"/>
      <c r="Z6" s="126"/>
      <c r="AA6" s="126"/>
      <c r="AB6" s="126"/>
      <c r="AC6" s="126"/>
      <c r="AD6" s="126"/>
      <c r="AE6" s="126"/>
      <c r="AF6" s="126"/>
      <c r="AG6" s="126"/>
      <c r="AH6" s="126"/>
    </row>
    <row r="7" spans="1:34" ht="13.2" x14ac:dyDescent="0.4">
      <c r="A7" s="129"/>
      <c r="B7" s="69"/>
      <c r="C7" s="84"/>
      <c r="D7" s="84" t="s">
        <v>259</v>
      </c>
      <c r="E7" s="84"/>
      <c r="F7" s="52"/>
      <c r="G7" s="96"/>
      <c r="H7" s="176"/>
      <c r="I7" s="84" t="s">
        <v>258</v>
      </c>
      <c r="J7" s="60"/>
      <c r="K7" s="127"/>
      <c r="L7" s="126"/>
      <c r="M7" s="126"/>
      <c r="N7" s="126"/>
      <c r="O7" s="126"/>
      <c r="P7" s="126"/>
      <c r="Q7" s="126"/>
      <c r="R7" s="126"/>
      <c r="S7" s="126"/>
      <c r="T7" s="126"/>
      <c r="U7" s="126"/>
      <c r="V7" s="126"/>
      <c r="W7" s="126"/>
      <c r="X7" s="126"/>
      <c r="Y7" s="126"/>
      <c r="Z7" s="126"/>
      <c r="AA7" s="126"/>
      <c r="AB7" s="126"/>
      <c r="AC7" s="126"/>
      <c r="AD7" s="126"/>
      <c r="AE7" s="126"/>
      <c r="AF7" s="126"/>
      <c r="AG7" s="126"/>
      <c r="AH7" s="126"/>
    </row>
    <row r="8" spans="1:34" ht="13.2" x14ac:dyDescent="0.4">
      <c r="A8" s="129"/>
      <c r="B8" s="72"/>
      <c r="C8" s="84"/>
      <c r="D8" s="84"/>
      <c r="E8" s="84"/>
      <c r="F8" s="84"/>
      <c r="G8" s="90"/>
      <c r="H8" s="52"/>
      <c r="I8" s="52"/>
      <c r="J8" s="60"/>
      <c r="K8" s="127"/>
      <c r="L8" s="126"/>
      <c r="M8" s="126"/>
      <c r="N8" s="126"/>
      <c r="O8" s="126"/>
      <c r="P8" s="126"/>
      <c r="Q8" s="126"/>
      <c r="R8" s="126"/>
      <c r="S8" s="126"/>
      <c r="T8" s="126"/>
      <c r="U8" s="126"/>
      <c r="V8" s="126"/>
      <c r="W8" s="126"/>
      <c r="X8" s="126"/>
      <c r="Y8" s="126"/>
      <c r="Z8" s="126"/>
      <c r="AA8" s="126"/>
      <c r="AB8" s="126"/>
      <c r="AC8" s="126"/>
      <c r="AD8" s="126"/>
      <c r="AE8" s="126"/>
      <c r="AF8" s="126"/>
      <c r="AG8" s="126"/>
      <c r="AH8" s="126"/>
    </row>
    <row r="9" spans="1:34" ht="13.2" customHeight="1" x14ac:dyDescent="0.4">
      <c r="A9" s="129"/>
      <c r="B9" s="72"/>
      <c r="C9" s="84"/>
      <c r="D9" s="84"/>
      <c r="E9" s="177">
        <v>19</v>
      </c>
      <c r="F9" s="177"/>
      <c r="G9" s="175" t="s">
        <v>264</v>
      </c>
      <c r="H9" s="175"/>
      <c r="I9" s="52"/>
      <c r="J9" s="60"/>
      <c r="K9" s="127"/>
      <c r="L9" s="126"/>
      <c r="M9" s="126"/>
      <c r="N9" s="126"/>
      <c r="O9" s="126"/>
      <c r="P9" s="126"/>
      <c r="Q9" s="126"/>
      <c r="R9" s="126"/>
      <c r="S9" s="126"/>
      <c r="T9" s="126"/>
      <c r="U9" s="126"/>
      <c r="V9" s="126"/>
      <c r="W9" s="126"/>
      <c r="X9" s="126"/>
      <c r="Y9" s="126"/>
      <c r="Z9" s="126"/>
      <c r="AA9" s="126"/>
      <c r="AB9" s="126"/>
      <c r="AC9" s="126"/>
      <c r="AD9" s="126"/>
      <c r="AE9" s="126"/>
      <c r="AF9" s="126"/>
      <c r="AG9" s="126"/>
      <c r="AH9" s="126"/>
    </row>
    <row r="10" spans="1:34" ht="14.65" customHeight="1" x14ac:dyDescent="0.4">
      <c r="A10" s="129"/>
      <c r="B10" s="74"/>
      <c r="C10" s="53"/>
      <c r="D10" s="53"/>
      <c r="E10" s="53"/>
      <c r="F10" s="53"/>
      <c r="G10" s="175" t="s">
        <v>273</v>
      </c>
      <c r="H10" s="175"/>
      <c r="I10" s="53"/>
      <c r="J10" s="60"/>
      <c r="K10" s="127"/>
      <c r="L10" s="126"/>
      <c r="M10" s="126"/>
      <c r="N10" s="126"/>
      <c r="O10" s="126"/>
      <c r="P10" s="126"/>
      <c r="Q10" s="126"/>
      <c r="R10" s="126"/>
      <c r="S10" s="126"/>
      <c r="T10" s="126"/>
      <c r="U10" s="126"/>
      <c r="V10" s="126"/>
      <c r="W10" s="126"/>
      <c r="X10" s="126"/>
      <c r="Y10" s="126"/>
      <c r="Z10" s="126"/>
      <c r="AA10" s="126"/>
      <c r="AB10" s="126"/>
      <c r="AC10" s="126"/>
      <c r="AD10" s="126"/>
      <c r="AE10" s="126"/>
      <c r="AF10" s="126"/>
      <c r="AG10" s="126"/>
      <c r="AH10" s="126"/>
    </row>
    <row r="11" spans="1:34" ht="13.2" x14ac:dyDescent="0.4">
      <c r="A11" s="129"/>
      <c r="B11" s="72"/>
      <c r="C11" s="84"/>
      <c r="D11" s="174"/>
      <c r="E11" s="174"/>
      <c r="F11" s="53"/>
      <c r="G11" s="53"/>
      <c r="H11" s="53"/>
      <c r="I11" s="53"/>
      <c r="J11" s="60"/>
      <c r="K11" s="129"/>
      <c r="L11" s="126"/>
      <c r="M11" s="126"/>
      <c r="N11" s="126"/>
      <c r="O11" s="126"/>
      <c r="P11" s="126"/>
      <c r="Q11" s="126"/>
      <c r="R11" s="126"/>
      <c r="S11" s="126"/>
      <c r="T11" s="126"/>
      <c r="U11" s="126"/>
      <c r="V11" s="126"/>
      <c r="W11" s="126"/>
      <c r="X11" s="126"/>
      <c r="Y11" s="126"/>
      <c r="Z11" s="126"/>
      <c r="AA11" s="126"/>
      <c r="AB11" s="126"/>
      <c r="AC11" s="126"/>
      <c r="AD11" s="126"/>
      <c r="AE11" s="126"/>
      <c r="AF11" s="126"/>
      <c r="AG11" s="126"/>
      <c r="AH11" s="126"/>
    </row>
    <row r="12" spans="1:34" ht="13.2" x14ac:dyDescent="0.4">
      <c r="A12" s="129"/>
      <c r="B12" s="74"/>
      <c r="C12" s="84"/>
      <c r="D12" s="84"/>
      <c r="E12" s="84"/>
      <c r="F12" s="84"/>
      <c r="G12" s="84"/>
      <c r="H12" s="53"/>
      <c r="I12" s="84"/>
      <c r="J12" s="64"/>
      <c r="K12" s="130"/>
      <c r="L12" s="126"/>
      <c r="M12" s="126"/>
      <c r="N12" s="126"/>
      <c r="O12" s="126"/>
      <c r="P12" s="126"/>
      <c r="Q12" s="126"/>
      <c r="R12" s="126"/>
      <c r="S12" s="126"/>
      <c r="T12" s="126"/>
      <c r="U12" s="126"/>
      <c r="V12" s="126"/>
      <c r="W12" s="126"/>
      <c r="X12" s="126"/>
      <c r="Y12" s="126"/>
      <c r="Z12" s="126"/>
      <c r="AA12" s="126"/>
      <c r="AB12" s="126"/>
      <c r="AC12" s="126"/>
      <c r="AD12" s="126"/>
      <c r="AE12" s="126"/>
      <c r="AF12" s="126"/>
      <c r="AG12" s="126"/>
      <c r="AH12" s="126"/>
    </row>
    <row r="13" spans="1:34" ht="13.2" x14ac:dyDescent="0.4">
      <c r="A13" s="129"/>
      <c r="B13" s="74"/>
      <c r="C13" s="53"/>
      <c r="D13" s="53"/>
      <c r="E13" s="53"/>
      <c r="F13" s="53"/>
      <c r="G13" s="53"/>
      <c r="H13" s="53"/>
      <c r="I13" s="84"/>
      <c r="J13" s="64"/>
      <c r="K13" s="130"/>
      <c r="L13" s="126"/>
      <c r="M13" s="126"/>
      <c r="N13" s="126"/>
      <c r="O13" s="126"/>
      <c r="P13" s="126"/>
      <c r="Q13" s="126"/>
      <c r="R13" s="126"/>
      <c r="S13" s="126"/>
      <c r="T13" s="126"/>
      <c r="U13" s="126"/>
      <c r="V13" s="126"/>
      <c r="W13" s="126"/>
      <c r="X13" s="126"/>
      <c r="Y13" s="126"/>
      <c r="Z13" s="126"/>
      <c r="AA13" s="126"/>
      <c r="AB13" s="126"/>
      <c r="AC13" s="126"/>
      <c r="AD13" s="126"/>
      <c r="AE13" s="126"/>
      <c r="AF13" s="126"/>
      <c r="AG13" s="126"/>
      <c r="AH13" s="126"/>
    </row>
    <row r="14" spans="1:34" ht="13.2" customHeight="1" x14ac:dyDescent="0.4">
      <c r="A14" s="129"/>
      <c r="B14" s="72"/>
      <c r="C14" s="87" t="s">
        <v>251</v>
      </c>
      <c r="D14" s="80" t="s">
        <v>265</v>
      </c>
      <c r="E14" s="87" t="s">
        <v>253</v>
      </c>
      <c r="F14" s="80" t="s">
        <v>287</v>
      </c>
      <c r="G14" s="87" t="s">
        <v>254</v>
      </c>
      <c r="H14" s="170" t="s">
        <v>252</v>
      </c>
      <c r="I14" s="171"/>
      <c r="J14" s="60"/>
      <c r="K14" s="129"/>
      <c r="L14" s="126"/>
      <c r="M14" s="126"/>
      <c r="N14" s="126"/>
      <c r="O14" s="126"/>
      <c r="P14" s="126"/>
      <c r="Q14" s="126"/>
      <c r="R14" s="126"/>
      <c r="S14" s="126"/>
      <c r="T14" s="126"/>
      <c r="U14" s="126"/>
      <c r="V14" s="126"/>
      <c r="W14" s="126"/>
      <c r="X14" s="126"/>
      <c r="Y14" s="126"/>
      <c r="Z14" s="126"/>
      <c r="AA14" s="126"/>
      <c r="AB14" s="126"/>
      <c r="AC14" s="126"/>
      <c r="AD14" s="126"/>
      <c r="AE14" s="126"/>
      <c r="AF14" s="126"/>
      <c r="AG14" s="126"/>
      <c r="AH14" s="126"/>
    </row>
    <row r="15" spans="1:34" ht="26.4" x14ac:dyDescent="0.4">
      <c r="A15" s="129"/>
      <c r="B15" s="72"/>
      <c r="C15" s="88" t="s">
        <v>247</v>
      </c>
      <c r="D15" s="82" t="s">
        <v>280</v>
      </c>
      <c r="E15" s="88" t="s">
        <v>249</v>
      </c>
      <c r="F15" s="82" t="s">
        <v>288</v>
      </c>
      <c r="G15" s="88" t="s">
        <v>250</v>
      </c>
      <c r="H15" s="172" t="s">
        <v>248</v>
      </c>
      <c r="I15" s="173"/>
      <c r="J15" s="60"/>
      <c r="K15" s="131"/>
      <c r="L15" s="126"/>
      <c r="M15" s="126"/>
      <c r="N15" s="126"/>
      <c r="O15" s="126"/>
      <c r="P15" s="126"/>
      <c r="Q15" s="126"/>
      <c r="R15" s="126"/>
      <c r="S15" s="126"/>
      <c r="T15" s="126"/>
      <c r="U15" s="126"/>
      <c r="V15" s="126"/>
      <c r="W15" s="126"/>
      <c r="X15" s="126"/>
      <c r="Y15" s="126"/>
      <c r="Z15" s="126"/>
      <c r="AA15" s="126"/>
      <c r="AB15" s="126"/>
      <c r="AC15" s="126"/>
      <c r="AD15" s="126"/>
      <c r="AE15" s="126"/>
      <c r="AF15" s="126"/>
      <c r="AG15" s="126"/>
      <c r="AH15" s="126"/>
    </row>
    <row r="16" spans="1:34" ht="13.2" x14ac:dyDescent="0.4">
      <c r="A16" s="129"/>
      <c r="B16" s="74"/>
      <c r="C16" s="200" t="s">
        <v>321</v>
      </c>
      <c r="D16" s="182"/>
      <c r="E16" s="182">
        <v>1000</v>
      </c>
      <c r="F16" s="185">
        <v>1000</v>
      </c>
      <c r="G16" s="182">
        <v>0</v>
      </c>
      <c r="H16" s="188" t="s">
        <v>322</v>
      </c>
      <c r="I16" s="189"/>
      <c r="J16" s="60"/>
      <c r="K16" s="131"/>
      <c r="L16" s="126"/>
      <c r="M16" s="126"/>
      <c r="N16" s="126"/>
      <c r="O16" s="126"/>
      <c r="P16" s="126"/>
      <c r="Q16" s="126"/>
      <c r="R16" s="126"/>
      <c r="S16" s="126"/>
      <c r="T16" s="126"/>
      <c r="U16" s="126"/>
      <c r="V16" s="126"/>
      <c r="W16" s="126"/>
      <c r="X16" s="126"/>
      <c r="Y16" s="126"/>
      <c r="Z16" s="126"/>
      <c r="AA16" s="126"/>
      <c r="AB16" s="126"/>
      <c r="AC16" s="126"/>
      <c r="AD16" s="126"/>
      <c r="AE16" s="126"/>
      <c r="AF16" s="126"/>
      <c r="AG16" s="126"/>
      <c r="AH16" s="126"/>
    </row>
    <row r="17" spans="1:34" ht="14.65" customHeight="1" x14ac:dyDescent="0.35">
      <c r="A17" s="129"/>
      <c r="B17" s="74"/>
      <c r="C17" s="201"/>
      <c r="D17" s="183"/>
      <c r="E17" s="183"/>
      <c r="F17" s="186"/>
      <c r="G17" s="183"/>
      <c r="H17" s="190"/>
      <c r="I17" s="191"/>
      <c r="J17" s="64"/>
      <c r="K17" s="126"/>
      <c r="L17" s="126"/>
      <c r="M17" s="126"/>
      <c r="N17" s="126"/>
      <c r="O17" s="126"/>
      <c r="P17" s="126"/>
      <c r="Q17" s="126"/>
      <c r="R17" s="126"/>
      <c r="S17" s="126"/>
      <c r="T17" s="126"/>
      <c r="U17" s="126"/>
      <c r="V17" s="126"/>
      <c r="W17" s="126"/>
      <c r="X17" s="126"/>
      <c r="Y17" s="126"/>
      <c r="Z17" s="126"/>
      <c r="AA17" s="126"/>
      <c r="AB17" s="126"/>
      <c r="AC17" s="126"/>
      <c r="AD17" s="126"/>
      <c r="AE17" s="126"/>
      <c r="AF17" s="126"/>
      <c r="AG17" s="126"/>
      <c r="AH17" s="126"/>
    </row>
    <row r="18" spans="1:34" ht="14.65" customHeight="1" x14ac:dyDescent="0.35">
      <c r="A18" s="129"/>
      <c r="B18" s="74"/>
      <c r="C18" s="201"/>
      <c r="D18" s="183"/>
      <c r="E18" s="183"/>
      <c r="F18" s="186"/>
      <c r="G18" s="183"/>
      <c r="H18" s="190"/>
      <c r="I18" s="191"/>
      <c r="J18" s="64"/>
      <c r="K18" s="126"/>
      <c r="L18" s="126"/>
      <c r="M18" s="126"/>
      <c r="N18" s="126"/>
      <c r="O18" s="126"/>
      <c r="P18" s="126"/>
      <c r="Q18" s="126"/>
      <c r="R18" s="126"/>
      <c r="S18" s="126"/>
      <c r="T18" s="126"/>
      <c r="U18" s="126"/>
      <c r="V18" s="126"/>
      <c r="W18" s="126"/>
      <c r="X18" s="126"/>
      <c r="Y18" s="126"/>
      <c r="Z18" s="126"/>
      <c r="AA18" s="126"/>
      <c r="AB18" s="126"/>
      <c r="AC18" s="126"/>
      <c r="AD18" s="126"/>
      <c r="AE18" s="126"/>
      <c r="AF18" s="126"/>
      <c r="AG18" s="126"/>
      <c r="AH18" s="126"/>
    </row>
    <row r="19" spans="1:34" ht="13.2" x14ac:dyDescent="0.4">
      <c r="A19" s="129"/>
      <c r="B19" s="74"/>
      <c r="C19" s="201"/>
      <c r="D19" s="183"/>
      <c r="E19" s="183"/>
      <c r="F19" s="186"/>
      <c r="G19" s="183"/>
      <c r="H19" s="190"/>
      <c r="I19" s="191"/>
      <c r="J19" s="60"/>
      <c r="K19" s="131"/>
      <c r="L19" s="126"/>
      <c r="M19" s="126"/>
      <c r="N19" s="126"/>
      <c r="O19" s="126"/>
      <c r="P19" s="126"/>
      <c r="Q19" s="126"/>
      <c r="R19" s="126"/>
      <c r="S19" s="126"/>
      <c r="T19" s="126"/>
      <c r="U19" s="126"/>
      <c r="V19" s="126"/>
      <c r="W19" s="126"/>
      <c r="X19" s="126"/>
      <c r="Y19" s="126"/>
      <c r="Z19" s="126"/>
      <c r="AA19" s="126"/>
      <c r="AB19" s="126"/>
      <c r="AC19" s="126"/>
      <c r="AD19" s="126"/>
      <c r="AE19" s="126"/>
      <c r="AF19" s="126"/>
      <c r="AG19" s="126"/>
      <c r="AH19" s="126"/>
    </row>
    <row r="20" spans="1:34" ht="13.2" x14ac:dyDescent="0.4">
      <c r="A20" s="129"/>
      <c r="B20" s="74"/>
      <c r="C20" s="202"/>
      <c r="D20" s="184"/>
      <c r="E20" s="184"/>
      <c r="F20" s="187"/>
      <c r="G20" s="184"/>
      <c r="H20" s="192"/>
      <c r="I20" s="193"/>
      <c r="J20" s="60"/>
      <c r="K20" s="131"/>
      <c r="L20" s="126"/>
      <c r="M20" s="126"/>
      <c r="N20" s="126"/>
      <c r="O20" s="126"/>
      <c r="P20" s="126"/>
      <c r="Q20" s="126"/>
      <c r="R20" s="126"/>
      <c r="S20" s="126"/>
      <c r="T20" s="126"/>
      <c r="U20" s="126"/>
      <c r="V20" s="126"/>
      <c r="W20" s="126"/>
      <c r="X20" s="126"/>
      <c r="Y20" s="126"/>
      <c r="Z20" s="126"/>
      <c r="AA20" s="126"/>
      <c r="AB20" s="126"/>
      <c r="AC20" s="126"/>
      <c r="AD20" s="126"/>
      <c r="AE20" s="126"/>
      <c r="AF20" s="126"/>
      <c r="AG20" s="126"/>
      <c r="AH20" s="126"/>
    </row>
    <row r="21" spans="1:34" ht="13.2" x14ac:dyDescent="0.4">
      <c r="A21" s="129"/>
      <c r="B21" s="74"/>
      <c r="C21" s="84"/>
      <c r="D21" s="84"/>
      <c r="E21" s="84"/>
      <c r="F21" s="84"/>
      <c r="G21" s="84"/>
      <c r="H21" s="53"/>
      <c r="I21" s="65"/>
      <c r="J21" s="60"/>
      <c r="K21" s="131"/>
      <c r="L21" s="126"/>
      <c r="M21" s="126"/>
      <c r="N21" s="126"/>
      <c r="O21" s="126"/>
      <c r="P21" s="126"/>
      <c r="Q21" s="126"/>
      <c r="R21" s="126"/>
      <c r="S21" s="126"/>
      <c r="T21" s="126"/>
      <c r="U21" s="126"/>
      <c r="V21" s="126"/>
      <c r="W21" s="126"/>
      <c r="X21" s="126"/>
      <c r="Y21" s="126"/>
      <c r="Z21" s="126"/>
      <c r="AA21" s="126"/>
      <c r="AB21" s="126"/>
      <c r="AC21" s="126"/>
      <c r="AD21" s="126"/>
      <c r="AE21" s="126"/>
      <c r="AF21" s="126"/>
      <c r="AG21" s="126"/>
      <c r="AH21" s="126"/>
    </row>
    <row r="22" spans="1:34" ht="13.2" x14ac:dyDescent="0.4">
      <c r="A22" s="129"/>
      <c r="B22" s="74"/>
      <c r="C22" s="84"/>
      <c r="D22" s="84"/>
      <c r="E22" s="84"/>
      <c r="F22" s="84"/>
      <c r="G22" s="84"/>
      <c r="H22" s="53"/>
      <c r="I22" s="65"/>
      <c r="J22" s="60"/>
      <c r="K22" s="131"/>
      <c r="L22" s="126"/>
      <c r="M22" s="126"/>
      <c r="N22" s="126"/>
      <c r="O22" s="126"/>
      <c r="P22" s="126"/>
      <c r="Q22" s="126"/>
      <c r="R22" s="126"/>
      <c r="S22" s="126"/>
      <c r="T22" s="126"/>
      <c r="U22" s="126"/>
      <c r="V22" s="126"/>
      <c r="W22" s="126"/>
      <c r="X22" s="126"/>
      <c r="Y22" s="126"/>
      <c r="Z22" s="126"/>
      <c r="AA22" s="126"/>
      <c r="AB22" s="126"/>
      <c r="AC22" s="126"/>
      <c r="AD22" s="126"/>
      <c r="AE22" s="126"/>
      <c r="AF22" s="126"/>
      <c r="AG22" s="126"/>
      <c r="AH22" s="126"/>
    </row>
    <row r="23" spans="1:34" ht="13.2" x14ac:dyDescent="0.4">
      <c r="A23" s="129"/>
      <c r="B23" s="74"/>
      <c r="C23" s="178" t="s">
        <v>272</v>
      </c>
      <c r="D23" s="179"/>
      <c r="E23" s="179"/>
      <c r="F23" s="175" t="s">
        <v>275</v>
      </c>
      <c r="G23" s="175"/>
      <c r="H23" s="175"/>
      <c r="I23" s="175"/>
      <c r="J23" s="67"/>
      <c r="K23" s="131"/>
      <c r="L23" s="126"/>
      <c r="M23" s="126"/>
      <c r="N23" s="126"/>
      <c r="O23" s="126"/>
      <c r="P23" s="126"/>
      <c r="Q23" s="126"/>
      <c r="R23" s="126"/>
      <c r="S23" s="126"/>
      <c r="T23" s="126"/>
      <c r="U23" s="126"/>
      <c r="V23" s="126"/>
      <c r="W23" s="126"/>
      <c r="X23" s="126"/>
      <c r="Y23" s="126"/>
      <c r="Z23" s="126"/>
      <c r="AA23" s="126"/>
      <c r="AB23" s="126"/>
      <c r="AC23" s="126"/>
      <c r="AD23" s="126"/>
      <c r="AE23" s="126"/>
      <c r="AF23" s="126"/>
      <c r="AG23" s="126"/>
      <c r="AH23" s="126"/>
    </row>
    <row r="24" spans="1:34" ht="13.2" x14ac:dyDescent="0.4">
      <c r="A24" s="129"/>
      <c r="B24" s="74"/>
      <c r="C24" s="53"/>
      <c r="D24" s="53"/>
      <c r="E24" s="53"/>
      <c r="F24" s="53"/>
      <c r="G24" s="53"/>
      <c r="H24" s="70"/>
      <c r="I24" s="84"/>
      <c r="J24" s="67"/>
      <c r="K24" s="131"/>
      <c r="L24" s="126"/>
      <c r="M24" s="126"/>
      <c r="N24" s="126"/>
      <c r="O24" s="126"/>
      <c r="P24" s="126"/>
      <c r="Q24" s="126"/>
      <c r="R24" s="126"/>
      <c r="S24" s="126"/>
      <c r="T24" s="126"/>
      <c r="U24" s="126"/>
      <c r="V24" s="126"/>
      <c r="W24" s="126"/>
      <c r="X24" s="126"/>
      <c r="Y24" s="126"/>
      <c r="Z24" s="126"/>
      <c r="AA24" s="126"/>
      <c r="AB24" s="126"/>
      <c r="AC24" s="126"/>
      <c r="AD24" s="126"/>
      <c r="AE24" s="126"/>
      <c r="AF24" s="126"/>
      <c r="AG24" s="126"/>
      <c r="AH24" s="126"/>
    </row>
    <row r="25" spans="1:34" ht="14.65" customHeight="1" x14ac:dyDescent="0.4">
      <c r="A25" s="129"/>
      <c r="B25" s="74"/>
      <c r="C25" s="53"/>
      <c r="D25" s="53"/>
      <c r="E25" s="53"/>
      <c r="F25" s="53"/>
      <c r="G25" s="53"/>
      <c r="H25" s="52"/>
      <c r="I25" s="52"/>
      <c r="J25" s="75"/>
      <c r="K25" s="131"/>
      <c r="L25" s="126"/>
      <c r="M25" s="126"/>
      <c r="N25" s="126"/>
      <c r="O25" s="126"/>
      <c r="P25" s="126"/>
      <c r="Q25" s="126"/>
      <c r="R25" s="126"/>
      <c r="S25" s="126"/>
      <c r="T25" s="126"/>
      <c r="U25" s="126"/>
      <c r="V25" s="126"/>
      <c r="W25" s="126"/>
      <c r="X25" s="126"/>
      <c r="Y25" s="126"/>
      <c r="Z25" s="126"/>
      <c r="AA25" s="126"/>
      <c r="AB25" s="126"/>
      <c r="AC25" s="126"/>
      <c r="AD25" s="126"/>
      <c r="AE25" s="126"/>
      <c r="AF25" s="126"/>
      <c r="AG25" s="126"/>
      <c r="AH25" s="126"/>
    </row>
    <row r="26" spans="1:34" ht="14.65" customHeight="1" x14ac:dyDescent="0.4">
      <c r="A26" s="129"/>
      <c r="B26" s="74"/>
      <c r="C26" s="53"/>
      <c r="D26" s="53"/>
      <c r="E26" s="85" t="s">
        <v>270</v>
      </c>
      <c r="F26" s="71" t="s">
        <v>311</v>
      </c>
      <c r="G26" s="81" t="s">
        <v>268</v>
      </c>
      <c r="H26" s="52"/>
      <c r="I26" s="52"/>
      <c r="J26" s="75"/>
      <c r="K26" s="131"/>
      <c r="L26" s="126"/>
      <c r="M26" s="126"/>
      <c r="N26" s="126"/>
      <c r="O26" s="126"/>
      <c r="P26" s="126"/>
      <c r="Q26" s="126"/>
      <c r="R26" s="126"/>
      <c r="S26" s="126"/>
      <c r="T26" s="126"/>
      <c r="U26" s="126"/>
      <c r="V26" s="126"/>
      <c r="W26" s="126"/>
      <c r="X26" s="126"/>
      <c r="Y26" s="126"/>
      <c r="Z26" s="126"/>
      <c r="AA26" s="126"/>
      <c r="AB26" s="126"/>
      <c r="AC26" s="126"/>
      <c r="AD26" s="126"/>
      <c r="AE26" s="126"/>
      <c r="AF26" s="126"/>
      <c r="AG26" s="126"/>
      <c r="AH26" s="126"/>
    </row>
    <row r="27" spans="1:34" ht="13.2" x14ac:dyDescent="0.4">
      <c r="A27" s="131"/>
      <c r="B27" s="74"/>
      <c r="C27" s="84"/>
      <c r="D27" s="84"/>
      <c r="E27" s="86" t="s">
        <v>271</v>
      </c>
      <c r="F27" s="89"/>
      <c r="G27" s="83" t="s">
        <v>269</v>
      </c>
      <c r="H27" s="53"/>
      <c r="I27" s="84"/>
      <c r="J27" s="60"/>
      <c r="K27" s="131"/>
      <c r="L27" s="126"/>
      <c r="M27" s="126"/>
      <c r="N27" s="126"/>
      <c r="O27" s="126"/>
      <c r="P27" s="126"/>
      <c r="Q27" s="126"/>
      <c r="R27" s="126"/>
      <c r="S27" s="126"/>
      <c r="T27" s="126"/>
      <c r="U27" s="126"/>
      <c r="V27" s="126"/>
      <c r="W27" s="126"/>
      <c r="X27" s="126"/>
      <c r="Y27" s="126"/>
      <c r="Z27" s="126"/>
      <c r="AA27" s="126"/>
      <c r="AB27" s="126"/>
      <c r="AC27" s="126"/>
      <c r="AD27" s="126"/>
      <c r="AE27" s="126"/>
      <c r="AF27" s="126"/>
      <c r="AG27" s="126"/>
      <c r="AH27" s="126"/>
    </row>
    <row r="28" spans="1:34" ht="13.2" x14ac:dyDescent="0.4">
      <c r="A28" s="131"/>
      <c r="B28" s="74"/>
      <c r="C28" s="84"/>
      <c r="D28" s="84"/>
      <c r="E28" s="85"/>
      <c r="F28" s="80"/>
      <c r="G28" s="81"/>
      <c r="H28" s="53"/>
      <c r="I28" s="84"/>
      <c r="J28" s="60"/>
      <c r="K28" s="131"/>
      <c r="L28" s="126"/>
      <c r="M28" s="126"/>
      <c r="N28" s="126"/>
      <c r="O28" s="126"/>
      <c r="P28" s="126"/>
      <c r="Q28" s="126"/>
      <c r="R28" s="126"/>
      <c r="S28" s="126"/>
      <c r="T28" s="126"/>
      <c r="U28" s="126"/>
      <c r="V28" s="126"/>
      <c r="W28" s="126"/>
      <c r="X28" s="126"/>
      <c r="Y28" s="126"/>
      <c r="Z28" s="126"/>
      <c r="AA28" s="126"/>
      <c r="AB28" s="126"/>
      <c r="AC28" s="126"/>
      <c r="AD28" s="126"/>
      <c r="AE28" s="126"/>
      <c r="AF28" s="126"/>
      <c r="AG28" s="126"/>
      <c r="AH28" s="126"/>
    </row>
    <row r="29" spans="1:34" ht="13.2" x14ac:dyDescent="0.4">
      <c r="A29" s="131"/>
      <c r="B29" s="72"/>
      <c r="C29" s="84"/>
      <c r="D29" s="53"/>
      <c r="E29" s="72"/>
      <c r="F29" s="84"/>
      <c r="G29" s="60"/>
      <c r="H29" s="53"/>
      <c r="I29" s="84"/>
      <c r="J29" s="60"/>
      <c r="K29" s="131"/>
      <c r="L29" s="126"/>
      <c r="M29" s="126"/>
      <c r="N29" s="126"/>
      <c r="O29" s="126"/>
      <c r="P29" s="126"/>
      <c r="Q29" s="126"/>
      <c r="R29" s="126"/>
      <c r="S29" s="126"/>
      <c r="T29" s="126"/>
      <c r="U29" s="126"/>
      <c r="V29" s="126"/>
      <c r="W29" s="126"/>
      <c r="X29" s="126"/>
      <c r="Y29" s="126"/>
      <c r="Z29" s="126"/>
      <c r="AA29" s="126"/>
      <c r="AB29" s="126"/>
      <c r="AC29" s="126"/>
      <c r="AD29" s="126"/>
      <c r="AE29" s="126"/>
      <c r="AF29" s="126"/>
      <c r="AG29" s="126"/>
      <c r="AH29" s="126"/>
    </row>
    <row r="30" spans="1:34" ht="13.2" x14ac:dyDescent="0.4">
      <c r="A30" s="131"/>
      <c r="B30" s="76"/>
      <c r="C30" s="54"/>
      <c r="D30" s="53"/>
      <c r="E30" s="73"/>
      <c r="F30" s="82"/>
      <c r="G30" s="83"/>
      <c r="H30" s="54"/>
      <c r="I30" s="54"/>
      <c r="J30" s="77"/>
      <c r="K30" s="131"/>
      <c r="L30" s="126"/>
      <c r="M30" s="126"/>
      <c r="N30" s="126"/>
      <c r="O30" s="126"/>
      <c r="P30" s="126"/>
      <c r="Q30" s="126"/>
      <c r="R30" s="126"/>
      <c r="S30" s="126"/>
      <c r="T30" s="126"/>
      <c r="U30" s="126"/>
      <c r="V30" s="126"/>
      <c r="W30" s="126"/>
      <c r="X30" s="126"/>
      <c r="Y30" s="126"/>
      <c r="Z30" s="126"/>
      <c r="AA30" s="126"/>
      <c r="AB30" s="126"/>
      <c r="AC30" s="126"/>
      <c r="AD30" s="126"/>
      <c r="AE30" s="126"/>
      <c r="AF30" s="126"/>
      <c r="AG30" s="126"/>
      <c r="AH30" s="126"/>
    </row>
    <row r="31" spans="1:34" ht="13.2" x14ac:dyDescent="0.4">
      <c r="A31" s="131"/>
      <c r="B31" s="78"/>
      <c r="C31" s="84"/>
      <c r="D31" s="53"/>
      <c r="E31" s="84"/>
      <c r="F31" s="84"/>
      <c r="G31" s="90"/>
      <c r="H31" s="84"/>
      <c r="I31" s="84"/>
      <c r="J31" s="91"/>
      <c r="K31" s="131"/>
      <c r="L31" s="126"/>
      <c r="M31" s="126"/>
      <c r="N31" s="126"/>
      <c r="O31" s="126"/>
      <c r="P31" s="126"/>
      <c r="Q31" s="126"/>
      <c r="R31" s="126"/>
      <c r="S31" s="126"/>
      <c r="T31" s="126"/>
      <c r="U31" s="126"/>
      <c r="V31" s="126"/>
      <c r="W31" s="126"/>
      <c r="X31" s="126"/>
      <c r="Y31" s="126"/>
      <c r="Z31" s="126"/>
      <c r="AA31" s="126"/>
      <c r="AB31" s="126"/>
      <c r="AC31" s="126"/>
      <c r="AD31" s="126"/>
      <c r="AE31" s="126"/>
      <c r="AF31" s="126"/>
      <c r="AG31" s="126"/>
      <c r="AH31" s="126"/>
    </row>
    <row r="32" spans="1:34" ht="13.2" x14ac:dyDescent="0.4">
      <c r="A32" s="131"/>
      <c r="B32" s="72"/>
      <c r="C32" s="84"/>
      <c r="D32" s="53"/>
      <c r="E32" s="84"/>
      <c r="F32" s="84"/>
      <c r="G32" s="84"/>
      <c r="H32" s="84"/>
      <c r="I32" s="79"/>
      <c r="J32" s="60"/>
      <c r="K32" s="131"/>
      <c r="L32" s="126"/>
      <c r="M32" s="126"/>
      <c r="N32" s="126"/>
      <c r="O32" s="126"/>
      <c r="P32" s="126"/>
      <c r="Q32" s="126"/>
      <c r="R32" s="126"/>
      <c r="S32" s="126"/>
      <c r="T32" s="126"/>
      <c r="U32" s="126"/>
      <c r="V32" s="126"/>
      <c r="W32" s="126"/>
      <c r="X32" s="126"/>
      <c r="Y32" s="126"/>
      <c r="Z32" s="126"/>
      <c r="AA32" s="126"/>
      <c r="AB32" s="126"/>
      <c r="AC32" s="126"/>
      <c r="AD32" s="126"/>
      <c r="AE32" s="126"/>
      <c r="AF32" s="126"/>
      <c r="AG32" s="126"/>
      <c r="AH32" s="126"/>
    </row>
    <row r="33" spans="1:34" ht="14.25" customHeight="1" x14ac:dyDescent="0.4">
      <c r="A33" s="131"/>
      <c r="B33" s="72"/>
      <c r="C33" s="82"/>
      <c r="D33" s="175" t="s">
        <v>306</v>
      </c>
      <c r="E33" s="175"/>
      <c r="F33" s="84"/>
      <c r="G33" s="84"/>
      <c r="H33" s="160"/>
      <c r="I33" s="84" t="s">
        <v>307</v>
      </c>
      <c r="J33" s="60"/>
      <c r="K33" s="131"/>
      <c r="L33" s="126"/>
      <c r="M33" s="126"/>
      <c r="N33" s="126"/>
      <c r="O33" s="126"/>
      <c r="P33" s="126"/>
      <c r="Q33" s="126"/>
      <c r="R33" s="126"/>
      <c r="S33" s="126"/>
      <c r="T33" s="126"/>
      <c r="U33" s="126"/>
      <c r="V33" s="126"/>
      <c r="W33" s="126"/>
      <c r="X33" s="126"/>
      <c r="Y33" s="126"/>
      <c r="Z33" s="126"/>
      <c r="AA33" s="126"/>
      <c r="AB33" s="126"/>
      <c r="AC33" s="126"/>
      <c r="AD33" s="126"/>
      <c r="AE33" s="126"/>
      <c r="AF33" s="126"/>
      <c r="AG33" s="126"/>
      <c r="AH33" s="126"/>
    </row>
    <row r="34" spans="1:34" ht="13.2" x14ac:dyDescent="0.4">
      <c r="A34" s="131"/>
      <c r="B34" s="72"/>
      <c r="C34" s="84"/>
      <c r="D34" s="175" t="s">
        <v>308</v>
      </c>
      <c r="E34" s="175"/>
      <c r="F34" s="84"/>
      <c r="G34" s="90"/>
      <c r="H34" s="84"/>
      <c r="I34" s="84" t="s">
        <v>308</v>
      </c>
      <c r="J34" s="91"/>
      <c r="K34" s="131"/>
      <c r="L34" s="126"/>
      <c r="M34" s="126"/>
      <c r="N34" s="126"/>
      <c r="O34" s="126"/>
      <c r="P34" s="126"/>
      <c r="Q34" s="126"/>
      <c r="R34" s="126"/>
      <c r="S34" s="126"/>
      <c r="T34" s="126"/>
      <c r="U34" s="126"/>
      <c r="V34" s="126"/>
      <c r="W34" s="126"/>
      <c r="X34" s="126"/>
      <c r="Y34" s="126"/>
      <c r="Z34" s="126"/>
      <c r="AA34" s="126"/>
      <c r="AB34" s="126"/>
      <c r="AC34" s="126"/>
      <c r="AD34" s="126"/>
      <c r="AE34" s="126"/>
      <c r="AF34" s="126"/>
      <c r="AG34" s="126"/>
      <c r="AH34" s="126"/>
    </row>
    <row r="35" spans="1:34" ht="13.2" x14ac:dyDescent="0.4">
      <c r="A35" s="131"/>
      <c r="B35" s="72"/>
      <c r="C35" s="84"/>
      <c r="D35" s="84"/>
      <c r="E35" s="79"/>
      <c r="F35" s="84"/>
      <c r="G35" s="84"/>
      <c r="H35" s="84"/>
      <c r="I35" s="180"/>
      <c r="J35" s="181"/>
      <c r="K35" s="131"/>
      <c r="L35" s="126"/>
      <c r="M35" s="126"/>
      <c r="N35" s="126"/>
      <c r="O35" s="126"/>
      <c r="P35" s="126"/>
      <c r="Q35" s="126"/>
      <c r="R35" s="126"/>
      <c r="S35" s="126"/>
      <c r="T35" s="126"/>
      <c r="U35" s="126"/>
      <c r="V35" s="126"/>
      <c r="W35" s="126"/>
      <c r="X35" s="126"/>
      <c r="Y35" s="126"/>
      <c r="Z35" s="126"/>
      <c r="AA35" s="126"/>
      <c r="AB35" s="126"/>
      <c r="AC35" s="126"/>
      <c r="AD35" s="126"/>
      <c r="AE35" s="126"/>
      <c r="AF35" s="126"/>
      <c r="AG35" s="126"/>
      <c r="AH35" s="126"/>
    </row>
    <row r="36" spans="1:34" ht="14.7" customHeight="1" x14ac:dyDescent="0.4">
      <c r="A36" s="131"/>
      <c r="B36" s="197">
        <v>43129.971342592595</v>
      </c>
      <c r="C36" s="198"/>
      <c r="D36" s="198"/>
      <c r="E36" s="199" t="s">
        <v>315</v>
      </c>
      <c r="F36" s="199"/>
      <c r="G36" s="194" t="s">
        <v>311</v>
      </c>
      <c r="H36" s="194"/>
      <c r="I36" s="195" t="s">
        <v>314</v>
      </c>
      <c r="J36" s="196"/>
      <c r="K36" s="131"/>
      <c r="L36" s="126"/>
      <c r="M36" s="126"/>
      <c r="N36" s="126"/>
      <c r="O36" s="126"/>
      <c r="P36" s="126"/>
      <c r="Q36" s="126"/>
      <c r="R36" s="126"/>
      <c r="S36" s="126"/>
      <c r="T36" s="126"/>
      <c r="U36" s="126"/>
      <c r="V36" s="126"/>
      <c r="W36" s="126"/>
      <c r="X36" s="126"/>
      <c r="Y36" s="126"/>
      <c r="Z36" s="126"/>
      <c r="AA36" s="126"/>
      <c r="AB36" s="126"/>
      <c r="AC36" s="126"/>
      <c r="AD36" s="126"/>
      <c r="AE36" s="126"/>
      <c r="AF36" s="126"/>
      <c r="AG36" s="126"/>
      <c r="AH36" s="126"/>
    </row>
    <row r="37" spans="1:34" x14ac:dyDescent="0.35">
      <c r="A37" s="126"/>
      <c r="B37" s="126"/>
      <c r="C37" s="126"/>
      <c r="D37" s="126"/>
      <c r="E37" s="126"/>
      <c r="F37" s="126"/>
      <c r="G37" s="126"/>
      <c r="H37" s="126"/>
      <c r="I37" s="126"/>
      <c r="J37" s="126"/>
      <c r="K37" s="126"/>
      <c r="L37" s="126"/>
      <c r="M37" s="126"/>
      <c r="N37" s="126"/>
      <c r="O37" s="126"/>
      <c r="P37" s="126"/>
      <c r="Q37" s="126"/>
      <c r="R37" s="126"/>
      <c r="S37" s="126"/>
      <c r="T37" s="126"/>
      <c r="U37" s="126"/>
      <c r="V37" s="126"/>
      <c r="W37" s="126"/>
      <c r="X37" s="126"/>
      <c r="Y37" s="126"/>
      <c r="Z37" s="126"/>
      <c r="AA37" s="126"/>
      <c r="AB37" s="126"/>
      <c r="AC37" s="126"/>
      <c r="AD37" s="126"/>
      <c r="AE37" s="126"/>
      <c r="AF37" s="126"/>
      <c r="AG37" s="126"/>
      <c r="AH37" s="126"/>
    </row>
    <row r="38" spans="1:34" x14ac:dyDescent="0.35">
      <c r="A38" s="126"/>
      <c r="B38" s="126"/>
      <c r="C38" s="126"/>
      <c r="D38" s="126"/>
      <c r="E38" s="126"/>
      <c r="F38" s="126"/>
      <c r="G38" s="126"/>
      <c r="H38" s="126"/>
      <c r="I38" s="126"/>
      <c r="J38" s="126"/>
      <c r="K38" s="126"/>
      <c r="L38" s="126"/>
      <c r="M38" s="126"/>
      <c r="N38" s="126"/>
      <c r="O38" s="126"/>
      <c r="P38" s="126"/>
      <c r="Q38" s="126"/>
      <c r="R38" s="126"/>
      <c r="S38" s="126"/>
      <c r="T38" s="126"/>
      <c r="U38" s="126"/>
      <c r="V38" s="126"/>
      <c r="W38" s="126"/>
      <c r="X38" s="126"/>
      <c r="Y38" s="126"/>
      <c r="Z38" s="126"/>
      <c r="AA38" s="126"/>
      <c r="AB38" s="126"/>
      <c r="AC38" s="126"/>
      <c r="AD38" s="126"/>
      <c r="AE38" s="126"/>
      <c r="AF38" s="126"/>
      <c r="AG38" s="126"/>
      <c r="AH38" s="126"/>
    </row>
    <row r="39" spans="1:34" x14ac:dyDescent="0.35">
      <c r="A39" s="126"/>
      <c r="B39" s="126"/>
      <c r="C39" s="126"/>
      <c r="D39" s="126"/>
      <c r="E39" s="126"/>
      <c r="F39" s="126"/>
      <c r="G39" s="126"/>
      <c r="H39" s="126"/>
      <c r="I39" s="126"/>
      <c r="J39" s="126"/>
      <c r="K39" s="126"/>
      <c r="L39" s="126"/>
      <c r="M39" s="126"/>
      <c r="N39" s="126"/>
      <c r="O39" s="126"/>
      <c r="P39" s="126"/>
      <c r="Q39" s="126"/>
      <c r="R39" s="126"/>
      <c r="S39" s="126"/>
      <c r="T39" s="126"/>
      <c r="U39" s="126"/>
      <c r="V39" s="126"/>
      <c r="W39" s="126"/>
      <c r="X39" s="126"/>
      <c r="Y39" s="126"/>
      <c r="Z39" s="126"/>
      <c r="AA39" s="126"/>
      <c r="AB39" s="126"/>
      <c r="AC39" s="126"/>
      <c r="AD39" s="126"/>
      <c r="AE39" s="126"/>
      <c r="AF39" s="126"/>
      <c r="AG39" s="126"/>
      <c r="AH39" s="126"/>
    </row>
    <row r="40" spans="1:34" x14ac:dyDescent="0.35">
      <c r="A40" s="126"/>
      <c r="B40" s="126"/>
      <c r="C40" s="126"/>
      <c r="D40" s="126"/>
      <c r="E40" s="126"/>
      <c r="F40" s="126"/>
      <c r="G40" s="126"/>
      <c r="H40" s="126"/>
      <c r="I40" s="126"/>
      <c r="J40" s="126"/>
      <c r="K40" s="126"/>
      <c r="L40" s="126"/>
      <c r="M40" s="126"/>
      <c r="N40" s="126"/>
      <c r="O40" s="126"/>
      <c r="P40" s="126"/>
      <c r="Q40" s="126"/>
      <c r="R40" s="126"/>
      <c r="S40" s="126"/>
      <c r="T40" s="126"/>
      <c r="U40" s="126"/>
      <c r="V40" s="126"/>
      <c r="W40" s="126"/>
      <c r="X40" s="126"/>
      <c r="Y40" s="126"/>
      <c r="Z40" s="126"/>
      <c r="AA40" s="126"/>
      <c r="AB40" s="126"/>
      <c r="AC40" s="126"/>
      <c r="AD40" s="126"/>
      <c r="AE40" s="126"/>
      <c r="AF40" s="126"/>
      <c r="AG40" s="126"/>
      <c r="AH40" s="126"/>
    </row>
    <row r="41" spans="1:34" x14ac:dyDescent="0.35">
      <c r="A41" s="126"/>
      <c r="B41" s="126"/>
      <c r="C41" s="126"/>
      <c r="D41" s="126"/>
      <c r="E41" s="126"/>
      <c r="F41" s="126"/>
      <c r="G41" s="126"/>
      <c r="H41" s="126"/>
      <c r="I41" s="126"/>
      <c r="J41" s="126"/>
      <c r="K41" s="126"/>
      <c r="L41" s="126"/>
      <c r="M41" s="126"/>
      <c r="N41" s="126"/>
      <c r="O41" s="126"/>
      <c r="P41" s="126"/>
      <c r="Q41" s="126"/>
      <c r="R41" s="126"/>
      <c r="S41" s="126"/>
      <c r="T41" s="126"/>
      <c r="U41" s="126"/>
      <c r="V41" s="126"/>
      <c r="W41" s="126"/>
      <c r="X41" s="126"/>
      <c r="Y41" s="126"/>
      <c r="Z41" s="126"/>
      <c r="AA41" s="126"/>
      <c r="AB41" s="126"/>
      <c r="AC41" s="126"/>
      <c r="AD41" s="126"/>
      <c r="AE41" s="126"/>
      <c r="AF41" s="126"/>
      <c r="AG41" s="126"/>
      <c r="AH41" s="126"/>
    </row>
    <row r="42" spans="1:34" x14ac:dyDescent="0.35">
      <c r="A42" s="126"/>
      <c r="B42" s="126"/>
      <c r="C42" s="126"/>
      <c r="D42" s="126"/>
      <c r="E42" s="126"/>
      <c r="F42" s="126"/>
      <c r="G42" s="126"/>
      <c r="H42" s="126"/>
      <c r="I42" s="126"/>
      <c r="J42" s="126"/>
      <c r="K42" s="126"/>
      <c r="L42" s="126"/>
      <c r="M42" s="126"/>
      <c r="N42" s="126"/>
      <c r="O42" s="126"/>
      <c r="P42" s="126"/>
      <c r="Q42" s="126"/>
      <c r="R42" s="126"/>
      <c r="S42" s="126"/>
      <c r="T42" s="126"/>
      <c r="U42" s="126"/>
      <c r="V42" s="126"/>
      <c r="W42" s="126"/>
      <c r="X42" s="126"/>
      <c r="Y42" s="126"/>
      <c r="Z42" s="126"/>
      <c r="AA42" s="126"/>
      <c r="AB42" s="126"/>
      <c r="AC42" s="126"/>
      <c r="AD42" s="126"/>
      <c r="AE42" s="126"/>
      <c r="AF42" s="126"/>
      <c r="AG42" s="126"/>
      <c r="AH42" s="126"/>
    </row>
    <row r="43" spans="1:34" x14ac:dyDescent="0.35">
      <c r="A43" s="126"/>
      <c r="B43" s="126"/>
      <c r="C43" s="126"/>
      <c r="D43" s="126"/>
      <c r="E43" s="126"/>
      <c r="F43" s="126"/>
      <c r="G43" s="126"/>
      <c r="H43" s="126"/>
      <c r="I43" s="126"/>
      <c r="J43" s="126"/>
      <c r="K43" s="126"/>
      <c r="L43" s="126"/>
      <c r="M43" s="126"/>
      <c r="N43" s="126"/>
      <c r="O43" s="126"/>
      <c r="P43" s="126"/>
      <c r="Q43" s="126"/>
      <c r="R43" s="126"/>
      <c r="S43" s="126"/>
      <c r="T43" s="126"/>
      <c r="U43" s="126"/>
      <c r="V43" s="126"/>
      <c r="W43" s="126"/>
      <c r="X43" s="126"/>
      <c r="Y43" s="126"/>
      <c r="Z43" s="126"/>
      <c r="AA43" s="126"/>
      <c r="AB43" s="126"/>
      <c r="AC43" s="126"/>
      <c r="AD43" s="126"/>
      <c r="AE43" s="126"/>
      <c r="AF43" s="126"/>
      <c r="AG43" s="126"/>
      <c r="AH43" s="126"/>
    </row>
    <row r="44" spans="1:34" x14ac:dyDescent="0.35">
      <c r="A44" s="126"/>
      <c r="B44" s="126"/>
      <c r="C44" s="126"/>
      <c r="D44" s="126"/>
      <c r="E44" s="126"/>
      <c r="F44" s="126"/>
      <c r="G44" s="126"/>
      <c r="H44" s="126"/>
      <c r="I44" s="126"/>
      <c r="J44" s="126"/>
      <c r="K44" s="126"/>
      <c r="L44" s="126"/>
      <c r="M44" s="126"/>
      <c r="N44" s="126"/>
      <c r="O44" s="126"/>
      <c r="P44" s="126"/>
      <c r="Q44" s="126"/>
      <c r="R44" s="126"/>
      <c r="S44" s="126"/>
      <c r="T44" s="126"/>
      <c r="U44" s="126"/>
      <c r="V44" s="126"/>
      <c r="W44" s="126"/>
      <c r="X44" s="126"/>
      <c r="Y44" s="126"/>
      <c r="Z44" s="126"/>
      <c r="AA44" s="126"/>
      <c r="AB44" s="126"/>
      <c r="AC44" s="126"/>
      <c r="AD44" s="126"/>
      <c r="AE44" s="126"/>
      <c r="AF44" s="126"/>
      <c r="AG44" s="126"/>
      <c r="AH44" s="126"/>
    </row>
    <row r="45" spans="1:34" x14ac:dyDescent="0.35">
      <c r="A45" s="126"/>
      <c r="B45" s="126"/>
      <c r="C45" s="126"/>
      <c r="D45" s="126"/>
      <c r="E45" s="126"/>
      <c r="F45" s="126"/>
      <c r="G45" s="126"/>
      <c r="H45" s="126"/>
      <c r="I45" s="126"/>
      <c r="J45" s="126"/>
      <c r="K45" s="126"/>
      <c r="L45" s="126"/>
      <c r="M45" s="126"/>
      <c r="N45" s="126"/>
      <c r="O45" s="126"/>
      <c r="P45" s="126"/>
      <c r="Q45" s="126"/>
      <c r="R45" s="126"/>
      <c r="S45" s="126"/>
      <c r="T45" s="126"/>
      <c r="U45" s="126"/>
      <c r="V45" s="126"/>
      <c r="W45" s="126"/>
      <c r="X45" s="126"/>
      <c r="Y45" s="126"/>
      <c r="Z45" s="126"/>
      <c r="AA45" s="126"/>
      <c r="AB45" s="126"/>
      <c r="AC45" s="126"/>
      <c r="AD45" s="126"/>
      <c r="AE45" s="126"/>
      <c r="AF45" s="126"/>
      <c r="AG45" s="126"/>
      <c r="AH45" s="126"/>
    </row>
    <row r="46" spans="1:34" x14ac:dyDescent="0.35">
      <c r="A46" s="126"/>
      <c r="B46" s="126"/>
      <c r="C46" s="126"/>
      <c r="D46" s="126"/>
      <c r="E46" s="126"/>
      <c r="F46" s="126"/>
      <c r="G46" s="126"/>
      <c r="H46" s="126"/>
      <c r="I46" s="126"/>
      <c r="J46" s="126"/>
      <c r="K46" s="126"/>
      <c r="L46" s="126"/>
      <c r="M46" s="126"/>
      <c r="N46" s="126"/>
      <c r="O46" s="126"/>
      <c r="P46" s="126"/>
      <c r="Q46" s="126"/>
      <c r="R46" s="126"/>
      <c r="S46" s="126"/>
      <c r="T46" s="126"/>
      <c r="U46" s="126"/>
      <c r="V46" s="126"/>
      <c r="W46" s="126"/>
      <c r="X46" s="126"/>
      <c r="Y46" s="126"/>
      <c r="Z46" s="126"/>
      <c r="AA46" s="126"/>
      <c r="AB46" s="126"/>
      <c r="AC46" s="126"/>
      <c r="AD46" s="126"/>
      <c r="AE46" s="126"/>
      <c r="AF46" s="126"/>
      <c r="AG46" s="126"/>
      <c r="AH46" s="126"/>
    </row>
    <row r="47" spans="1:34" x14ac:dyDescent="0.35">
      <c r="A47" s="126"/>
      <c r="B47" s="126"/>
      <c r="C47" s="126"/>
      <c r="D47" s="126"/>
      <c r="E47" s="126"/>
      <c r="F47" s="126"/>
      <c r="G47" s="126"/>
      <c r="H47" s="126"/>
      <c r="I47" s="126"/>
      <c r="J47" s="126"/>
      <c r="K47" s="126"/>
      <c r="L47" s="126"/>
      <c r="M47" s="126"/>
      <c r="N47" s="126"/>
      <c r="O47" s="126"/>
      <c r="P47" s="126"/>
      <c r="Q47" s="126"/>
      <c r="R47" s="126"/>
      <c r="S47" s="126"/>
      <c r="T47" s="126"/>
      <c r="U47" s="126"/>
      <c r="V47" s="126"/>
      <c r="W47" s="126"/>
      <c r="X47" s="126"/>
      <c r="Y47" s="126"/>
      <c r="Z47" s="126"/>
      <c r="AA47" s="126"/>
      <c r="AB47" s="126"/>
      <c r="AC47" s="126"/>
      <c r="AD47" s="126"/>
      <c r="AE47" s="126"/>
      <c r="AF47" s="126"/>
      <c r="AG47" s="126"/>
      <c r="AH47" s="126"/>
    </row>
    <row r="48" spans="1:34" x14ac:dyDescent="0.35">
      <c r="A48" s="126"/>
      <c r="B48" s="126"/>
      <c r="C48" s="126"/>
      <c r="D48" s="126"/>
      <c r="E48" s="126"/>
      <c r="F48" s="126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6"/>
      <c r="R48" s="126"/>
      <c r="S48" s="126"/>
      <c r="T48" s="126"/>
      <c r="U48" s="126"/>
      <c r="V48" s="126"/>
      <c r="W48" s="126"/>
      <c r="X48" s="126"/>
      <c r="Y48" s="126"/>
      <c r="Z48" s="126"/>
      <c r="AA48" s="126"/>
      <c r="AB48" s="126"/>
      <c r="AC48" s="126"/>
      <c r="AD48" s="126"/>
      <c r="AE48" s="126"/>
      <c r="AF48" s="126"/>
      <c r="AG48" s="126"/>
      <c r="AH48" s="126"/>
    </row>
    <row r="49" spans="1:34" x14ac:dyDescent="0.35">
      <c r="A49" s="126"/>
      <c r="B49" s="126"/>
      <c r="C49" s="126"/>
      <c r="D49" s="126"/>
      <c r="E49" s="126"/>
      <c r="F49" s="126"/>
      <c r="G49" s="126"/>
      <c r="H49" s="126"/>
      <c r="I49" s="126"/>
      <c r="J49" s="126"/>
      <c r="K49" s="126"/>
      <c r="L49" s="126"/>
      <c r="M49" s="126"/>
      <c r="N49" s="126"/>
      <c r="O49" s="126"/>
      <c r="P49" s="126"/>
      <c r="Q49" s="126"/>
      <c r="R49" s="126"/>
      <c r="S49" s="126"/>
      <c r="T49" s="126"/>
      <c r="U49" s="126"/>
      <c r="V49" s="126"/>
      <c r="W49" s="126"/>
      <c r="X49" s="126"/>
      <c r="Y49" s="126"/>
      <c r="Z49" s="126"/>
      <c r="AA49" s="126"/>
      <c r="AB49" s="126"/>
      <c r="AC49" s="126"/>
      <c r="AD49" s="126"/>
      <c r="AE49" s="126"/>
      <c r="AF49" s="126"/>
      <c r="AG49" s="126"/>
      <c r="AH49" s="126"/>
    </row>
    <row r="50" spans="1:34" x14ac:dyDescent="0.35">
      <c r="A50" s="126"/>
      <c r="B50" s="126"/>
      <c r="C50" s="126"/>
      <c r="D50" s="126"/>
      <c r="E50" s="126"/>
      <c r="F50" s="126"/>
      <c r="G50" s="126"/>
      <c r="H50" s="126"/>
      <c r="I50" s="126"/>
      <c r="J50" s="126"/>
      <c r="K50" s="126"/>
      <c r="L50" s="126"/>
      <c r="M50" s="126"/>
      <c r="N50" s="126"/>
      <c r="O50" s="126"/>
      <c r="P50" s="126"/>
      <c r="Q50" s="126"/>
      <c r="R50" s="126"/>
      <c r="S50" s="126"/>
      <c r="T50" s="126"/>
      <c r="U50" s="126"/>
      <c r="V50" s="126"/>
      <c r="W50" s="126"/>
      <c r="X50" s="126"/>
      <c r="Y50" s="126"/>
      <c r="Z50" s="126"/>
      <c r="AA50" s="126"/>
      <c r="AB50" s="126"/>
      <c r="AC50" s="126"/>
      <c r="AD50" s="126"/>
      <c r="AE50" s="126"/>
      <c r="AF50" s="126"/>
      <c r="AG50" s="126"/>
      <c r="AH50" s="126"/>
    </row>
    <row r="51" spans="1:34" x14ac:dyDescent="0.35">
      <c r="A51" s="126"/>
      <c r="B51" s="126"/>
      <c r="C51" s="126"/>
      <c r="D51" s="126"/>
      <c r="E51" s="126"/>
      <c r="F51" s="126"/>
      <c r="G51" s="126"/>
      <c r="H51" s="126"/>
      <c r="I51" s="126"/>
      <c r="J51" s="126"/>
      <c r="K51" s="126"/>
      <c r="L51" s="126"/>
      <c r="M51" s="126"/>
      <c r="N51" s="126"/>
      <c r="O51" s="126"/>
      <c r="P51" s="126"/>
      <c r="Q51" s="126"/>
      <c r="R51" s="126"/>
      <c r="S51" s="126"/>
      <c r="T51" s="126"/>
      <c r="U51" s="126"/>
      <c r="V51" s="126"/>
      <c r="W51" s="126"/>
      <c r="X51" s="126"/>
      <c r="Y51" s="126"/>
      <c r="Z51" s="126"/>
      <c r="AA51" s="126"/>
      <c r="AB51" s="126"/>
      <c r="AC51" s="126"/>
      <c r="AD51" s="126"/>
      <c r="AE51" s="126"/>
      <c r="AF51" s="126"/>
      <c r="AG51" s="126"/>
      <c r="AH51" s="126"/>
    </row>
    <row r="52" spans="1:34" x14ac:dyDescent="0.35">
      <c r="A52" s="126"/>
      <c r="B52" s="126"/>
      <c r="C52" s="126"/>
      <c r="D52" s="126"/>
      <c r="E52" s="126"/>
      <c r="F52" s="126"/>
      <c r="G52" s="126"/>
      <c r="H52" s="126"/>
      <c r="I52" s="126"/>
      <c r="J52" s="126"/>
      <c r="K52" s="126"/>
      <c r="L52" s="126"/>
      <c r="M52" s="126"/>
      <c r="N52" s="126"/>
      <c r="O52" s="126"/>
      <c r="P52" s="126"/>
      <c r="Q52" s="126"/>
      <c r="R52" s="126"/>
      <c r="S52" s="126"/>
      <c r="T52" s="126"/>
      <c r="U52" s="126"/>
      <c r="V52" s="126"/>
      <c r="W52" s="126"/>
      <c r="X52" s="126"/>
      <c r="Y52" s="126"/>
      <c r="Z52" s="126"/>
      <c r="AA52" s="126"/>
      <c r="AB52" s="126"/>
      <c r="AC52" s="126"/>
      <c r="AD52" s="126"/>
      <c r="AE52" s="126"/>
      <c r="AF52" s="126"/>
      <c r="AG52" s="126"/>
      <c r="AH52" s="126"/>
    </row>
    <row r="53" spans="1:34" x14ac:dyDescent="0.35">
      <c r="A53" s="126"/>
      <c r="B53" s="126"/>
      <c r="C53" s="126"/>
      <c r="D53" s="126"/>
      <c r="E53" s="126"/>
      <c r="F53" s="126"/>
      <c r="G53" s="126"/>
      <c r="H53" s="126"/>
      <c r="I53" s="126"/>
      <c r="J53" s="126"/>
      <c r="K53" s="126"/>
      <c r="L53" s="126"/>
      <c r="M53" s="126"/>
      <c r="N53" s="126"/>
      <c r="O53" s="126"/>
      <c r="P53" s="126"/>
      <c r="Q53" s="126"/>
      <c r="R53" s="126"/>
      <c r="S53" s="126"/>
      <c r="T53" s="126"/>
      <c r="U53" s="126"/>
      <c r="V53" s="126"/>
      <c r="W53" s="126"/>
      <c r="X53" s="126"/>
      <c r="Y53" s="126"/>
      <c r="Z53" s="126"/>
      <c r="AA53" s="126"/>
      <c r="AB53" s="126"/>
      <c r="AC53" s="126"/>
      <c r="AD53" s="126"/>
      <c r="AE53" s="126"/>
      <c r="AF53" s="126"/>
      <c r="AG53" s="126"/>
      <c r="AH53" s="126"/>
    </row>
    <row r="54" spans="1:34" x14ac:dyDescent="0.35">
      <c r="A54" s="126"/>
      <c r="B54" s="126"/>
      <c r="C54" s="126"/>
      <c r="D54" s="126"/>
      <c r="E54" s="126"/>
      <c r="F54" s="126"/>
      <c r="G54" s="126"/>
      <c r="H54" s="126"/>
      <c r="I54" s="126"/>
      <c r="J54" s="126"/>
      <c r="K54" s="126"/>
      <c r="L54" s="126"/>
      <c r="M54" s="126"/>
      <c r="N54" s="126"/>
      <c r="O54" s="126"/>
      <c r="P54" s="126"/>
      <c r="Q54" s="126"/>
      <c r="R54" s="126"/>
      <c r="S54" s="126"/>
      <c r="T54" s="126"/>
      <c r="U54" s="126"/>
      <c r="V54" s="126"/>
      <c r="W54" s="126"/>
      <c r="X54" s="126"/>
      <c r="Y54" s="126"/>
      <c r="Z54" s="126"/>
      <c r="AA54" s="126"/>
      <c r="AB54" s="126"/>
      <c r="AC54" s="126"/>
      <c r="AD54" s="126"/>
      <c r="AE54" s="126"/>
      <c r="AF54" s="126"/>
      <c r="AG54" s="126"/>
      <c r="AH54" s="126"/>
    </row>
    <row r="55" spans="1:34" x14ac:dyDescent="0.35">
      <c r="A55" s="126"/>
      <c r="B55" s="126"/>
      <c r="C55" s="126"/>
      <c r="D55" s="126"/>
      <c r="E55" s="126"/>
      <c r="F55" s="126"/>
      <c r="G55" s="126"/>
      <c r="H55" s="126"/>
      <c r="I55" s="126"/>
      <c r="J55" s="126"/>
      <c r="K55" s="126"/>
      <c r="L55" s="126"/>
      <c r="M55" s="126"/>
      <c r="N55" s="126"/>
      <c r="O55" s="126"/>
      <c r="P55" s="126"/>
      <c r="Q55" s="126"/>
      <c r="R55" s="126"/>
      <c r="S55" s="126"/>
      <c r="T55" s="126"/>
      <c r="U55" s="126"/>
      <c r="V55" s="126"/>
      <c r="W55" s="126"/>
      <c r="X55" s="126"/>
      <c r="Y55" s="126"/>
      <c r="Z55" s="126"/>
      <c r="AA55" s="126"/>
      <c r="AB55" s="126"/>
      <c r="AC55" s="126"/>
      <c r="AD55" s="126"/>
      <c r="AE55" s="126"/>
      <c r="AF55" s="126"/>
      <c r="AG55" s="126"/>
      <c r="AH55" s="126"/>
    </row>
    <row r="56" spans="1:34" x14ac:dyDescent="0.35">
      <c r="A56" s="126"/>
      <c r="B56" s="126"/>
      <c r="C56" s="126"/>
      <c r="D56" s="126"/>
      <c r="E56" s="126"/>
      <c r="F56" s="126"/>
      <c r="G56" s="126"/>
      <c r="H56" s="126"/>
      <c r="I56" s="126"/>
      <c r="J56" s="126"/>
      <c r="K56" s="126"/>
      <c r="L56" s="126"/>
      <c r="M56" s="126"/>
      <c r="N56" s="126"/>
      <c r="O56" s="126"/>
      <c r="P56" s="126"/>
      <c r="Q56" s="126"/>
      <c r="R56" s="126"/>
      <c r="S56" s="126"/>
      <c r="T56" s="126"/>
      <c r="U56" s="126"/>
      <c r="V56" s="126"/>
      <c r="W56" s="126"/>
      <c r="X56" s="126"/>
      <c r="Y56" s="126"/>
      <c r="Z56" s="126"/>
      <c r="AA56" s="126"/>
      <c r="AB56" s="126"/>
      <c r="AC56" s="126"/>
      <c r="AD56" s="126"/>
      <c r="AE56" s="126"/>
      <c r="AF56" s="126"/>
      <c r="AG56" s="126"/>
      <c r="AH56" s="126"/>
    </row>
    <row r="57" spans="1:34" x14ac:dyDescent="0.35">
      <c r="A57" s="126"/>
      <c r="B57" s="126"/>
      <c r="C57" s="126"/>
      <c r="D57" s="126"/>
      <c r="E57" s="126"/>
      <c r="F57" s="126"/>
      <c r="G57" s="126"/>
      <c r="H57" s="126"/>
      <c r="I57" s="126"/>
      <c r="J57" s="126"/>
      <c r="K57" s="126"/>
      <c r="L57" s="126"/>
      <c r="M57" s="126"/>
      <c r="N57" s="126"/>
      <c r="O57" s="126"/>
      <c r="P57" s="126"/>
      <c r="Q57" s="126"/>
      <c r="R57" s="126"/>
      <c r="S57" s="126"/>
      <c r="T57" s="126"/>
      <c r="U57" s="126"/>
      <c r="V57" s="126"/>
      <c r="W57" s="126"/>
      <c r="X57" s="126"/>
      <c r="Y57" s="126"/>
      <c r="Z57" s="126"/>
      <c r="AA57" s="126"/>
      <c r="AB57" s="126"/>
      <c r="AC57" s="126"/>
      <c r="AD57" s="126"/>
      <c r="AE57" s="126"/>
      <c r="AF57" s="126"/>
      <c r="AG57" s="126"/>
      <c r="AH57" s="126"/>
    </row>
    <row r="58" spans="1:34" x14ac:dyDescent="0.35">
      <c r="A58" s="126"/>
      <c r="B58" s="126"/>
      <c r="C58" s="126"/>
      <c r="D58" s="126"/>
      <c r="E58" s="126"/>
      <c r="F58" s="126"/>
      <c r="G58" s="126"/>
      <c r="H58" s="126"/>
      <c r="I58" s="126"/>
      <c r="J58" s="126"/>
      <c r="K58" s="126"/>
      <c r="L58" s="126"/>
      <c r="M58" s="126"/>
      <c r="N58" s="126"/>
      <c r="O58" s="126"/>
      <c r="P58" s="126"/>
      <c r="Q58" s="126"/>
      <c r="R58" s="126"/>
      <c r="S58" s="126"/>
      <c r="T58" s="126"/>
      <c r="U58" s="126"/>
      <c r="V58" s="126"/>
      <c r="W58" s="126"/>
      <c r="X58" s="126"/>
      <c r="Y58" s="126"/>
      <c r="Z58" s="126"/>
      <c r="AA58" s="126"/>
      <c r="AB58" s="126"/>
      <c r="AC58" s="126"/>
      <c r="AD58" s="126"/>
      <c r="AE58" s="126"/>
      <c r="AF58" s="126"/>
      <c r="AG58" s="126"/>
      <c r="AH58" s="126"/>
    </row>
    <row r="59" spans="1:34" x14ac:dyDescent="0.35">
      <c r="A59" s="126"/>
      <c r="B59" s="126"/>
      <c r="C59" s="126"/>
      <c r="D59" s="126"/>
      <c r="E59" s="126"/>
      <c r="F59" s="126"/>
      <c r="G59" s="126"/>
      <c r="H59" s="126"/>
      <c r="I59" s="126"/>
      <c r="J59" s="126"/>
      <c r="K59" s="126"/>
      <c r="L59" s="126"/>
      <c r="M59" s="126"/>
      <c r="N59" s="126"/>
      <c r="O59" s="126"/>
      <c r="P59" s="126"/>
      <c r="Q59" s="126"/>
      <c r="R59" s="126"/>
      <c r="S59" s="126"/>
      <c r="T59" s="126"/>
      <c r="U59" s="126"/>
      <c r="V59" s="126"/>
      <c r="W59" s="126"/>
      <c r="X59" s="126"/>
      <c r="Y59" s="126"/>
      <c r="Z59" s="126"/>
      <c r="AA59" s="126"/>
      <c r="AB59" s="126"/>
      <c r="AC59" s="126"/>
      <c r="AD59" s="126"/>
      <c r="AE59" s="126"/>
      <c r="AF59" s="126"/>
      <c r="AG59" s="126"/>
      <c r="AH59" s="126"/>
    </row>
    <row r="60" spans="1:34" x14ac:dyDescent="0.35">
      <c r="A60" s="126"/>
      <c r="B60" s="126"/>
      <c r="C60" s="126"/>
      <c r="D60" s="126"/>
      <c r="E60" s="126"/>
      <c r="F60" s="126"/>
      <c r="G60" s="126"/>
      <c r="H60" s="126"/>
      <c r="I60" s="126"/>
      <c r="J60" s="126"/>
      <c r="K60" s="126"/>
      <c r="L60" s="126"/>
      <c r="M60" s="126"/>
      <c r="N60" s="126"/>
      <c r="O60" s="126"/>
      <c r="P60" s="126"/>
      <c r="Q60" s="126"/>
      <c r="R60" s="126"/>
      <c r="S60" s="126"/>
      <c r="T60" s="126"/>
      <c r="U60" s="126"/>
      <c r="V60" s="126"/>
      <c r="W60" s="126"/>
      <c r="X60" s="126"/>
      <c r="Y60" s="126"/>
      <c r="Z60" s="126"/>
      <c r="AA60" s="126"/>
      <c r="AB60" s="126"/>
      <c r="AC60" s="126"/>
      <c r="AD60" s="126"/>
      <c r="AE60" s="126"/>
      <c r="AF60" s="126"/>
      <c r="AG60" s="126"/>
      <c r="AH60" s="126"/>
    </row>
    <row r="61" spans="1:34" x14ac:dyDescent="0.35">
      <c r="A61" s="126"/>
      <c r="B61" s="126"/>
      <c r="C61" s="126"/>
      <c r="D61" s="126"/>
      <c r="E61" s="126"/>
      <c r="F61" s="126"/>
      <c r="G61" s="126"/>
      <c r="H61" s="126"/>
      <c r="I61" s="126"/>
      <c r="J61" s="126"/>
      <c r="K61" s="126"/>
      <c r="L61" s="126"/>
      <c r="M61" s="126"/>
      <c r="N61" s="126"/>
      <c r="O61" s="126"/>
      <c r="P61" s="126"/>
      <c r="Q61" s="126"/>
      <c r="R61" s="126"/>
      <c r="S61" s="126"/>
      <c r="T61" s="126"/>
      <c r="U61" s="126"/>
      <c r="V61" s="126"/>
      <c r="W61" s="126"/>
      <c r="X61" s="126"/>
      <c r="Y61" s="126"/>
      <c r="Z61" s="126"/>
      <c r="AA61" s="126"/>
      <c r="AB61" s="126"/>
      <c r="AC61" s="126"/>
      <c r="AD61" s="126"/>
      <c r="AE61" s="126"/>
      <c r="AF61" s="126"/>
      <c r="AG61" s="126"/>
      <c r="AH61" s="126"/>
    </row>
    <row r="62" spans="1:34" x14ac:dyDescent="0.35">
      <c r="A62" s="126"/>
      <c r="B62" s="126"/>
      <c r="C62" s="126"/>
      <c r="D62" s="126"/>
      <c r="E62" s="126"/>
      <c r="F62" s="126"/>
      <c r="G62" s="126"/>
      <c r="H62" s="126"/>
      <c r="I62" s="126"/>
      <c r="J62" s="126"/>
      <c r="K62" s="126"/>
      <c r="L62" s="126"/>
      <c r="M62" s="126"/>
      <c r="N62" s="126"/>
      <c r="O62" s="126"/>
      <c r="P62" s="126"/>
      <c r="Q62" s="126"/>
      <c r="R62" s="126"/>
      <c r="S62" s="126"/>
      <c r="T62" s="126"/>
      <c r="U62" s="126"/>
      <c r="V62" s="126"/>
      <c r="W62" s="126"/>
      <c r="X62" s="126"/>
      <c r="Y62" s="126"/>
      <c r="Z62" s="126"/>
      <c r="AA62" s="126"/>
      <c r="AB62" s="126"/>
      <c r="AC62" s="126"/>
      <c r="AD62" s="126"/>
      <c r="AE62" s="126"/>
      <c r="AF62" s="126"/>
      <c r="AG62" s="126"/>
      <c r="AH62" s="126"/>
    </row>
    <row r="63" spans="1:34" x14ac:dyDescent="0.35">
      <c r="A63" s="126"/>
      <c r="B63" s="126"/>
      <c r="C63" s="126"/>
      <c r="D63" s="126"/>
      <c r="E63" s="126"/>
      <c r="F63" s="126"/>
      <c r="G63" s="126"/>
      <c r="H63" s="126"/>
      <c r="I63" s="126"/>
      <c r="J63" s="126"/>
      <c r="K63" s="126"/>
      <c r="L63" s="126"/>
      <c r="M63" s="126"/>
      <c r="N63" s="126"/>
      <c r="O63" s="126"/>
      <c r="P63" s="126"/>
      <c r="Q63" s="126"/>
      <c r="R63" s="126"/>
      <c r="S63" s="126"/>
      <c r="T63" s="126"/>
      <c r="U63" s="126"/>
      <c r="V63" s="126"/>
      <c r="W63" s="126"/>
      <c r="X63" s="126"/>
      <c r="Y63" s="126"/>
      <c r="Z63" s="126"/>
      <c r="AA63" s="126"/>
      <c r="AB63" s="126"/>
      <c r="AC63" s="126"/>
      <c r="AD63" s="126"/>
      <c r="AE63" s="126"/>
      <c r="AF63" s="126"/>
      <c r="AG63" s="126"/>
      <c r="AH63" s="126"/>
    </row>
    <row r="64" spans="1:34" x14ac:dyDescent="0.35">
      <c r="A64" s="126"/>
      <c r="B64" s="126"/>
      <c r="C64" s="126"/>
      <c r="D64" s="126"/>
      <c r="E64" s="126"/>
      <c r="F64" s="126"/>
      <c r="G64" s="126"/>
      <c r="H64" s="126"/>
      <c r="I64" s="126"/>
      <c r="J64" s="126"/>
      <c r="K64" s="126"/>
      <c r="L64" s="126"/>
      <c r="M64" s="126"/>
      <c r="N64" s="126"/>
      <c r="O64" s="126"/>
      <c r="P64" s="126"/>
      <c r="Q64" s="126"/>
      <c r="R64" s="126"/>
      <c r="S64" s="126"/>
      <c r="T64" s="126"/>
      <c r="U64" s="126"/>
      <c r="V64" s="126"/>
      <c r="W64" s="126"/>
      <c r="X64" s="126"/>
      <c r="Y64" s="126"/>
      <c r="Z64" s="126"/>
      <c r="AA64" s="126"/>
      <c r="AB64" s="126"/>
      <c r="AC64" s="126"/>
      <c r="AD64" s="126"/>
      <c r="AE64" s="126"/>
      <c r="AF64" s="126"/>
      <c r="AG64" s="126"/>
      <c r="AH64" s="126"/>
    </row>
    <row r="65" spans="1:34" x14ac:dyDescent="0.35">
      <c r="A65" s="126"/>
      <c r="B65" s="126"/>
      <c r="C65" s="126"/>
      <c r="D65" s="126"/>
      <c r="E65" s="126"/>
      <c r="F65" s="126"/>
      <c r="G65" s="126"/>
      <c r="H65" s="126"/>
      <c r="I65" s="126"/>
      <c r="J65" s="126"/>
      <c r="K65" s="126"/>
      <c r="L65" s="126"/>
      <c r="M65" s="126"/>
      <c r="N65" s="126"/>
      <c r="O65" s="126"/>
      <c r="P65" s="126"/>
      <c r="Q65" s="126"/>
      <c r="R65" s="126"/>
      <c r="S65" s="126"/>
      <c r="T65" s="126"/>
      <c r="U65" s="126"/>
      <c r="V65" s="126"/>
      <c r="W65" s="126"/>
      <c r="X65" s="126"/>
      <c r="Y65" s="126"/>
      <c r="Z65" s="126"/>
      <c r="AA65" s="126"/>
      <c r="AB65" s="126"/>
      <c r="AC65" s="126"/>
      <c r="AD65" s="126"/>
      <c r="AE65" s="126"/>
      <c r="AF65" s="126"/>
      <c r="AG65" s="126"/>
      <c r="AH65" s="126"/>
    </row>
    <row r="66" spans="1:34" x14ac:dyDescent="0.35">
      <c r="A66" s="126"/>
      <c r="B66" s="126"/>
      <c r="C66" s="126"/>
      <c r="D66" s="126"/>
      <c r="E66" s="126"/>
      <c r="F66" s="126"/>
      <c r="G66" s="126"/>
      <c r="H66" s="126"/>
      <c r="I66" s="126"/>
      <c r="J66" s="126"/>
      <c r="K66" s="126"/>
      <c r="L66" s="126"/>
      <c r="M66" s="126"/>
      <c r="N66" s="126"/>
      <c r="O66" s="126"/>
      <c r="P66" s="126"/>
      <c r="Q66" s="126"/>
      <c r="R66" s="126"/>
      <c r="S66" s="126"/>
      <c r="T66" s="126"/>
      <c r="U66" s="126"/>
      <c r="V66" s="126"/>
      <c r="W66" s="126"/>
      <c r="X66" s="126"/>
      <c r="Y66" s="126"/>
      <c r="Z66" s="126"/>
      <c r="AA66" s="126"/>
      <c r="AB66" s="126"/>
      <c r="AC66" s="126"/>
      <c r="AD66" s="126"/>
      <c r="AE66" s="126"/>
      <c r="AF66" s="126"/>
      <c r="AG66" s="126"/>
      <c r="AH66" s="126"/>
    </row>
    <row r="67" spans="1:34" x14ac:dyDescent="0.35">
      <c r="A67" s="126"/>
      <c r="B67" s="126"/>
      <c r="C67" s="126"/>
      <c r="D67" s="126"/>
      <c r="E67" s="126"/>
      <c r="F67" s="126"/>
      <c r="G67" s="126"/>
      <c r="H67" s="126"/>
      <c r="I67" s="126"/>
      <c r="J67" s="126"/>
      <c r="K67" s="126"/>
      <c r="L67" s="126"/>
      <c r="M67" s="126"/>
      <c r="N67" s="126"/>
      <c r="O67" s="126"/>
      <c r="P67" s="126"/>
      <c r="Q67" s="126"/>
      <c r="R67" s="126"/>
      <c r="S67" s="126"/>
      <c r="T67" s="126"/>
      <c r="U67" s="126"/>
      <c r="V67" s="126"/>
      <c r="W67" s="126"/>
      <c r="X67" s="126"/>
      <c r="Y67" s="126"/>
      <c r="Z67" s="126"/>
      <c r="AA67" s="126"/>
      <c r="AB67" s="126"/>
      <c r="AC67" s="126"/>
      <c r="AD67" s="126"/>
      <c r="AE67" s="126"/>
      <c r="AF67" s="126"/>
      <c r="AG67" s="126"/>
      <c r="AH67" s="126"/>
    </row>
    <row r="68" spans="1:34" x14ac:dyDescent="0.35">
      <c r="A68" s="126"/>
      <c r="B68" s="126"/>
      <c r="C68" s="126"/>
      <c r="D68" s="126"/>
      <c r="E68" s="126"/>
      <c r="F68" s="126"/>
      <c r="G68" s="126"/>
      <c r="H68" s="126"/>
      <c r="I68" s="126"/>
      <c r="J68" s="126"/>
      <c r="K68" s="126"/>
      <c r="L68" s="126"/>
      <c r="M68" s="126"/>
      <c r="N68" s="126"/>
      <c r="O68" s="126"/>
      <c r="P68" s="126"/>
      <c r="Q68" s="126"/>
      <c r="R68" s="126"/>
      <c r="S68" s="126"/>
      <c r="T68" s="126"/>
      <c r="U68" s="126"/>
      <c r="V68" s="126"/>
      <c r="W68" s="126"/>
      <c r="X68" s="126"/>
      <c r="Y68" s="126"/>
      <c r="Z68" s="126"/>
      <c r="AA68" s="126"/>
      <c r="AB68" s="126"/>
      <c r="AC68" s="126"/>
      <c r="AD68" s="126"/>
      <c r="AE68" s="126"/>
      <c r="AF68" s="126"/>
      <c r="AG68" s="126"/>
      <c r="AH68" s="126"/>
    </row>
    <row r="69" spans="1:34" x14ac:dyDescent="0.35">
      <c r="A69" s="126"/>
      <c r="B69" s="126"/>
      <c r="C69" s="126"/>
      <c r="D69" s="126"/>
      <c r="E69" s="126"/>
      <c r="F69" s="126"/>
      <c r="G69" s="126"/>
      <c r="H69" s="126"/>
      <c r="I69" s="126"/>
      <c r="J69" s="126"/>
      <c r="K69" s="126"/>
      <c r="L69" s="126"/>
      <c r="M69" s="126"/>
      <c r="N69" s="126"/>
      <c r="O69" s="126"/>
      <c r="P69" s="126"/>
      <c r="Q69" s="126"/>
      <c r="R69" s="126"/>
      <c r="S69" s="126"/>
      <c r="T69" s="126"/>
      <c r="U69" s="126"/>
      <c r="V69" s="126"/>
      <c r="W69" s="126"/>
      <c r="X69" s="126"/>
      <c r="Y69" s="126"/>
      <c r="Z69" s="126"/>
      <c r="AA69" s="126"/>
      <c r="AB69" s="126"/>
      <c r="AC69" s="126"/>
      <c r="AD69" s="126"/>
      <c r="AE69" s="126"/>
      <c r="AF69" s="126"/>
      <c r="AG69" s="126"/>
      <c r="AH69" s="126"/>
    </row>
    <row r="70" spans="1:34" x14ac:dyDescent="0.35">
      <c r="A70" s="126"/>
      <c r="B70" s="126"/>
      <c r="C70" s="126"/>
      <c r="D70" s="126"/>
      <c r="E70" s="126"/>
      <c r="F70" s="126"/>
      <c r="G70" s="126"/>
      <c r="H70" s="126"/>
      <c r="I70" s="126"/>
      <c r="J70" s="126"/>
      <c r="K70" s="126"/>
      <c r="L70" s="126"/>
      <c r="M70" s="126"/>
      <c r="N70" s="126"/>
      <c r="O70" s="126"/>
      <c r="P70" s="126"/>
      <c r="Q70" s="126"/>
      <c r="R70" s="126"/>
      <c r="S70" s="126"/>
      <c r="T70" s="126"/>
      <c r="U70" s="126"/>
      <c r="V70" s="126"/>
      <c r="W70" s="126"/>
      <c r="X70" s="126"/>
      <c r="Y70" s="126"/>
      <c r="Z70" s="126"/>
      <c r="AA70" s="126"/>
      <c r="AB70" s="126"/>
      <c r="AC70" s="126"/>
      <c r="AD70" s="126"/>
      <c r="AE70" s="126"/>
      <c r="AF70" s="126"/>
      <c r="AG70" s="126"/>
      <c r="AH70" s="126"/>
    </row>
    <row r="71" spans="1:34" x14ac:dyDescent="0.35">
      <c r="A71" s="126"/>
      <c r="B71" s="126"/>
      <c r="C71" s="126"/>
      <c r="D71" s="126"/>
      <c r="E71" s="126"/>
      <c r="F71" s="126"/>
      <c r="G71" s="126"/>
      <c r="H71" s="126"/>
      <c r="I71" s="126"/>
      <c r="J71" s="126"/>
      <c r="K71" s="126"/>
      <c r="L71" s="126"/>
      <c r="M71" s="126"/>
      <c r="N71" s="126"/>
      <c r="O71" s="126"/>
      <c r="P71" s="126"/>
      <c r="Q71" s="126"/>
      <c r="R71" s="126"/>
      <c r="S71" s="126"/>
      <c r="T71" s="126"/>
      <c r="U71" s="126"/>
      <c r="V71" s="126"/>
      <c r="W71" s="126"/>
      <c r="X71" s="126"/>
      <c r="Y71" s="126"/>
      <c r="Z71" s="126"/>
      <c r="AA71" s="126"/>
      <c r="AB71" s="126"/>
      <c r="AC71" s="126"/>
      <c r="AD71" s="126"/>
      <c r="AE71" s="126"/>
      <c r="AF71" s="126"/>
      <c r="AG71" s="126"/>
      <c r="AH71" s="126"/>
    </row>
    <row r="72" spans="1:34" x14ac:dyDescent="0.35">
      <c r="A72" s="126"/>
      <c r="B72" s="126"/>
      <c r="C72" s="126"/>
      <c r="D72" s="126"/>
      <c r="E72" s="126"/>
      <c r="F72" s="126"/>
      <c r="G72" s="126"/>
      <c r="H72" s="126"/>
      <c r="I72" s="126"/>
      <c r="J72" s="126"/>
      <c r="K72" s="126"/>
      <c r="L72" s="126"/>
      <c r="M72" s="126"/>
      <c r="N72" s="126"/>
      <c r="O72" s="126"/>
      <c r="P72" s="126"/>
      <c r="Q72" s="126"/>
      <c r="R72" s="126"/>
      <c r="S72" s="126"/>
      <c r="T72" s="126"/>
      <c r="U72" s="126"/>
      <c r="V72" s="126"/>
      <c r="W72" s="126"/>
      <c r="X72" s="126"/>
      <c r="Y72" s="126"/>
      <c r="Z72" s="126"/>
      <c r="AA72" s="126"/>
      <c r="AB72" s="126"/>
      <c r="AC72" s="126"/>
      <c r="AD72" s="126"/>
      <c r="AE72" s="126"/>
      <c r="AF72" s="126"/>
      <c r="AG72" s="126"/>
      <c r="AH72" s="126"/>
    </row>
    <row r="73" spans="1:34" x14ac:dyDescent="0.35">
      <c r="A73" s="126"/>
      <c r="B73" s="126"/>
      <c r="C73" s="126"/>
      <c r="D73" s="126"/>
      <c r="E73" s="126"/>
      <c r="F73" s="126"/>
      <c r="G73" s="126"/>
      <c r="H73" s="126"/>
      <c r="I73" s="126"/>
      <c r="J73" s="126"/>
      <c r="K73" s="126"/>
      <c r="L73" s="126"/>
      <c r="M73" s="126"/>
      <c r="N73" s="126"/>
      <c r="O73" s="126"/>
      <c r="P73" s="126"/>
      <c r="Q73" s="126"/>
      <c r="R73" s="126"/>
      <c r="S73" s="126"/>
      <c r="T73" s="126"/>
      <c r="U73" s="126"/>
      <c r="V73" s="126"/>
      <c r="W73" s="126"/>
      <c r="X73" s="126"/>
      <c r="Y73" s="126"/>
      <c r="Z73" s="126"/>
      <c r="AA73" s="126"/>
      <c r="AB73" s="126"/>
      <c r="AC73" s="126"/>
      <c r="AD73" s="126"/>
      <c r="AE73" s="126"/>
      <c r="AF73" s="126"/>
      <c r="AG73" s="126"/>
      <c r="AH73" s="126"/>
    </row>
    <row r="74" spans="1:34" x14ac:dyDescent="0.35">
      <c r="A74" s="126"/>
      <c r="B74" s="126"/>
      <c r="C74" s="126"/>
      <c r="D74" s="126"/>
      <c r="E74" s="126"/>
      <c r="F74" s="126"/>
      <c r="G74" s="126"/>
      <c r="H74" s="126"/>
      <c r="I74" s="126"/>
      <c r="J74" s="126"/>
      <c r="K74" s="126"/>
      <c r="L74" s="126"/>
      <c r="M74" s="126"/>
      <c r="N74" s="126"/>
      <c r="O74" s="126"/>
      <c r="P74" s="126"/>
      <c r="Q74" s="126"/>
      <c r="R74" s="126"/>
      <c r="S74" s="126"/>
      <c r="T74" s="126"/>
      <c r="U74" s="126"/>
      <c r="V74" s="126"/>
      <c r="W74" s="126"/>
      <c r="X74" s="126"/>
      <c r="Y74" s="126"/>
      <c r="Z74" s="126"/>
      <c r="AA74" s="126"/>
      <c r="AB74" s="126"/>
      <c r="AC74" s="126"/>
      <c r="AD74" s="126"/>
      <c r="AE74" s="126"/>
      <c r="AF74" s="126"/>
      <c r="AG74" s="126"/>
      <c r="AH74" s="126"/>
    </row>
    <row r="75" spans="1:34" x14ac:dyDescent="0.35">
      <c r="A75" s="126"/>
      <c r="B75" s="126"/>
      <c r="C75" s="126"/>
      <c r="D75" s="126"/>
      <c r="E75" s="126"/>
      <c r="F75" s="126"/>
      <c r="G75" s="126"/>
      <c r="H75" s="126"/>
      <c r="I75" s="126"/>
      <c r="J75" s="126"/>
      <c r="K75" s="126"/>
      <c r="L75" s="126"/>
      <c r="M75" s="126"/>
      <c r="N75" s="126"/>
      <c r="O75" s="126"/>
      <c r="P75" s="126"/>
      <c r="Q75" s="126"/>
      <c r="R75" s="126"/>
      <c r="S75" s="126"/>
      <c r="T75" s="126"/>
      <c r="U75" s="126"/>
      <c r="V75" s="126"/>
      <c r="W75" s="126"/>
      <c r="X75" s="126"/>
      <c r="Y75" s="126"/>
      <c r="Z75" s="126"/>
      <c r="AA75" s="126"/>
      <c r="AB75" s="126"/>
      <c r="AC75" s="126"/>
      <c r="AD75" s="126"/>
      <c r="AE75" s="126"/>
      <c r="AF75" s="126"/>
      <c r="AG75" s="126"/>
      <c r="AH75" s="126"/>
    </row>
    <row r="76" spans="1:34" x14ac:dyDescent="0.35">
      <c r="A76" s="126"/>
      <c r="B76" s="126"/>
      <c r="C76" s="126"/>
      <c r="D76" s="126"/>
      <c r="E76" s="126"/>
      <c r="F76" s="126"/>
      <c r="G76" s="126"/>
      <c r="H76" s="126"/>
      <c r="I76" s="126"/>
      <c r="J76" s="126"/>
      <c r="K76" s="126"/>
      <c r="L76" s="126"/>
      <c r="M76" s="126"/>
      <c r="N76" s="126"/>
      <c r="O76" s="126"/>
      <c r="P76" s="126"/>
      <c r="Q76" s="126"/>
      <c r="R76" s="126"/>
      <c r="S76" s="126"/>
      <c r="T76" s="126"/>
      <c r="U76" s="126"/>
      <c r="V76" s="126"/>
      <c r="W76" s="126"/>
      <c r="X76" s="126"/>
      <c r="Y76" s="126"/>
      <c r="Z76" s="126"/>
      <c r="AA76" s="126"/>
      <c r="AB76" s="126"/>
      <c r="AC76" s="126"/>
      <c r="AD76" s="126"/>
      <c r="AE76" s="126"/>
      <c r="AF76" s="126"/>
      <c r="AG76" s="126"/>
      <c r="AH76" s="126"/>
    </row>
    <row r="77" spans="1:34" x14ac:dyDescent="0.35">
      <c r="A77" s="126"/>
      <c r="B77" s="126"/>
      <c r="C77" s="126"/>
      <c r="D77" s="126"/>
      <c r="E77" s="126"/>
      <c r="F77" s="126"/>
      <c r="G77" s="126"/>
      <c r="H77" s="126"/>
      <c r="I77" s="126"/>
      <c r="J77" s="126"/>
      <c r="K77" s="126"/>
      <c r="L77" s="126"/>
      <c r="M77" s="126"/>
      <c r="N77" s="126"/>
      <c r="O77" s="126"/>
      <c r="P77" s="126"/>
      <c r="Q77" s="126"/>
      <c r="R77" s="126"/>
      <c r="S77" s="126"/>
      <c r="T77" s="126"/>
      <c r="U77" s="126"/>
      <c r="V77" s="126"/>
      <c r="W77" s="126"/>
      <c r="X77" s="126"/>
      <c r="Y77" s="126"/>
      <c r="Z77" s="126"/>
      <c r="AA77" s="126"/>
      <c r="AB77" s="126"/>
      <c r="AC77" s="126"/>
      <c r="AD77" s="126"/>
      <c r="AE77" s="126"/>
      <c r="AF77" s="126"/>
      <c r="AG77" s="126"/>
      <c r="AH77" s="126"/>
    </row>
    <row r="78" spans="1:34" x14ac:dyDescent="0.35">
      <c r="A78" s="126"/>
      <c r="B78" s="126"/>
      <c r="C78" s="126"/>
      <c r="D78" s="126"/>
      <c r="E78" s="126"/>
      <c r="F78" s="126"/>
      <c r="G78" s="126"/>
      <c r="H78" s="126"/>
      <c r="I78" s="126"/>
      <c r="J78" s="126"/>
      <c r="K78" s="126"/>
      <c r="L78" s="126"/>
      <c r="M78" s="126"/>
      <c r="N78" s="126"/>
      <c r="O78" s="126"/>
      <c r="P78" s="126"/>
      <c r="Q78" s="126"/>
      <c r="R78" s="126"/>
      <c r="S78" s="126"/>
      <c r="T78" s="126"/>
      <c r="U78" s="126"/>
      <c r="V78" s="126"/>
      <c r="W78" s="126"/>
      <c r="X78" s="126"/>
      <c r="Y78" s="126"/>
      <c r="Z78" s="126"/>
      <c r="AA78" s="126"/>
      <c r="AB78" s="126"/>
      <c r="AC78" s="126"/>
      <c r="AD78" s="126"/>
      <c r="AE78" s="126"/>
      <c r="AF78" s="126"/>
      <c r="AG78" s="126"/>
      <c r="AH78" s="126"/>
    </row>
    <row r="79" spans="1:34" x14ac:dyDescent="0.35">
      <c r="A79" s="126"/>
      <c r="B79" s="126"/>
      <c r="C79" s="126"/>
      <c r="D79" s="126"/>
      <c r="E79" s="126"/>
      <c r="F79" s="126"/>
      <c r="G79" s="126"/>
      <c r="H79" s="126"/>
      <c r="I79" s="126"/>
      <c r="J79" s="126"/>
      <c r="K79" s="126"/>
      <c r="L79" s="126"/>
      <c r="M79" s="126"/>
      <c r="N79" s="126"/>
      <c r="O79" s="126"/>
      <c r="P79" s="126"/>
      <c r="Q79" s="126"/>
      <c r="R79" s="126"/>
      <c r="S79" s="126"/>
      <c r="T79" s="126"/>
      <c r="U79" s="126"/>
      <c r="V79" s="126"/>
      <c r="W79" s="126"/>
      <c r="X79" s="126"/>
      <c r="Y79" s="126"/>
      <c r="Z79" s="126"/>
      <c r="AA79" s="126"/>
      <c r="AB79" s="126"/>
      <c r="AC79" s="126"/>
      <c r="AD79" s="126"/>
      <c r="AE79" s="126"/>
      <c r="AF79" s="126"/>
      <c r="AG79" s="126"/>
      <c r="AH79" s="126"/>
    </row>
    <row r="80" spans="1:34" x14ac:dyDescent="0.35">
      <c r="A80" s="126"/>
      <c r="B80" s="126"/>
      <c r="C80" s="126"/>
      <c r="D80" s="126"/>
      <c r="E80" s="126"/>
      <c r="F80" s="126"/>
      <c r="G80" s="126"/>
      <c r="H80" s="126"/>
      <c r="I80" s="126"/>
      <c r="J80" s="126"/>
      <c r="K80" s="126"/>
      <c r="L80" s="126"/>
      <c r="M80" s="126"/>
      <c r="N80" s="126"/>
      <c r="O80" s="126"/>
      <c r="P80" s="126"/>
      <c r="Q80" s="126"/>
      <c r="R80" s="126"/>
      <c r="S80" s="126"/>
      <c r="T80" s="126"/>
      <c r="U80" s="126"/>
      <c r="V80" s="126"/>
      <c r="W80" s="126"/>
      <c r="X80" s="126"/>
      <c r="Y80" s="126"/>
      <c r="Z80" s="126"/>
      <c r="AA80" s="126"/>
      <c r="AB80" s="126"/>
      <c r="AC80" s="126"/>
      <c r="AD80" s="126"/>
      <c r="AE80" s="126"/>
      <c r="AF80" s="126"/>
      <c r="AG80" s="126"/>
      <c r="AH80" s="126"/>
    </row>
    <row r="81" spans="1:34" x14ac:dyDescent="0.35">
      <c r="A81" s="126"/>
      <c r="B81" s="126"/>
      <c r="C81" s="126"/>
      <c r="D81" s="126"/>
      <c r="E81" s="126"/>
      <c r="F81" s="126"/>
      <c r="G81" s="126"/>
      <c r="H81" s="126"/>
      <c r="I81" s="126"/>
      <c r="J81" s="126"/>
      <c r="K81" s="126"/>
      <c r="L81" s="126"/>
      <c r="M81" s="126"/>
      <c r="N81" s="126"/>
      <c r="O81" s="126"/>
      <c r="P81" s="126"/>
      <c r="Q81" s="126"/>
      <c r="R81" s="126"/>
      <c r="S81" s="126"/>
      <c r="T81" s="126"/>
      <c r="U81" s="126"/>
      <c r="V81" s="126"/>
      <c r="W81" s="126"/>
      <c r="X81" s="126"/>
      <c r="Y81" s="126"/>
      <c r="Z81" s="126"/>
      <c r="AA81" s="126"/>
      <c r="AB81" s="126"/>
      <c r="AC81" s="126"/>
      <c r="AD81" s="126"/>
      <c r="AE81" s="126"/>
      <c r="AF81" s="126"/>
      <c r="AG81" s="126"/>
      <c r="AH81" s="126"/>
    </row>
    <row r="82" spans="1:34" x14ac:dyDescent="0.35">
      <c r="A82" s="126"/>
      <c r="B82" s="126"/>
      <c r="C82" s="126"/>
      <c r="D82" s="126"/>
      <c r="E82" s="126"/>
      <c r="F82" s="126"/>
      <c r="G82" s="126"/>
      <c r="H82" s="126"/>
      <c r="I82" s="126"/>
      <c r="J82" s="126"/>
      <c r="K82" s="126"/>
      <c r="L82" s="126"/>
      <c r="M82" s="126"/>
      <c r="N82" s="126"/>
      <c r="O82" s="126"/>
      <c r="P82" s="126"/>
      <c r="Q82" s="126"/>
      <c r="R82" s="126"/>
      <c r="S82" s="126"/>
      <c r="T82" s="126"/>
      <c r="U82" s="126"/>
      <c r="V82" s="126"/>
      <c r="W82" s="126"/>
      <c r="X82" s="126"/>
      <c r="Y82" s="126"/>
      <c r="Z82" s="126"/>
      <c r="AA82" s="126"/>
      <c r="AB82" s="126"/>
      <c r="AC82" s="126"/>
      <c r="AD82" s="126"/>
      <c r="AE82" s="126"/>
      <c r="AF82" s="126"/>
      <c r="AG82" s="126"/>
      <c r="AH82" s="126"/>
    </row>
    <row r="83" spans="1:34" x14ac:dyDescent="0.35">
      <c r="A83" s="126"/>
      <c r="B83" s="126"/>
      <c r="C83" s="126"/>
      <c r="D83" s="126"/>
      <c r="E83" s="126"/>
      <c r="F83" s="126"/>
      <c r="G83" s="126"/>
      <c r="H83" s="126"/>
      <c r="I83" s="126"/>
      <c r="J83" s="126"/>
      <c r="K83" s="126"/>
      <c r="L83" s="126"/>
      <c r="M83" s="126"/>
      <c r="N83" s="126"/>
      <c r="O83" s="126"/>
      <c r="P83" s="126"/>
      <c r="Q83" s="126"/>
      <c r="R83" s="126"/>
      <c r="S83" s="126"/>
      <c r="T83" s="126"/>
      <c r="U83" s="126"/>
      <c r="V83" s="126"/>
      <c r="W83" s="126"/>
      <c r="X83" s="126"/>
      <c r="Y83" s="126"/>
      <c r="Z83" s="126"/>
      <c r="AA83" s="126"/>
      <c r="AB83" s="126"/>
      <c r="AC83" s="126"/>
      <c r="AD83" s="126"/>
      <c r="AE83" s="126"/>
      <c r="AF83" s="126"/>
      <c r="AG83" s="126"/>
      <c r="AH83" s="126"/>
    </row>
    <row r="84" spans="1:34" x14ac:dyDescent="0.35">
      <c r="A84" s="126"/>
      <c r="B84" s="126"/>
      <c r="C84" s="126"/>
      <c r="D84" s="126"/>
      <c r="E84" s="126"/>
      <c r="F84" s="126"/>
      <c r="G84" s="126"/>
      <c r="H84" s="126"/>
      <c r="I84" s="126"/>
      <c r="J84" s="126"/>
      <c r="K84" s="126"/>
      <c r="L84" s="126"/>
      <c r="M84" s="126"/>
      <c r="N84" s="126"/>
      <c r="O84" s="126"/>
      <c r="P84" s="126"/>
      <c r="Q84" s="126"/>
      <c r="R84" s="126"/>
      <c r="S84" s="126"/>
      <c r="T84" s="126"/>
      <c r="U84" s="126"/>
      <c r="V84" s="126"/>
      <c r="W84" s="126"/>
      <c r="X84" s="126"/>
      <c r="Y84" s="126"/>
      <c r="Z84" s="126"/>
      <c r="AA84" s="126"/>
      <c r="AB84" s="126"/>
      <c r="AC84" s="126"/>
      <c r="AD84" s="126"/>
      <c r="AE84" s="126"/>
      <c r="AF84" s="126"/>
      <c r="AG84" s="126"/>
      <c r="AH84" s="126"/>
    </row>
    <row r="85" spans="1:34" x14ac:dyDescent="0.35">
      <c r="A85" s="126"/>
      <c r="B85" s="126"/>
      <c r="C85" s="126"/>
      <c r="D85" s="126"/>
      <c r="E85" s="126"/>
      <c r="F85" s="126"/>
      <c r="G85" s="126"/>
      <c r="H85" s="126"/>
      <c r="I85" s="126"/>
      <c r="J85" s="126"/>
      <c r="K85" s="126"/>
      <c r="L85" s="126"/>
      <c r="M85" s="126"/>
      <c r="N85" s="126"/>
      <c r="O85" s="126"/>
      <c r="P85" s="126"/>
      <c r="Q85" s="126"/>
      <c r="R85" s="126"/>
      <c r="S85" s="126"/>
      <c r="T85" s="126"/>
      <c r="U85" s="126"/>
      <c r="V85" s="126"/>
      <c r="W85" s="126"/>
      <c r="X85" s="126"/>
      <c r="Y85" s="126"/>
      <c r="Z85" s="126"/>
      <c r="AA85" s="126"/>
      <c r="AB85" s="126"/>
      <c r="AC85" s="126"/>
      <c r="AD85" s="126"/>
      <c r="AE85" s="126"/>
      <c r="AF85" s="126"/>
      <c r="AG85" s="126"/>
      <c r="AH85" s="126"/>
    </row>
    <row r="86" spans="1:34" x14ac:dyDescent="0.35">
      <c r="A86" s="126"/>
      <c r="B86" s="126"/>
      <c r="C86" s="126"/>
      <c r="D86" s="126"/>
      <c r="E86" s="126"/>
      <c r="F86" s="126"/>
      <c r="G86" s="126"/>
      <c r="H86" s="126"/>
      <c r="I86" s="126"/>
      <c r="J86" s="126"/>
      <c r="K86" s="126"/>
      <c r="L86" s="126"/>
      <c r="M86" s="126"/>
      <c r="N86" s="126"/>
      <c r="O86" s="126"/>
      <c r="P86" s="126"/>
      <c r="Q86" s="126"/>
      <c r="R86" s="126"/>
      <c r="S86" s="126"/>
      <c r="T86" s="126"/>
      <c r="U86" s="126"/>
      <c r="V86" s="126"/>
      <c r="W86" s="126"/>
      <c r="X86" s="126"/>
      <c r="Y86" s="126"/>
      <c r="Z86" s="126"/>
      <c r="AA86" s="126"/>
      <c r="AB86" s="126"/>
      <c r="AC86" s="126"/>
      <c r="AD86" s="126"/>
      <c r="AE86" s="126"/>
      <c r="AF86" s="126"/>
      <c r="AG86" s="126"/>
      <c r="AH86" s="126"/>
    </row>
    <row r="87" spans="1:34" x14ac:dyDescent="0.35">
      <c r="A87" s="126"/>
      <c r="B87" s="126"/>
      <c r="C87" s="126"/>
      <c r="D87" s="126"/>
      <c r="E87" s="126"/>
      <c r="F87" s="126"/>
      <c r="G87" s="126"/>
      <c r="H87" s="126"/>
      <c r="I87" s="126"/>
      <c r="J87" s="126"/>
      <c r="K87" s="126"/>
      <c r="L87" s="126"/>
      <c r="M87" s="126"/>
      <c r="N87" s="126"/>
      <c r="O87" s="126"/>
      <c r="P87" s="126"/>
      <c r="Q87" s="126"/>
      <c r="R87" s="126"/>
      <c r="S87" s="126"/>
      <c r="T87" s="126"/>
      <c r="U87" s="126"/>
      <c r="V87" s="126"/>
      <c r="W87" s="126"/>
      <c r="X87" s="126"/>
      <c r="Y87" s="126"/>
      <c r="Z87" s="126"/>
      <c r="AA87" s="126"/>
      <c r="AB87" s="126"/>
      <c r="AC87" s="126"/>
      <c r="AD87" s="126"/>
      <c r="AE87" s="126"/>
      <c r="AF87" s="126"/>
      <c r="AG87" s="126"/>
      <c r="AH87" s="126"/>
    </row>
    <row r="88" spans="1:34" x14ac:dyDescent="0.35">
      <c r="A88" s="126"/>
      <c r="B88" s="126"/>
      <c r="C88" s="126"/>
      <c r="D88" s="126"/>
      <c r="E88" s="126"/>
      <c r="F88" s="126"/>
      <c r="G88" s="126"/>
      <c r="H88" s="126"/>
      <c r="I88" s="126"/>
      <c r="J88" s="126"/>
      <c r="K88" s="126"/>
      <c r="L88" s="126"/>
      <c r="M88" s="126"/>
      <c r="N88" s="126"/>
      <c r="O88" s="126"/>
      <c r="P88" s="126"/>
      <c r="Q88" s="126"/>
      <c r="R88" s="126"/>
      <c r="S88" s="126"/>
      <c r="T88" s="126"/>
      <c r="U88" s="126"/>
      <c r="V88" s="126"/>
      <c r="W88" s="126"/>
      <c r="X88" s="126"/>
      <c r="Y88" s="126"/>
      <c r="Z88" s="126"/>
      <c r="AA88" s="126"/>
      <c r="AB88" s="126"/>
      <c r="AC88" s="126"/>
      <c r="AD88" s="126"/>
      <c r="AE88" s="126"/>
      <c r="AF88" s="126"/>
      <c r="AG88" s="126"/>
      <c r="AH88" s="126"/>
    </row>
    <row r="89" spans="1:34" x14ac:dyDescent="0.35">
      <c r="A89" s="126"/>
      <c r="B89" s="126"/>
      <c r="C89" s="126"/>
      <c r="D89" s="126"/>
      <c r="E89" s="126"/>
      <c r="F89" s="126"/>
      <c r="G89" s="126"/>
      <c r="H89" s="126"/>
      <c r="I89" s="126"/>
      <c r="J89" s="126"/>
      <c r="K89" s="126"/>
      <c r="L89" s="126"/>
      <c r="M89" s="126"/>
      <c r="N89" s="126"/>
      <c r="O89" s="126"/>
      <c r="P89" s="126"/>
      <c r="Q89" s="126"/>
      <c r="R89" s="126"/>
      <c r="S89" s="126"/>
      <c r="T89" s="126"/>
      <c r="U89" s="126"/>
      <c r="V89" s="126"/>
      <c r="W89" s="126"/>
      <c r="X89" s="126"/>
      <c r="Y89" s="126"/>
      <c r="Z89" s="126"/>
      <c r="AA89" s="126"/>
      <c r="AB89" s="126"/>
      <c r="AC89" s="126"/>
      <c r="AD89" s="126"/>
      <c r="AE89" s="126"/>
      <c r="AF89" s="126"/>
      <c r="AG89" s="126"/>
      <c r="AH89" s="126"/>
    </row>
    <row r="90" spans="1:34" x14ac:dyDescent="0.35">
      <c r="A90" s="126"/>
      <c r="B90" s="126"/>
      <c r="C90" s="126"/>
      <c r="D90" s="126"/>
      <c r="E90" s="126"/>
      <c r="F90" s="126"/>
      <c r="G90" s="126"/>
      <c r="H90" s="126"/>
      <c r="I90" s="126"/>
      <c r="J90" s="126"/>
      <c r="K90" s="126"/>
      <c r="L90" s="126"/>
      <c r="M90" s="126"/>
      <c r="N90" s="126"/>
      <c r="O90" s="126"/>
      <c r="P90" s="126"/>
      <c r="Q90" s="126"/>
      <c r="R90" s="126"/>
      <c r="S90" s="126"/>
      <c r="T90" s="126"/>
      <c r="U90" s="126"/>
      <c r="V90" s="126"/>
      <c r="W90" s="126"/>
      <c r="X90" s="126"/>
      <c r="Y90" s="126"/>
      <c r="Z90" s="126"/>
      <c r="AA90" s="126"/>
      <c r="AB90" s="126"/>
      <c r="AC90" s="126"/>
      <c r="AD90" s="126"/>
      <c r="AE90" s="126"/>
      <c r="AF90" s="126"/>
      <c r="AG90" s="126"/>
      <c r="AH90" s="126"/>
    </row>
    <row r="91" spans="1:34" x14ac:dyDescent="0.35">
      <c r="A91" s="126"/>
      <c r="B91" s="126"/>
      <c r="C91" s="126"/>
      <c r="D91" s="126"/>
      <c r="E91" s="126"/>
      <c r="F91" s="126"/>
      <c r="G91" s="126"/>
      <c r="H91" s="126"/>
      <c r="I91" s="126"/>
      <c r="J91" s="126"/>
      <c r="K91" s="126"/>
      <c r="L91" s="126"/>
      <c r="M91" s="126"/>
      <c r="N91" s="126"/>
      <c r="O91" s="126"/>
      <c r="P91" s="126"/>
      <c r="Q91" s="126"/>
      <c r="R91" s="126"/>
      <c r="S91" s="126"/>
      <c r="T91" s="126"/>
      <c r="U91" s="126"/>
      <c r="V91" s="126"/>
      <c r="W91" s="126"/>
      <c r="X91" s="126"/>
      <c r="Y91" s="126"/>
      <c r="Z91" s="126"/>
      <c r="AA91" s="126"/>
      <c r="AB91" s="126"/>
      <c r="AC91" s="126"/>
      <c r="AD91" s="126"/>
      <c r="AE91" s="126"/>
      <c r="AF91" s="126"/>
      <c r="AG91" s="126"/>
      <c r="AH91" s="126"/>
    </row>
    <row r="92" spans="1:34" x14ac:dyDescent="0.35">
      <c r="A92" s="126"/>
      <c r="B92" s="126"/>
      <c r="C92" s="126"/>
      <c r="D92" s="126"/>
      <c r="E92" s="126"/>
      <c r="F92" s="126"/>
      <c r="G92" s="126"/>
      <c r="H92" s="126"/>
      <c r="I92" s="126"/>
      <c r="J92" s="126"/>
      <c r="K92" s="126"/>
      <c r="L92" s="126"/>
      <c r="M92" s="126"/>
      <c r="N92" s="126"/>
      <c r="O92" s="126"/>
      <c r="P92" s="126"/>
      <c r="Q92" s="126"/>
      <c r="R92" s="126"/>
      <c r="S92" s="126"/>
      <c r="T92" s="126"/>
      <c r="U92" s="126"/>
      <c r="V92" s="126"/>
      <c r="W92" s="126"/>
      <c r="X92" s="126"/>
      <c r="Y92" s="126"/>
      <c r="Z92" s="126"/>
      <c r="AA92" s="126"/>
      <c r="AB92" s="126"/>
      <c r="AC92" s="126"/>
      <c r="AD92" s="126"/>
      <c r="AE92" s="126"/>
      <c r="AF92" s="126"/>
      <c r="AG92" s="126"/>
      <c r="AH92" s="126"/>
    </row>
    <row r="93" spans="1:34" x14ac:dyDescent="0.35">
      <c r="A93" s="126"/>
      <c r="B93" s="126"/>
      <c r="C93" s="126"/>
      <c r="D93" s="126"/>
      <c r="E93" s="126"/>
      <c r="F93" s="126"/>
      <c r="G93" s="126"/>
      <c r="H93" s="126"/>
      <c r="I93" s="126"/>
      <c r="J93" s="126"/>
      <c r="K93" s="126"/>
      <c r="L93" s="126"/>
      <c r="M93" s="126"/>
      <c r="N93" s="126"/>
      <c r="O93" s="126"/>
      <c r="P93" s="126"/>
      <c r="Q93" s="126"/>
      <c r="R93" s="126"/>
      <c r="S93" s="126"/>
      <c r="T93" s="126"/>
      <c r="U93" s="126"/>
      <c r="V93" s="126"/>
      <c r="W93" s="126"/>
      <c r="X93" s="126"/>
      <c r="Y93" s="126"/>
      <c r="Z93" s="126"/>
      <c r="AA93" s="126"/>
      <c r="AB93" s="126"/>
      <c r="AC93" s="126"/>
      <c r="AD93" s="126"/>
      <c r="AE93" s="126"/>
      <c r="AF93" s="126"/>
      <c r="AG93" s="126"/>
      <c r="AH93" s="126"/>
    </row>
    <row r="94" spans="1:34" x14ac:dyDescent="0.35">
      <c r="A94" s="126"/>
      <c r="B94" s="126"/>
      <c r="C94" s="126"/>
      <c r="D94" s="126"/>
      <c r="E94" s="126"/>
      <c r="F94" s="126"/>
      <c r="G94" s="126"/>
      <c r="H94" s="126"/>
      <c r="I94" s="126"/>
      <c r="J94" s="126"/>
      <c r="K94" s="126"/>
      <c r="L94" s="126"/>
      <c r="M94" s="126"/>
      <c r="N94" s="126"/>
      <c r="O94" s="126"/>
      <c r="P94" s="126"/>
      <c r="Q94" s="126"/>
      <c r="R94" s="126"/>
      <c r="S94" s="126"/>
      <c r="T94" s="126"/>
      <c r="U94" s="126"/>
      <c r="V94" s="126"/>
      <c r="W94" s="126"/>
      <c r="X94" s="126"/>
      <c r="Y94" s="126"/>
      <c r="Z94" s="126"/>
      <c r="AA94" s="126"/>
      <c r="AB94" s="126"/>
      <c r="AC94" s="126"/>
      <c r="AD94" s="126"/>
      <c r="AE94" s="126"/>
      <c r="AF94" s="126"/>
      <c r="AG94" s="126"/>
      <c r="AH94" s="126"/>
    </row>
  </sheetData>
  <mergeCells count="25">
    <mergeCell ref="G36:H36"/>
    <mergeCell ref="I36:J36"/>
    <mergeCell ref="B36:D36"/>
    <mergeCell ref="E36:F36"/>
    <mergeCell ref="C16:C20"/>
    <mergeCell ref="F23:I23"/>
    <mergeCell ref="C23:E23"/>
    <mergeCell ref="I35:J35"/>
    <mergeCell ref="G16:G20"/>
    <mergeCell ref="F16:F20"/>
    <mergeCell ref="E16:E20"/>
    <mergeCell ref="D16:D20"/>
    <mergeCell ref="D33:E33"/>
    <mergeCell ref="D34:E34"/>
    <mergeCell ref="H16:I17"/>
    <mergeCell ref="H18:I20"/>
    <mergeCell ref="B2:J2"/>
    <mergeCell ref="B3:J3"/>
    <mergeCell ref="H14:I14"/>
    <mergeCell ref="H15:I15"/>
    <mergeCell ref="D11:E11"/>
    <mergeCell ref="G9:H9"/>
    <mergeCell ref="H6:H7"/>
    <mergeCell ref="G10:H10"/>
    <mergeCell ref="E9:F9"/>
  </mergeCell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8" shapeId="9217" r:id="rId4">
          <objectPr defaultSize="0" autoPict="0" r:id="rId5">
            <anchor moveWithCells="1">
              <from>
                <xdr:col>10</xdr:col>
                <xdr:colOff>28725</xdr:colOff>
                <xdr:row>0</xdr:row>
                <xdr:rowOff>67024</xdr:rowOff>
              </from>
              <to>
                <xdr:col>10</xdr:col>
                <xdr:colOff>28725</xdr:colOff>
                <xdr:row>3</xdr:row>
                <xdr:rowOff>9575</xdr:rowOff>
              </to>
            </anchor>
          </objectPr>
        </oleObject>
      </mc:Choice>
      <mc:Fallback>
        <oleObject progId="Word.Document.8" shapeId="9217" r:id="rId4"/>
      </mc:Fallback>
    </mc:AlternateContent>
  </oleObjec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OutSheet">
    <pageSetUpPr fitToPage="1"/>
  </sheetPr>
  <dimension ref="A1:AJ64"/>
  <sheetViews>
    <sheetView rightToLeft="1" topLeftCell="A7" zoomScaleNormal="100" workbookViewId="0">
      <selection activeCell="H26" sqref="H26:I26"/>
    </sheetView>
  </sheetViews>
  <sheetFormatPr defaultColWidth="8.87890625" defaultRowHeight="12.85" x14ac:dyDescent="0.35"/>
  <cols>
    <col min="1" max="1" width="2.87890625" style="51" customWidth="1"/>
    <col min="2" max="2" width="7.52734375" style="51" customWidth="1"/>
    <col min="3" max="3" width="9.1171875" style="51" customWidth="1"/>
    <col min="4" max="4" width="9.76171875" style="51" customWidth="1"/>
    <col min="5" max="5" width="9.3515625" style="51" customWidth="1"/>
    <col min="6" max="6" width="12.234375" style="51" customWidth="1"/>
    <col min="7" max="7" width="10.52734375" style="51" customWidth="1"/>
    <col min="8" max="8" width="8.52734375" style="51" customWidth="1"/>
    <col min="9" max="9" width="8.64453125" style="51" customWidth="1"/>
    <col min="10" max="10" width="3" style="51" customWidth="1"/>
    <col min="11" max="16384" width="8.87890625" style="51"/>
  </cols>
  <sheetData>
    <row r="1" spans="1:36" ht="13.2" x14ac:dyDescent="0.4">
      <c r="A1" s="56"/>
      <c r="B1" s="55"/>
      <c r="C1" s="55"/>
      <c r="D1" s="55"/>
      <c r="E1" s="57"/>
      <c r="F1" s="58" t="s">
        <v>263</v>
      </c>
      <c r="G1" s="55"/>
      <c r="H1" s="55"/>
      <c r="I1" s="55"/>
      <c r="J1" s="82" t="s">
        <v>262</v>
      </c>
      <c r="K1" s="127"/>
      <c r="L1" s="126"/>
      <c r="M1" s="126"/>
      <c r="N1" s="126"/>
      <c r="O1" s="126"/>
      <c r="P1" s="126"/>
      <c r="Q1" s="126"/>
      <c r="R1" s="126"/>
      <c r="S1" s="126"/>
      <c r="T1" s="126"/>
      <c r="U1" s="126"/>
      <c r="V1" s="126"/>
      <c r="W1" s="126"/>
      <c r="X1" s="126"/>
      <c r="Y1" s="126"/>
      <c r="Z1" s="126"/>
      <c r="AA1" s="126"/>
      <c r="AB1" s="126"/>
      <c r="AC1" s="126"/>
      <c r="AD1" s="126"/>
      <c r="AE1" s="126"/>
      <c r="AF1" s="126"/>
      <c r="AG1" s="126"/>
      <c r="AH1" s="126"/>
      <c r="AI1" s="126"/>
      <c r="AJ1" s="126"/>
    </row>
    <row r="2" spans="1:36" ht="14.65" customHeight="1" x14ac:dyDescent="0.4">
      <c r="A2" s="164" t="s">
        <v>291</v>
      </c>
      <c r="B2" s="165"/>
      <c r="C2" s="165"/>
      <c r="D2" s="165"/>
      <c r="E2" s="165"/>
      <c r="F2" s="165"/>
      <c r="G2" s="165"/>
      <c r="H2" s="165"/>
      <c r="I2" s="165"/>
      <c r="J2" s="166"/>
      <c r="K2" s="127"/>
      <c r="L2" s="126"/>
      <c r="M2" s="126"/>
      <c r="N2" s="126"/>
      <c r="O2" s="126"/>
      <c r="P2" s="126"/>
      <c r="Q2" s="126"/>
      <c r="R2" s="126"/>
      <c r="S2" s="126"/>
      <c r="T2" s="126"/>
      <c r="U2" s="126"/>
      <c r="V2" s="126"/>
      <c r="W2" s="126"/>
      <c r="X2" s="126"/>
      <c r="Y2" s="126"/>
      <c r="Z2" s="126"/>
      <c r="AA2" s="126"/>
      <c r="AB2" s="126"/>
      <c r="AC2" s="126"/>
      <c r="AD2" s="126"/>
      <c r="AE2" s="126"/>
      <c r="AF2" s="126"/>
      <c r="AG2" s="126"/>
      <c r="AH2" s="126"/>
      <c r="AI2" s="126"/>
      <c r="AJ2" s="126"/>
    </row>
    <row r="3" spans="1:36" ht="14.65" customHeight="1" x14ac:dyDescent="0.4">
      <c r="A3" s="167" t="s">
        <v>274</v>
      </c>
      <c r="B3" s="168"/>
      <c r="C3" s="168"/>
      <c r="D3" s="168"/>
      <c r="E3" s="168"/>
      <c r="F3" s="168"/>
      <c r="G3" s="168"/>
      <c r="H3" s="168"/>
      <c r="I3" s="168"/>
      <c r="J3" s="169"/>
      <c r="K3" s="128"/>
      <c r="L3" s="126"/>
      <c r="M3" s="126"/>
      <c r="N3" s="126"/>
      <c r="O3" s="126"/>
      <c r="P3" s="126"/>
      <c r="Q3" s="126"/>
      <c r="R3" s="126"/>
      <c r="S3" s="126"/>
      <c r="T3" s="126"/>
      <c r="U3" s="126"/>
      <c r="V3" s="126"/>
      <c r="W3" s="126"/>
      <c r="X3" s="126"/>
      <c r="Y3" s="126"/>
      <c r="Z3" s="126"/>
      <c r="AA3" s="126"/>
      <c r="AB3" s="126"/>
      <c r="AC3" s="126"/>
      <c r="AD3" s="126"/>
      <c r="AE3" s="126"/>
      <c r="AF3" s="126"/>
      <c r="AG3" s="126"/>
      <c r="AH3" s="126"/>
      <c r="AI3" s="126"/>
      <c r="AJ3" s="126"/>
    </row>
    <row r="4" spans="1:36" ht="13.2" x14ac:dyDescent="0.4">
      <c r="A4" s="59"/>
      <c r="B4" s="52"/>
      <c r="C4" s="52"/>
      <c r="D4" s="53"/>
      <c r="E4" s="84"/>
      <c r="F4" s="84"/>
      <c r="G4" s="53"/>
      <c r="H4" s="53"/>
      <c r="I4" s="90"/>
      <c r="J4" s="60"/>
      <c r="K4" s="127"/>
      <c r="L4" s="126"/>
      <c r="M4" s="126"/>
      <c r="N4" s="126"/>
      <c r="O4" s="126"/>
      <c r="P4" s="126"/>
      <c r="Q4" s="126"/>
      <c r="R4" s="126"/>
      <c r="S4" s="126"/>
      <c r="T4" s="126"/>
      <c r="U4" s="126"/>
      <c r="V4" s="126"/>
      <c r="W4" s="126"/>
      <c r="X4" s="126"/>
      <c r="Y4" s="126"/>
      <c r="Z4" s="126"/>
      <c r="AA4" s="126"/>
      <c r="AB4" s="126"/>
      <c r="AC4" s="126"/>
      <c r="AD4" s="126"/>
      <c r="AE4" s="126"/>
      <c r="AF4" s="126"/>
      <c r="AG4" s="126"/>
      <c r="AH4" s="126"/>
      <c r="AI4" s="126"/>
      <c r="AJ4" s="126"/>
    </row>
    <row r="5" spans="1:36" ht="13.2" x14ac:dyDescent="0.4">
      <c r="A5" s="59"/>
      <c r="B5" s="124">
        <v>43130</v>
      </c>
      <c r="C5" s="84" t="s">
        <v>261</v>
      </c>
      <c r="D5" s="53"/>
      <c r="E5" s="84" t="s">
        <v>246</v>
      </c>
      <c r="F5" s="94"/>
      <c r="G5" s="61" t="s">
        <v>257</v>
      </c>
      <c r="H5" s="175" t="s">
        <v>260</v>
      </c>
      <c r="I5" s="175"/>
      <c r="J5" s="60"/>
      <c r="K5" s="127"/>
      <c r="L5" s="126"/>
      <c r="M5" s="126"/>
      <c r="N5" s="126"/>
      <c r="O5" s="126"/>
      <c r="P5" s="126"/>
      <c r="Q5" s="126"/>
      <c r="R5" s="126"/>
      <c r="S5" s="126"/>
      <c r="T5" s="126"/>
      <c r="U5" s="126"/>
      <c r="V5" s="126"/>
      <c r="W5" s="126"/>
      <c r="X5" s="126"/>
      <c r="Y5" s="126"/>
      <c r="Z5" s="126"/>
      <c r="AA5" s="126"/>
      <c r="AB5" s="126"/>
      <c r="AC5" s="126"/>
      <c r="AD5" s="126"/>
      <c r="AE5" s="126"/>
      <c r="AF5" s="126"/>
      <c r="AG5" s="126"/>
      <c r="AH5" s="126"/>
      <c r="AI5" s="126"/>
      <c r="AJ5" s="126"/>
    </row>
    <row r="6" spans="1:36" ht="13.2" x14ac:dyDescent="0.4">
      <c r="A6" s="59"/>
      <c r="B6" s="52"/>
      <c r="C6" s="84" t="s">
        <v>259</v>
      </c>
      <c r="D6" s="53"/>
      <c r="E6" s="79"/>
      <c r="F6" s="84"/>
      <c r="G6" s="54"/>
      <c r="H6" s="175" t="s">
        <v>258</v>
      </c>
      <c r="I6" s="175"/>
      <c r="J6" s="60"/>
      <c r="K6" s="127"/>
      <c r="L6" s="126"/>
      <c r="M6" s="126"/>
      <c r="N6" s="126"/>
      <c r="O6" s="126"/>
      <c r="P6" s="126"/>
      <c r="Q6" s="126"/>
      <c r="R6" s="126"/>
      <c r="S6" s="126"/>
      <c r="T6" s="126"/>
      <c r="U6" s="126"/>
      <c r="V6" s="126"/>
      <c r="W6" s="126"/>
      <c r="X6" s="126"/>
      <c r="Y6" s="126"/>
      <c r="Z6" s="126"/>
      <c r="AA6" s="126"/>
      <c r="AB6" s="126"/>
      <c r="AC6" s="126"/>
      <c r="AD6" s="126"/>
      <c r="AE6" s="126"/>
      <c r="AF6" s="126"/>
      <c r="AG6" s="126"/>
      <c r="AH6" s="126"/>
      <c r="AI6" s="126"/>
      <c r="AJ6" s="126"/>
    </row>
    <row r="7" spans="1:36" ht="13.2" x14ac:dyDescent="0.4">
      <c r="A7" s="59"/>
      <c r="B7" s="52"/>
      <c r="C7" s="84"/>
      <c r="D7" s="53"/>
      <c r="E7" s="84"/>
      <c r="F7" s="52"/>
      <c r="G7" s="53"/>
      <c r="H7" s="84"/>
      <c r="I7" s="62"/>
      <c r="J7" s="60"/>
      <c r="K7" s="127"/>
      <c r="L7" s="126"/>
      <c r="M7" s="126"/>
      <c r="N7" s="126"/>
      <c r="O7" s="126"/>
      <c r="P7" s="126"/>
      <c r="Q7" s="126"/>
      <c r="R7" s="126"/>
      <c r="S7" s="126"/>
      <c r="T7" s="126"/>
      <c r="U7" s="126"/>
      <c r="V7" s="126"/>
      <c r="W7" s="126"/>
      <c r="X7" s="126"/>
      <c r="Y7" s="126"/>
      <c r="Z7" s="126"/>
      <c r="AA7" s="126"/>
      <c r="AB7" s="126"/>
      <c r="AC7" s="126"/>
      <c r="AD7" s="126"/>
      <c r="AE7" s="126"/>
      <c r="AF7" s="126"/>
      <c r="AG7" s="126"/>
      <c r="AH7" s="126"/>
      <c r="AI7" s="126"/>
      <c r="AJ7" s="126"/>
    </row>
    <row r="8" spans="1:36" ht="13.2" x14ac:dyDescent="0.4">
      <c r="A8" s="59"/>
      <c r="B8" s="84"/>
      <c r="C8" s="84"/>
      <c r="D8" s="84"/>
      <c r="E8" s="84"/>
      <c r="F8" s="84"/>
      <c r="G8" s="63" t="s">
        <v>325</v>
      </c>
      <c r="H8" s="175" t="s">
        <v>256</v>
      </c>
      <c r="I8" s="175"/>
      <c r="J8" s="60"/>
      <c r="K8" s="127"/>
      <c r="L8" s="126"/>
      <c r="M8" s="126"/>
      <c r="N8" s="126"/>
      <c r="O8" s="126"/>
      <c r="P8" s="126"/>
      <c r="Q8" s="126"/>
      <c r="R8" s="126"/>
      <c r="S8" s="126"/>
      <c r="T8" s="126"/>
      <c r="U8" s="126"/>
      <c r="V8" s="126"/>
      <c r="W8" s="126"/>
      <c r="X8" s="126"/>
      <c r="Y8" s="126"/>
      <c r="Z8" s="126"/>
      <c r="AA8" s="126"/>
      <c r="AB8" s="126"/>
      <c r="AC8" s="126"/>
      <c r="AD8" s="126"/>
      <c r="AE8" s="126"/>
      <c r="AF8" s="126"/>
      <c r="AG8" s="126"/>
      <c r="AH8" s="126"/>
      <c r="AI8" s="126"/>
      <c r="AJ8" s="126"/>
    </row>
    <row r="9" spans="1:36" ht="13.2" x14ac:dyDescent="0.4">
      <c r="A9" s="59"/>
      <c r="B9" s="84"/>
      <c r="C9" s="84"/>
      <c r="D9" s="84"/>
      <c r="E9" s="53"/>
      <c r="F9" s="84"/>
      <c r="G9" s="53"/>
      <c r="H9" s="175" t="s">
        <v>255</v>
      </c>
      <c r="I9" s="175"/>
      <c r="J9" s="60"/>
      <c r="K9" s="127"/>
      <c r="L9" s="126"/>
      <c r="M9" s="126"/>
      <c r="N9" s="126"/>
      <c r="O9" s="126"/>
      <c r="P9" s="126"/>
      <c r="Q9" s="126"/>
      <c r="R9" s="126"/>
      <c r="S9" s="126"/>
      <c r="T9" s="126"/>
      <c r="U9" s="126"/>
      <c r="V9" s="126"/>
      <c r="W9" s="126"/>
      <c r="X9" s="126"/>
      <c r="Y9" s="126"/>
      <c r="Z9" s="126"/>
      <c r="AA9" s="126"/>
      <c r="AB9" s="126"/>
      <c r="AC9" s="126"/>
      <c r="AD9" s="126"/>
      <c r="AE9" s="126"/>
      <c r="AF9" s="126"/>
      <c r="AG9" s="126"/>
      <c r="AH9" s="126"/>
      <c r="AI9" s="126"/>
      <c r="AJ9" s="126"/>
    </row>
    <row r="10" spans="1:36" ht="14.65" customHeight="1" x14ac:dyDescent="0.4">
      <c r="A10" s="59"/>
      <c r="B10" s="53"/>
      <c r="C10" s="53"/>
      <c r="D10" s="53"/>
      <c r="E10" s="53"/>
      <c r="F10" s="53"/>
      <c r="G10" s="53"/>
      <c r="H10" s="53"/>
      <c r="I10" s="53"/>
      <c r="J10" s="60"/>
      <c r="K10" s="127"/>
      <c r="L10" s="126"/>
      <c r="M10" s="126"/>
      <c r="N10" s="126"/>
      <c r="O10" s="126"/>
      <c r="P10" s="126"/>
      <c r="Q10" s="126"/>
      <c r="R10" s="126"/>
      <c r="S10" s="126"/>
      <c r="T10" s="126"/>
      <c r="U10" s="126"/>
      <c r="V10" s="126"/>
      <c r="W10" s="126"/>
      <c r="X10" s="126"/>
      <c r="Y10" s="126"/>
      <c r="Z10" s="126"/>
      <c r="AA10" s="126"/>
      <c r="AB10" s="126"/>
      <c r="AC10" s="126"/>
      <c r="AD10" s="126"/>
      <c r="AE10" s="126"/>
      <c r="AF10" s="126"/>
      <c r="AG10" s="126"/>
      <c r="AH10" s="126"/>
      <c r="AI10" s="126"/>
      <c r="AJ10" s="126"/>
    </row>
    <row r="11" spans="1:36" ht="13.2" customHeight="1" x14ac:dyDescent="0.4">
      <c r="A11" s="59"/>
      <c r="B11" s="84"/>
      <c r="C11" s="84"/>
      <c r="D11" s="203" t="s">
        <v>326</v>
      </c>
      <c r="E11" s="203"/>
      <c r="F11" s="175" t="s">
        <v>264</v>
      </c>
      <c r="G11" s="175"/>
      <c r="H11" s="52"/>
      <c r="I11" s="52"/>
      <c r="J11" s="60"/>
      <c r="K11" s="129"/>
      <c r="L11" s="126"/>
      <c r="M11" s="126"/>
      <c r="N11" s="126"/>
      <c r="O11" s="126"/>
      <c r="P11" s="126"/>
      <c r="Q11" s="126"/>
      <c r="R11" s="126"/>
      <c r="S11" s="126"/>
      <c r="T11" s="126"/>
      <c r="U11" s="126"/>
      <c r="V11" s="126"/>
      <c r="W11" s="126"/>
      <c r="X11" s="126"/>
      <c r="Y11" s="126"/>
      <c r="Z11" s="126"/>
      <c r="AA11" s="126"/>
      <c r="AB11" s="126"/>
      <c r="AC11" s="126"/>
      <c r="AD11" s="126"/>
      <c r="AE11" s="126"/>
      <c r="AF11" s="126"/>
      <c r="AG11" s="126"/>
      <c r="AH11" s="126"/>
      <c r="AI11" s="126"/>
      <c r="AJ11" s="126"/>
    </row>
    <row r="12" spans="1:36" ht="13.2" x14ac:dyDescent="0.4">
      <c r="A12" s="59"/>
      <c r="B12" s="53"/>
      <c r="C12" s="84"/>
      <c r="D12" s="84"/>
      <c r="E12" s="84"/>
      <c r="F12" s="175" t="s">
        <v>273</v>
      </c>
      <c r="G12" s="175"/>
      <c r="H12" s="53"/>
      <c r="I12" s="84"/>
      <c r="J12" s="64"/>
      <c r="K12" s="130"/>
      <c r="L12" s="126"/>
      <c r="M12" s="126"/>
      <c r="N12" s="126"/>
      <c r="O12" s="126"/>
      <c r="P12" s="126"/>
      <c r="Q12" s="126"/>
      <c r="R12" s="126"/>
      <c r="S12" s="126"/>
      <c r="T12" s="126"/>
      <c r="U12" s="126"/>
      <c r="V12" s="126"/>
      <c r="W12" s="126"/>
      <c r="X12" s="126"/>
      <c r="Y12" s="126"/>
      <c r="Z12" s="126"/>
      <c r="AA12" s="126"/>
      <c r="AB12" s="126"/>
      <c r="AC12" s="126"/>
      <c r="AD12" s="126"/>
      <c r="AE12" s="126"/>
      <c r="AF12" s="126"/>
      <c r="AG12" s="126"/>
      <c r="AH12" s="126"/>
      <c r="AI12" s="126"/>
      <c r="AJ12" s="126"/>
    </row>
    <row r="13" spans="1:36" ht="13.2" x14ac:dyDescent="0.4">
      <c r="A13" s="59"/>
      <c r="B13" s="53"/>
      <c r="C13" s="53"/>
      <c r="D13" s="53"/>
      <c r="E13" s="53"/>
      <c r="F13" s="53"/>
      <c r="G13" s="53"/>
      <c r="H13" s="53"/>
      <c r="I13" s="84"/>
      <c r="J13" s="64"/>
      <c r="K13" s="130"/>
      <c r="L13" s="126"/>
      <c r="M13" s="126"/>
      <c r="N13" s="126"/>
      <c r="O13" s="126"/>
      <c r="P13" s="126"/>
      <c r="Q13" s="126"/>
      <c r="R13" s="126"/>
      <c r="S13" s="126"/>
      <c r="T13" s="126"/>
      <c r="U13" s="126"/>
      <c r="V13" s="126"/>
      <c r="W13" s="126"/>
      <c r="X13" s="126"/>
      <c r="Y13" s="126"/>
      <c r="Z13" s="126"/>
      <c r="AA13" s="126"/>
      <c r="AB13" s="126"/>
      <c r="AC13" s="126"/>
      <c r="AD13" s="126"/>
      <c r="AE13" s="126"/>
      <c r="AF13" s="126"/>
      <c r="AG13" s="126"/>
      <c r="AH13" s="126"/>
      <c r="AI13" s="126"/>
      <c r="AJ13" s="126"/>
    </row>
    <row r="14" spans="1:36" ht="13.2" customHeight="1" x14ac:dyDescent="0.4">
      <c r="A14" s="59"/>
      <c r="B14" s="206" t="s">
        <v>266</v>
      </c>
      <c r="C14" s="171"/>
      <c r="D14" s="80" t="s">
        <v>251</v>
      </c>
      <c r="E14" s="87" t="s">
        <v>253</v>
      </c>
      <c r="F14" s="80" t="s">
        <v>281</v>
      </c>
      <c r="G14" s="87" t="s">
        <v>254</v>
      </c>
      <c r="H14" s="170" t="s">
        <v>252</v>
      </c>
      <c r="I14" s="171"/>
      <c r="J14" s="60"/>
      <c r="K14" s="129"/>
      <c r="L14" s="126"/>
      <c r="M14" s="126"/>
      <c r="N14" s="126"/>
      <c r="O14" s="126"/>
      <c r="P14" s="126"/>
      <c r="Q14" s="126"/>
      <c r="R14" s="126"/>
      <c r="S14" s="126"/>
      <c r="T14" s="126"/>
      <c r="U14" s="126"/>
      <c r="V14" s="126"/>
      <c r="W14" s="126"/>
      <c r="X14" s="126"/>
      <c r="Y14" s="126"/>
      <c r="Z14" s="126"/>
      <c r="AA14" s="126"/>
      <c r="AB14" s="126"/>
      <c r="AC14" s="126"/>
      <c r="AD14" s="126"/>
      <c r="AE14" s="126"/>
      <c r="AF14" s="126"/>
      <c r="AG14" s="126"/>
      <c r="AH14" s="126"/>
      <c r="AI14" s="126"/>
      <c r="AJ14" s="126"/>
    </row>
    <row r="15" spans="1:36" ht="14.65" customHeight="1" x14ac:dyDescent="0.4">
      <c r="A15" s="59"/>
      <c r="B15" s="207" t="s">
        <v>267</v>
      </c>
      <c r="C15" s="208"/>
      <c r="D15" s="82" t="s">
        <v>247</v>
      </c>
      <c r="E15" s="88" t="s">
        <v>249</v>
      </c>
      <c r="F15" s="82" t="s">
        <v>282</v>
      </c>
      <c r="G15" s="88" t="s">
        <v>250</v>
      </c>
      <c r="H15" s="172" t="s">
        <v>248</v>
      </c>
      <c r="I15" s="173"/>
      <c r="J15" s="60"/>
      <c r="K15" s="131"/>
      <c r="L15" s="126"/>
      <c r="M15" s="126"/>
      <c r="N15" s="126"/>
      <c r="O15" s="126"/>
      <c r="P15" s="126"/>
      <c r="Q15" s="126"/>
      <c r="R15" s="126"/>
      <c r="S15" s="126"/>
      <c r="T15" s="126"/>
      <c r="U15" s="126"/>
      <c r="V15" s="126"/>
      <c r="W15" s="126"/>
      <c r="X15" s="126"/>
      <c r="Y15" s="126"/>
      <c r="Z15" s="126"/>
      <c r="AA15" s="126"/>
      <c r="AB15" s="126"/>
      <c r="AC15" s="126"/>
      <c r="AD15" s="126"/>
      <c r="AE15" s="126"/>
      <c r="AF15" s="126"/>
      <c r="AG15" s="126"/>
      <c r="AH15" s="126"/>
      <c r="AI15" s="126"/>
      <c r="AJ15" s="126"/>
    </row>
    <row r="16" spans="1:36" ht="13.2" x14ac:dyDescent="0.4">
      <c r="A16" s="59"/>
      <c r="B16" s="188"/>
      <c r="C16" s="189"/>
      <c r="D16" s="209" t="s">
        <v>321</v>
      </c>
      <c r="E16" s="182">
        <v>900</v>
      </c>
      <c r="F16" s="185">
        <v>100</v>
      </c>
      <c r="G16" s="182">
        <v>1000</v>
      </c>
      <c r="H16" s="188" t="s">
        <v>322</v>
      </c>
      <c r="I16" s="189"/>
      <c r="J16" s="60"/>
      <c r="K16" s="131"/>
      <c r="L16" s="126"/>
      <c r="M16" s="126"/>
      <c r="N16" s="126"/>
      <c r="O16" s="126"/>
      <c r="P16" s="126"/>
      <c r="Q16" s="126"/>
      <c r="R16" s="126"/>
      <c r="S16" s="126"/>
      <c r="T16" s="126"/>
      <c r="U16" s="126"/>
      <c r="V16" s="126"/>
      <c r="W16" s="126"/>
      <c r="X16" s="126"/>
      <c r="Y16" s="126"/>
      <c r="Z16" s="126"/>
      <c r="AA16" s="126"/>
      <c r="AB16" s="126"/>
      <c r="AC16" s="126"/>
      <c r="AD16" s="126"/>
      <c r="AE16" s="126"/>
      <c r="AF16" s="126"/>
      <c r="AG16" s="126"/>
      <c r="AH16" s="126"/>
      <c r="AI16" s="126"/>
      <c r="AJ16" s="126"/>
    </row>
    <row r="17" spans="1:36" ht="14.25" customHeight="1" x14ac:dyDescent="0.35">
      <c r="A17" s="59"/>
      <c r="B17" s="190"/>
      <c r="C17" s="191"/>
      <c r="D17" s="210"/>
      <c r="E17" s="183"/>
      <c r="F17" s="186"/>
      <c r="G17" s="183"/>
      <c r="H17" s="190"/>
      <c r="I17" s="191"/>
      <c r="J17" s="64"/>
      <c r="K17" s="126"/>
      <c r="L17" s="126"/>
      <c r="M17" s="126"/>
      <c r="N17" s="126"/>
      <c r="O17" s="126"/>
      <c r="P17" s="126"/>
      <c r="Q17" s="126"/>
      <c r="R17" s="126"/>
      <c r="S17" s="126"/>
      <c r="T17" s="126"/>
      <c r="U17" s="126"/>
      <c r="V17" s="126"/>
      <c r="W17" s="126"/>
      <c r="X17" s="126"/>
      <c r="Y17" s="126"/>
      <c r="Z17" s="126"/>
      <c r="AA17" s="126"/>
      <c r="AB17" s="126"/>
      <c r="AC17" s="126"/>
      <c r="AD17" s="126"/>
      <c r="AE17" s="126"/>
      <c r="AF17" s="126"/>
      <c r="AG17" s="126"/>
      <c r="AH17" s="126"/>
      <c r="AI17" s="126"/>
      <c r="AJ17" s="126"/>
    </row>
    <row r="18" spans="1:36" ht="18" customHeight="1" x14ac:dyDescent="0.35">
      <c r="A18" s="59"/>
      <c r="B18" s="190"/>
      <c r="C18" s="191"/>
      <c r="D18" s="210"/>
      <c r="E18" s="183"/>
      <c r="F18" s="186"/>
      <c r="G18" s="183"/>
      <c r="H18" s="74"/>
      <c r="I18" s="64"/>
      <c r="J18" s="64"/>
      <c r="K18" s="126"/>
      <c r="L18" s="126"/>
      <c r="M18" s="126"/>
      <c r="N18" s="126"/>
      <c r="O18" s="126"/>
      <c r="P18" s="126"/>
      <c r="Q18" s="126"/>
      <c r="R18" s="126"/>
      <c r="S18" s="126"/>
      <c r="T18" s="126"/>
      <c r="U18" s="126"/>
      <c r="V18" s="126"/>
      <c r="W18" s="126"/>
      <c r="X18" s="126"/>
      <c r="Y18" s="126"/>
      <c r="Z18" s="126"/>
      <c r="AA18" s="126"/>
      <c r="AB18" s="126"/>
      <c r="AC18" s="126"/>
      <c r="AD18" s="126"/>
      <c r="AE18" s="126"/>
      <c r="AF18" s="126"/>
      <c r="AG18" s="126"/>
      <c r="AH18" s="126"/>
      <c r="AI18" s="126"/>
      <c r="AJ18" s="126"/>
    </row>
    <row r="19" spans="1:36" ht="13.2" x14ac:dyDescent="0.4">
      <c r="A19" s="59"/>
      <c r="B19" s="190"/>
      <c r="C19" s="191"/>
      <c r="D19" s="210"/>
      <c r="E19" s="183"/>
      <c r="F19" s="186"/>
      <c r="G19" s="183"/>
      <c r="H19" s="190"/>
      <c r="I19" s="191"/>
      <c r="J19" s="60"/>
      <c r="K19" s="131"/>
      <c r="L19" s="126"/>
      <c r="M19" s="126"/>
      <c r="N19" s="126"/>
      <c r="O19" s="126"/>
      <c r="P19" s="126"/>
      <c r="Q19" s="126"/>
      <c r="R19" s="126"/>
      <c r="S19" s="126"/>
      <c r="T19" s="126"/>
      <c r="U19" s="126"/>
      <c r="V19" s="126"/>
      <c r="W19" s="126"/>
      <c r="X19" s="126"/>
      <c r="Y19" s="126"/>
      <c r="Z19" s="126"/>
      <c r="AA19" s="126"/>
      <c r="AB19" s="126"/>
      <c r="AC19" s="126"/>
      <c r="AD19" s="126"/>
      <c r="AE19" s="126"/>
      <c r="AF19" s="126"/>
      <c r="AG19" s="126"/>
      <c r="AH19" s="126"/>
      <c r="AI19" s="126"/>
      <c r="AJ19" s="126"/>
    </row>
    <row r="20" spans="1:36" ht="15.75" customHeight="1" x14ac:dyDescent="0.4">
      <c r="A20" s="59"/>
      <c r="B20" s="192"/>
      <c r="C20" s="193"/>
      <c r="D20" s="211"/>
      <c r="E20" s="184"/>
      <c r="F20" s="187"/>
      <c r="G20" s="184"/>
      <c r="H20" s="192"/>
      <c r="I20" s="193"/>
      <c r="J20" s="60"/>
      <c r="K20" s="131"/>
      <c r="L20" s="126"/>
      <c r="M20" s="126"/>
      <c r="N20" s="126"/>
      <c r="O20" s="126"/>
      <c r="P20" s="126"/>
      <c r="Q20" s="126"/>
      <c r="R20" s="126"/>
      <c r="S20" s="126"/>
      <c r="T20" s="126"/>
      <c r="U20" s="126"/>
      <c r="V20" s="126"/>
      <c r="W20" s="126"/>
      <c r="X20" s="126"/>
      <c r="Y20" s="126"/>
      <c r="Z20" s="126"/>
      <c r="AA20" s="126"/>
      <c r="AB20" s="126"/>
      <c r="AC20" s="126"/>
      <c r="AD20" s="126"/>
      <c r="AE20" s="126"/>
      <c r="AF20" s="126"/>
      <c r="AG20" s="126"/>
      <c r="AH20" s="126"/>
      <c r="AI20" s="126"/>
      <c r="AJ20" s="126"/>
    </row>
    <row r="21" spans="1:36" ht="13.2" x14ac:dyDescent="0.4">
      <c r="A21" s="59"/>
      <c r="B21" s="53"/>
      <c r="C21" s="84"/>
      <c r="D21" s="84"/>
      <c r="E21" s="84"/>
      <c r="F21" s="84"/>
      <c r="G21" s="84"/>
      <c r="H21" s="53"/>
      <c r="I21" s="65"/>
      <c r="J21" s="60"/>
      <c r="K21" s="131"/>
      <c r="L21" s="126"/>
      <c r="M21" s="126"/>
      <c r="N21" s="126"/>
      <c r="O21" s="126"/>
      <c r="P21" s="126"/>
      <c r="Q21" s="126"/>
      <c r="R21" s="126"/>
      <c r="S21" s="126"/>
      <c r="T21" s="126"/>
      <c r="U21" s="126"/>
      <c r="V21" s="126"/>
      <c r="W21" s="126"/>
      <c r="X21" s="126"/>
      <c r="Y21" s="126"/>
      <c r="Z21" s="126"/>
      <c r="AA21" s="126"/>
      <c r="AB21" s="126"/>
      <c r="AC21" s="126"/>
      <c r="AD21" s="126"/>
      <c r="AE21" s="126"/>
      <c r="AF21" s="126"/>
      <c r="AG21" s="126"/>
      <c r="AH21" s="126"/>
      <c r="AI21" s="126"/>
      <c r="AJ21" s="126"/>
    </row>
    <row r="22" spans="1:36" ht="13.2" x14ac:dyDescent="0.4">
      <c r="A22" s="59"/>
      <c r="B22" s="53"/>
      <c r="C22" s="84"/>
      <c r="D22" s="84"/>
      <c r="E22" s="84"/>
      <c r="F22" s="84"/>
      <c r="G22" s="84"/>
      <c r="H22" s="53"/>
      <c r="I22" s="65"/>
      <c r="J22" s="60"/>
      <c r="K22" s="131"/>
      <c r="L22" s="126"/>
      <c r="M22" s="126"/>
      <c r="N22" s="126"/>
      <c r="O22" s="126"/>
      <c r="P22" s="126"/>
      <c r="Q22" s="126"/>
      <c r="R22" s="126"/>
      <c r="S22" s="126"/>
      <c r="T22" s="126"/>
      <c r="U22" s="126"/>
      <c r="V22" s="126"/>
      <c r="W22" s="126"/>
      <c r="X22" s="126"/>
      <c r="Y22" s="126"/>
      <c r="Z22" s="126"/>
      <c r="AA22" s="126"/>
      <c r="AB22" s="126"/>
      <c r="AC22" s="126"/>
      <c r="AD22" s="126"/>
      <c r="AE22" s="126"/>
      <c r="AF22" s="126"/>
      <c r="AG22" s="126"/>
      <c r="AH22" s="126"/>
      <c r="AI22" s="126"/>
      <c r="AJ22" s="126"/>
    </row>
    <row r="23" spans="1:36" ht="12.75" customHeight="1" x14ac:dyDescent="0.4">
      <c r="A23" s="59"/>
      <c r="B23" s="66"/>
      <c r="C23" s="125"/>
      <c r="D23" s="175" t="s">
        <v>306</v>
      </c>
      <c r="E23" s="175"/>
      <c r="F23" s="52"/>
      <c r="G23" s="84"/>
      <c r="H23" s="53"/>
      <c r="I23" s="84"/>
      <c r="J23" s="67"/>
      <c r="K23" s="131"/>
      <c r="L23" s="126"/>
      <c r="M23" s="126"/>
      <c r="N23" s="126"/>
      <c r="O23" s="126"/>
      <c r="P23" s="126"/>
      <c r="Q23" s="126"/>
      <c r="R23" s="126"/>
      <c r="S23" s="126"/>
      <c r="T23" s="126"/>
      <c r="U23" s="126"/>
      <c r="V23" s="126"/>
      <c r="W23" s="126"/>
      <c r="X23" s="126"/>
      <c r="Y23" s="126"/>
      <c r="Z23" s="126"/>
      <c r="AA23" s="126"/>
      <c r="AB23" s="126"/>
      <c r="AC23" s="126"/>
      <c r="AD23" s="126"/>
      <c r="AE23" s="126"/>
      <c r="AF23" s="126"/>
      <c r="AG23" s="126"/>
      <c r="AH23" s="126"/>
      <c r="AI23" s="126"/>
      <c r="AJ23" s="126"/>
    </row>
    <row r="24" spans="1:36" ht="12.75" customHeight="1" x14ac:dyDescent="0.4">
      <c r="A24" s="59"/>
      <c r="B24" s="53"/>
      <c r="D24" s="175" t="s">
        <v>308</v>
      </c>
      <c r="E24" s="175"/>
      <c r="F24" s="52"/>
      <c r="G24" s="84"/>
      <c r="H24" s="53"/>
      <c r="I24" s="84"/>
      <c r="J24" s="67"/>
      <c r="K24" s="131"/>
      <c r="L24" s="126"/>
      <c r="M24" s="126"/>
      <c r="N24" s="126"/>
      <c r="O24" s="126"/>
      <c r="P24" s="126"/>
      <c r="Q24" s="126"/>
      <c r="R24" s="126"/>
      <c r="S24" s="126"/>
      <c r="T24" s="126"/>
      <c r="U24" s="126"/>
      <c r="V24" s="126"/>
      <c r="W24" s="126"/>
      <c r="X24" s="126"/>
      <c r="Y24" s="126"/>
      <c r="Z24" s="126"/>
      <c r="AA24" s="126"/>
      <c r="AB24" s="126"/>
      <c r="AC24" s="126"/>
      <c r="AD24" s="126"/>
      <c r="AE24" s="126"/>
      <c r="AF24" s="126"/>
      <c r="AG24" s="126"/>
      <c r="AH24" s="126"/>
      <c r="AI24" s="126"/>
      <c r="AJ24" s="126"/>
    </row>
    <row r="25" spans="1:36" ht="13.2" x14ac:dyDescent="0.4">
      <c r="A25" s="59"/>
      <c r="B25" s="53"/>
      <c r="C25" s="84"/>
      <c r="D25" s="84"/>
      <c r="E25" s="84"/>
      <c r="F25" s="84"/>
      <c r="G25" s="84"/>
      <c r="H25" s="53"/>
      <c r="I25" s="84"/>
      <c r="J25" s="67"/>
      <c r="K25" s="131"/>
      <c r="L25" s="126"/>
      <c r="M25" s="126"/>
      <c r="N25" s="126"/>
      <c r="O25" s="126"/>
      <c r="P25" s="126"/>
      <c r="Q25" s="126"/>
      <c r="R25" s="126"/>
      <c r="S25" s="126"/>
      <c r="T25" s="126"/>
      <c r="U25" s="126"/>
      <c r="V25" s="126"/>
      <c r="W25" s="126"/>
      <c r="X25" s="126"/>
      <c r="Y25" s="126"/>
      <c r="Z25" s="126"/>
      <c r="AA25" s="126"/>
      <c r="AB25" s="126"/>
      <c r="AC25" s="126"/>
      <c r="AD25" s="126"/>
      <c r="AE25" s="126"/>
      <c r="AF25" s="126"/>
      <c r="AG25" s="126"/>
      <c r="AH25" s="126"/>
      <c r="AI25" s="126"/>
      <c r="AJ25" s="126"/>
    </row>
    <row r="26" spans="1:36" ht="16.600000000000001" customHeight="1" x14ac:dyDescent="0.4">
      <c r="A26" s="68"/>
      <c r="B26" s="204">
        <v>43130.438900462963</v>
      </c>
      <c r="C26" s="204"/>
      <c r="D26" s="204"/>
      <c r="E26" s="161" t="s">
        <v>315</v>
      </c>
      <c r="F26" s="205" t="s">
        <v>311</v>
      </c>
      <c r="G26" s="205"/>
      <c r="H26" s="172" t="s">
        <v>314</v>
      </c>
      <c r="I26" s="172"/>
      <c r="J26" s="83"/>
      <c r="K26" s="131"/>
      <c r="L26" s="126"/>
      <c r="M26" s="126"/>
      <c r="N26" s="126"/>
      <c r="O26" s="126"/>
      <c r="P26" s="126"/>
      <c r="Q26" s="126"/>
      <c r="R26" s="126"/>
      <c r="S26" s="126"/>
      <c r="T26" s="126"/>
      <c r="U26" s="126"/>
      <c r="V26" s="126"/>
      <c r="W26" s="126"/>
      <c r="X26" s="126"/>
      <c r="Y26" s="126"/>
      <c r="Z26" s="126"/>
      <c r="AA26" s="126"/>
      <c r="AB26" s="126"/>
      <c r="AC26" s="126"/>
      <c r="AD26" s="126"/>
      <c r="AE26" s="126"/>
      <c r="AF26" s="126"/>
      <c r="AG26" s="126"/>
      <c r="AH26" s="126"/>
      <c r="AI26" s="126"/>
      <c r="AJ26" s="126"/>
    </row>
    <row r="27" spans="1:36" ht="13.2" x14ac:dyDescent="0.4">
      <c r="A27" s="131"/>
      <c r="B27" s="130"/>
      <c r="C27" s="135"/>
      <c r="D27" s="135"/>
      <c r="E27" s="135"/>
      <c r="F27" s="135"/>
      <c r="G27" s="135"/>
      <c r="H27" s="130"/>
      <c r="I27" s="135"/>
      <c r="J27" s="135"/>
      <c r="K27" s="131"/>
      <c r="L27" s="126"/>
      <c r="M27" s="126"/>
      <c r="N27" s="126"/>
      <c r="O27" s="126"/>
      <c r="P27" s="126"/>
      <c r="Q27" s="126"/>
      <c r="R27" s="126"/>
      <c r="S27" s="126"/>
      <c r="T27" s="126"/>
      <c r="U27" s="126"/>
      <c r="V27" s="126"/>
      <c r="W27" s="126"/>
      <c r="X27" s="126"/>
      <c r="Y27" s="126"/>
      <c r="Z27" s="126"/>
      <c r="AA27" s="126"/>
      <c r="AB27" s="126"/>
      <c r="AC27" s="126"/>
      <c r="AD27" s="126"/>
      <c r="AE27" s="126"/>
      <c r="AF27" s="126"/>
      <c r="AG27" s="126"/>
      <c r="AH27" s="126"/>
      <c r="AI27" s="126"/>
      <c r="AJ27" s="126"/>
    </row>
    <row r="28" spans="1:36" ht="13.2" x14ac:dyDescent="0.4">
      <c r="A28" s="131"/>
      <c r="B28" s="130"/>
      <c r="C28" s="135"/>
      <c r="D28" s="135"/>
      <c r="E28" s="135"/>
      <c r="F28" s="135"/>
      <c r="G28" s="135"/>
      <c r="H28" s="130"/>
      <c r="I28" s="135"/>
      <c r="J28" s="135"/>
      <c r="K28" s="131"/>
      <c r="L28" s="126"/>
      <c r="M28" s="126"/>
      <c r="N28" s="126"/>
      <c r="O28" s="126"/>
      <c r="P28" s="126"/>
      <c r="Q28" s="126"/>
      <c r="R28" s="126"/>
      <c r="S28" s="126"/>
      <c r="T28" s="126"/>
      <c r="U28" s="126"/>
      <c r="V28" s="126"/>
      <c r="W28" s="126"/>
      <c r="X28" s="126"/>
      <c r="Y28" s="126"/>
      <c r="Z28" s="126"/>
      <c r="AA28" s="126"/>
      <c r="AB28" s="126"/>
      <c r="AC28" s="126"/>
      <c r="AD28" s="126"/>
      <c r="AE28" s="126"/>
      <c r="AF28" s="126"/>
      <c r="AG28" s="126"/>
      <c r="AH28" s="126"/>
      <c r="AI28" s="126"/>
      <c r="AJ28" s="126"/>
    </row>
    <row r="29" spans="1:36" ht="13.2" x14ac:dyDescent="0.4">
      <c r="A29" s="131"/>
      <c r="B29" s="135"/>
      <c r="C29" s="135"/>
      <c r="D29" s="135"/>
      <c r="E29" s="136"/>
      <c r="F29" s="135"/>
      <c r="G29" s="135"/>
      <c r="H29" s="130"/>
      <c r="I29" s="135"/>
      <c r="J29" s="135"/>
      <c r="K29" s="131"/>
      <c r="L29" s="126"/>
      <c r="M29" s="126"/>
      <c r="N29" s="126"/>
      <c r="O29" s="126"/>
      <c r="P29" s="126"/>
      <c r="Q29" s="126"/>
      <c r="R29" s="126"/>
      <c r="S29" s="126"/>
      <c r="T29" s="126"/>
      <c r="U29" s="126"/>
      <c r="V29" s="126"/>
      <c r="W29" s="126"/>
      <c r="X29" s="126"/>
      <c r="Y29" s="126"/>
      <c r="Z29" s="126"/>
      <c r="AA29" s="126"/>
      <c r="AB29" s="126"/>
      <c r="AC29" s="126"/>
      <c r="AD29" s="126"/>
      <c r="AE29" s="126"/>
      <c r="AF29" s="126"/>
      <c r="AG29" s="126"/>
      <c r="AH29" s="126"/>
      <c r="AI29" s="126"/>
      <c r="AJ29" s="126"/>
    </row>
    <row r="30" spans="1:36" x14ac:dyDescent="0.35">
      <c r="A30" s="131"/>
      <c r="B30" s="137"/>
      <c r="C30" s="137"/>
      <c r="D30" s="137"/>
      <c r="E30" s="137"/>
      <c r="F30" s="137"/>
      <c r="G30" s="137"/>
      <c r="H30" s="137"/>
      <c r="I30" s="137"/>
      <c r="J30" s="137"/>
      <c r="K30" s="131"/>
      <c r="L30" s="126"/>
      <c r="M30" s="126"/>
      <c r="N30" s="126"/>
      <c r="O30" s="126"/>
      <c r="P30" s="126"/>
      <c r="Q30" s="126"/>
      <c r="R30" s="126"/>
      <c r="S30" s="126"/>
      <c r="T30" s="126"/>
      <c r="U30" s="126"/>
      <c r="V30" s="126"/>
      <c r="W30" s="126"/>
      <c r="X30" s="126"/>
      <c r="Y30" s="126"/>
      <c r="Z30" s="126"/>
      <c r="AA30" s="126"/>
      <c r="AB30" s="126"/>
      <c r="AC30" s="126"/>
      <c r="AD30" s="126"/>
      <c r="AE30" s="126"/>
      <c r="AF30" s="126"/>
      <c r="AG30" s="126"/>
      <c r="AH30" s="126"/>
      <c r="AI30" s="126"/>
      <c r="AJ30" s="126"/>
    </row>
    <row r="31" spans="1:36" ht="13.2" x14ac:dyDescent="0.4">
      <c r="A31" s="131"/>
      <c r="B31" s="138"/>
      <c r="C31" s="139"/>
      <c r="D31" s="126"/>
      <c r="E31" s="139"/>
      <c r="F31" s="139"/>
      <c r="G31" s="140"/>
      <c r="H31" s="139"/>
      <c r="I31" s="139"/>
      <c r="J31" s="138"/>
      <c r="K31" s="131"/>
      <c r="L31" s="126"/>
      <c r="M31" s="126"/>
      <c r="N31" s="126"/>
      <c r="O31" s="126"/>
      <c r="P31" s="126"/>
      <c r="Q31" s="126"/>
      <c r="R31" s="126"/>
      <c r="S31" s="126"/>
      <c r="T31" s="126"/>
      <c r="U31" s="126"/>
      <c r="V31" s="126"/>
      <c r="W31" s="126"/>
      <c r="X31" s="126"/>
      <c r="Y31" s="126"/>
      <c r="Z31" s="126"/>
      <c r="AA31" s="126"/>
      <c r="AB31" s="126"/>
      <c r="AC31" s="126"/>
      <c r="AD31" s="126"/>
      <c r="AE31" s="126"/>
      <c r="AF31" s="126"/>
      <c r="AG31" s="126"/>
      <c r="AH31" s="126"/>
      <c r="AI31" s="126"/>
      <c r="AJ31" s="126"/>
    </row>
    <row r="32" spans="1:36" ht="13.2" x14ac:dyDescent="0.4">
      <c r="A32" s="131"/>
      <c r="B32" s="139"/>
      <c r="C32" s="139"/>
      <c r="D32" s="126"/>
      <c r="E32" s="139"/>
      <c r="F32" s="139"/>
      <c r="G32" s="139"/>
      <c r="H32" s="139"/>
      <c r="I32" s="138"/>
      <c r="J32" s="139"/>
      <c r="K32" s="131"/>
      <c r="L32" s="126"/>
      <c r="M32" s="126"/>
      <c r="N32" s="126"/>
      <c r="O32" s="126"/>
      <c r="P32" s="126"/>
      <c r="Q32" s="126"/>
      <c r="R32" s="126"/>
      <c r="S32" s="126"/>
      <c r="T32" s="126"/>
      <c r="U32" s="126"/>
      <c r="V32" s="126"/>
      <c r="W32" s="126"/>
      <c r="X32" s="126"/>
      <c r="Y32" s="126"/>
      <c r="Z32" s="126"/>
      <c r="AA32" s="126"/>
      <c r="AB32" s="126"/>
      <c r="AC32" s="126"/>
      <c r="AD32" s="126"/>
      <c r="AE32" s="126"/>
      <c r="AF32" s="126"/>
      <c r="AG32" s="126"/>
      <c r="AH32" s="126"/>
      <c r="AI32" s="126"/>
      <c r="AJ32" s="126"/>
    </row>
    <row r="33" spans="1:36" ht="13.2" x14ac:dyDescent="0.4">
      <c r="A33" s="131"/>
      <c r="B33" s="139"/>
      <c r="C33" s="139"/>
      <c r="D33" s="139"/>
      <c r="E33" s="139"/>
      <c r="F33" s="139"/>
      <c r="G33" s="139"/>
      <c r="H33" s="139"/>
      <c r="I33" s="139"/>
      <c r="J33" s="139"/>
      <c r="K33" s="131"/>
      <c r="L33" s="126"/>
      <c r="M33" s="126"/>
      <c r="N33" s="126"/>
      <c r="O33" s="126"/>
      <c r="P33" s="126"/>
      <c r="Q33" s="126"/>
      <c r="R33" s="126"/>
      <c r="S33" s="126"/>
      <c r="T33" s="126"/>
      <c r="U33" s="126"/>
      <c r="V33" s="126"/>
      <c r="W33" s="126"/>
      <c r="X33" s="126"/>
      <c r="Y33" s="126"/>
      <c r="Z33" s="126"/>
      <c r="AA33" s="126"/>
      <c r="AB33" s="126"/>
      <c r="AC33" s="126"/>
      <c r="AD33" s="126"/>
      <c r="AE33" s="126"/>
      <c r="AF33" s="126"/>
      <c r="AG33" s="126"/>
      <c r="AH33" s="126"/>
      <c r="AI33" s="126"/>
      <c r="AJ33" s="126"/>
    </row>
    <row r="34" spans="1:36" ht="13.2" x14ac:dyDescent="0.4">
      <c r="A34" s="131"/>
      <c r="B34" s="139"/>
      <c r="C34" s="139"/>
      <c r="D34" s="139"/>
      <c r="E34" s="138"/>
      <c r="F34" s="139"/>
      <c r="G34" s="140"/>
      <c r="H34" s="139"/>
      <c r="I34" s="139"/>
      <c r="J34" s="138"/>
      <c r="K34" s="131"/>
      <c r="L34" s="126"/>
      <c r="M34" s="126"/>
      <c r="N34" s="126"/>
      <c r="O34" s="126"/>
      <c r="P34" s="126"/>
      <c r="Q34" s="126"/>
      <c r="R34" s="126"/>
      <c r="S34" s="126"/>
      <c r="T34" s="126"/>
      <c r="U34" s="126"/>
      <c r="V34" s="126"/>
      <c r="W34" s="126"/>
      <c r="X34" s="126"/>
      <c r="Y34" s="126"/>
      <c r="Z34" s="126"/>
      <c r="AA34" s="126"/>
      <c r="AB34" s="126"/>
      <c r="AC34" s="126"/>
      <c r="AD34" s="126"/>
      <c r="AE34" s="126"/>
      <c r="AF34" s="126"/>
      <c r="AG34" s="126"/>
      <c r="AH34" s="126"/>
      <c r="AI34" s="126"/>
      <c r="AJ34" s="126"/>
    </row>
    <row r="35" spans="1:36" ht="13.2" x14ac:dyDescent="0.4">
      <c r="A35" s="131"/>
      <c r="B35" s="139"/>
      <c r="C35" s="139"/>
      <c r="D35" s="139"/>
      <c r="E35" s="138"/>
      <c r="F35" s="139"/>
      <c r="G35" s="139"/>
      <c r="H35" s="139"/>
      <c r="I35" s="142"/>
      <c r="J35" s="142"/>
      <c r="K35" s="131"/>
      <c r="L35" s="126"/>
      <c r="M35" s="126"/>
      <c r="N35" s="126"/>
      <c r="O35" s="126"/>
      <c r="P35" s="126"/>
      <c r="Q35" s="126"/>
      <c r="R35" s="126"/>
      <c r="S35" s="126"/>
      <c r="T35" s="126"/>
      <c r="U35" s="126"/>
      <c r="V35" s="126"/>
      <c r="W35" s="126"/>
      <c r="X35" s="126"/>
      <c r="Y35" s="126"/>
      <c r="Z35" s="126"/>
      <c r="AA35" s="126"/>
      <c r="AB35" s="126"/>
      <c r="AC35" s="126"/>
      <c r="AD35" s="126"/>
      <c r="AE35" s="126"/>
      <c r="AF35" s="126"/>
      <c r="AG35" s="126"/>
      <c r="AH35" s="126"/>
      <c r="AI35" s="126"/>
      <c r="AJ35" s="126"/>
    </row>
    <row r="36" spans="1:36" x14ac:dyDescent="0.35">
      <c r="A36" s="131"/>
      <c r="B36" s="141"/>
      <c r="C36" s="141"/>
      <c r="D36" s="141"/>
      <c r="E36" s="141"/>
      <c r="F36" s="141"/>
      <c r="G36" s="141"/>
      <c r="H36" s="141"/>
      <c r="I36" s="141"/>
      <c r="J36" s="141"/>
      <c r="K36" s="131"/>
      <c r="L36" s="126"/>
      <c r="M36" s="126"/>
      <c r="N36" s="126"/>
      <c r="O36" s="126"/>
      <c r="P36" s="126"/>
      <c r="Q36" s="126"/>
      <c r="R36" s="126"/>
      <c r="S36" s="126"/>
      <c r="T36" s="126"/>
      <c r="U36" s="126"/>
      <c r="V36" s="126"/>
      <c r="W36" s="126"/>
      <c r="X36" s="126"/>
      <c r="Y36" s="126"/>
      <c r="Z36" s="126"/>
      <c r="AA36" s="126"/>
      <c r="AB36" s="126"/>
      <c r="AC36" s="126"/>
      <c r="AD36" s="126"/>
      <c r="AE36" s="126"/>
      <c r="AF36" s="126"/>
      <c r="AG36" s="126"/>
      <c r="AH36" s="126"/>
      <c r="AI36" s="126"/>
      <c r="AJ36" s="126"/>
    </row>
    <row r="37" spans="1:36" x14ac:dyDescent="0.35">
      <c r="A37" s="126"/>
      <c r="B37" s="126"/>
      <c r="C37" s="126"/>
      <c r="D37" s="126"/>
      <c r="E37" s="126"/>
      <c r="F37" s="126"/>
      <c r="G37" s="126"/>
      <c r="H37" s="126"/>
      <c r="I37" s="126"/>
      <c r="J37" s="126"/>
      <c r="K37" s="126"/>
      <c r="L37" s="126"/>
      <c r="M37" s="126"/>
      <c r="N37" s="126"/>
      <c r="O37" s="126"/>
      <c r="P37" s="126"/>
      <c r="Q37" s="126"/>
      <c r="R37" s="126"/>
      <c r="S37" s="126"/>
      <c r="T37" s="126"/>
      <c r="U37" s="126"/>
      <c r="V37" s="126"/>
      <c r="W37" s="126"/>
      <c r="X37" s="126"/>
      <c r="Y37" s="126"/>
      <c r="Z37" s="126"/>
      <c r="AA37" s="126"/>
      <c r="AB37" s="126"/>
      <c r="AC37" s="126"/>
      <c r="AD37" s="126"/>
      <c r="AE37" s="126"/>
      <c r="AF37" s="126"/>
      <c r="AG37" s="126"/>
      <c r="AH37" s="126"/>
      <c r="AI37" s="126"/>
      <c r="AJ37" s="126"/>
    </row>
    <row r="38" spans="1:36" x14ac:dyDescent="0.35">
      <c r="A38" s="126"/>
      <c r="B38" s="126"/>
      <c r="C38" s="126"/>
      <c r="D38" s="126"/>
      <c r="E38" s="126"/>
      <c r="F38" s="126"/>
      <c r="G38" s="126"/>
      <c r="H38" s="126"/>
      <c r="I38" s="126"/>
      <c r="J38" s="126"/>
      <c r="K38" s="126"/>
      <c r="L38" s="126"/>
      <c r="M38" s="126"/>
      <c r="N38" s="126"/>
      <c r="O38" s="126"/>
      <c r="P38" s="126"/>
      <c r="Q38" s="126"/>
      <c r="R38" s="126"/>
      <c r="S38" s="126"/>
      <c r="T38" s="126"/>
      <c r="U38" s="126"/>
      <c r="V38" s="126"/>
      <c r="W38" s="126"/>
      <c r="X38" s="126"/>
      <c r="Y38" s="126"/>
      <c r="Z38" s="126"/>
      <c r="AA38" s="126"/>
      <c r="AB38" s="126"/>
      <c r="AC38" s="126"/>
      <c r="AD38" s="126"/>
      <c r="AE38" s="126"/>
      <c r="AF38" s="126"/>
      <c r="AG38" s="126"/>
      <c r="AH38" s="126"/>
      <c r="AI38" s="126"/>
      <c r="AJ38" s="126"/>
    </row>
    <row r="39" spans="1:36" x14ac:dyDescent="0.35">
      <c r="A39" s="126"/>
      <c r="B39" s="126"/>
      <c r="C39" s="126"/>
      <c r="D39" s="126"/>
      <c r="E39" s="126"/>
      <c r="F39" s="126"/>
      <c r="G39" s="126"/>
      <c r="H39" s="126"/>
      <c r="I39" s="126"/>
      <c r="J39" s="126"/>
      <c r="K39" s="126"/>
      <c r="L39" s="126"/>
      <c r="M39" s="126"/>
      <c r="N39" s="126"/>
      <c r="O39" s="126"/>
      <c r="P39" s="126"/>
      <c r="Q39" s="126"/>
      <c r="R39" s="126"/>
      <c r="S39" s="126"/>
      <c r="T39" s="126"/>
      <c r="U39" s="126"/>
      <c r="V39" s="126"/>
      <c r="W39" s="126"/>
      <c r="X39" s="126"/>
      <c r="Y39" s="126"/>
      <c r="Z39" s="126"/>
      <c r="AA39" s="126"/>
      <c r="AB39" s="126"/>
      <c r="AC39" s="126"/>
      <c r="AD39" s="126"/>
      <c r="AE39" s="126"/>
      <c r="AF39" s="126"/>
      <c r="AG39" s="126"/>
      <c r="AH39" s="126"/>
      <c r="AI39" s="126"/>
      <c r="AJ39" s="126"/>
    </row>
    <row r="40" spans="1:36" x14ac:dyDescent="0.35">
      <c r="A40" s="126"/>
      <c r="B40" s="126"/>
      <c r="C40" s="126"/>
      <c r="D40" s="126"/>
      <c r="E40" s="126"/>
      <c r="F40" s="126"/>
      <c r="G40" s="126"/>
      <c r="H40" s="126"/>
      <c r="I40" s="126"/>
      <c r="J40" s="126"/>
      <c r="K40" s="126"/>
      <c r="L40" s="126"/>
      <c r="M40" s="126"/>
      <c r="N40" s="126"/>
      <c r="O40" s="126"/>
      <c r="P40" s="126"/>
      <c r="Q40" s="126"/>
      <c r="R40" s="126"/>
      <c r="S40" s="126"/>
      <c r="T40" s="126"/>
      <c r="U40" s="126"/>
      <c r="V40" s="126"/>
      <c r="W40" s="126"/>
      <c r="X40" s="126"/>
      <c r="Y40" s="126"/>
      <c r="Z40" s="126"/>
      <c r="AA40" s="126"/>
      <c r="AB40" s="126"/>
      <c r="AC40" s="126"/>
      <c r="AD40" s="126"/>
      <c r="AE40" s="126"/>
      <c r="AF40" s="126"/>
      <c r="AG40" s="126"/>
      <c r="AH40" s="126"/>
      <c r="AI40" s="126"/>
      <c r="AJ40" s="126"/>
    </row>
    <row r="41" spans="1:36" x14ac:dyDescent="0.35">
      <c r="A41" s="126"/>
      <c r="B41" s="126"/>
      <c r="C41" s="126"/>
      <c r="D41" s="126"/>
      <c r="E41" s="126"/>
      <c r="F41" s="126"/>
      <c r="G41" s="126"/>
      <c r="H41" s="126"/>
      <c r="I41" s="126"/>
      <c r="J41" s="126"/>
      <c r="K41" s="126"/>
      <c r="L41" s="126"/>
      <c r="M41" s="126"/>
      <c r="N41" s="126"/>
      <c r="O41" s="126"/>
      <c r="P41" s="126"/>
      <c r="Q41" s="126"/>
      <c r="R41" s="126"/>
      <c r="S41" s="126"/>
      <c r="T41" s="126"/>
      <c r="U41" s="126"/>
      <c r="V41" s="126"/>
      <c r="W41" s="126"/>
      <c r="X41" s="126"/>
      <c r="Y41" s="126"/>
      <c r="Z41" s="126"/>
      <c r="AA41" s="126"/>
      <c r="AB41" s="126"/>
      <c r="AC41" s="126"/>
      <c r="AD41" s="126"/>
      <c r="AE41" s="126"/>
      <c r="AF41" s="126"/>
      <c r="AG41" s="126"/>
      <c r="AH41" s="126"/>
      <c r="AI41" s="126"/>
      <c r="AJ41" s="126"/>
    </row>
    <row r="42" spans="1:36" x14ac:dyDescent="0.35">
      <c r="A42" s="126"/>
      <c r="B42" s="126"/>
      <c r="C42" s="126"/>
      <c r="D42" s="126"/>
      <c r="E42" s="126"/>
      <c r="F42" s="126"/>
      <c r="G42" s="126"/>
      <c r="H42" s="126"/>
      <c r="I42" s="126"/>
      <c r="J42" s="126"/>
      <c r="K42" s="126"/>
      <c r="L42" s="126"/>
      <c r="M42" s="126"/>
      <c r="N42" s="126"/>
      <c r="O42" s="126"/>
      <c r="P42" s="126"/>
      <c r="Q42" s="126"/>
      <c r="R42" s="126"/>
      <c r="S42" s="126"/>
      <c r="T42" s="126"/>
      <c r="U42" s="126"/>
      <c r="V42" s="126"/>
      <c r="W42" s="126"/>
      <c r="X42" s="126"/>
      <c r="Y42" s="126"/>
      <c r="Z42" s="126"/>
      <c r="AA42" s="126"/>
      <c r="AB42" s="126"/>
      <c r="AC42" s="126"/>
      <c r="AD42" s="126"/>
      <c r="AE42" s="126"/>
      <c r="AF42" s="126"/>
      <c r="AG42" s="126"/>
      <c r="AH42" s="126"/>
      <c r="AI42" s="126"/>
      <c r="AJ42" s="126"/>
    </row>
    <row r="43" spans="1:36" x14ac:dyDescent="0.35">
      <c r="A43" s="126"/>
      <c r="B43" s="126"/>
      <c r="C43" s="126"/>
      <c r="D43" s="126"/>
      <c r="E43" s="126"/>
      <c r="F43" s="126"/>
      <c r="G43" s="126"/>
      <c r="H43" s="126"/>
      <c r="I43" s="126"/>
      <c r="J43" s="126"/>
      <c r="K43" s="126"/>
      <c r="L43" s="126"/>
      <c r="M43" s="126"/>
      <c r="N43" s="126"/>
      <c r="O43" s="126"/>
      <c r="P43" s="126"/>
      <c r="Q43" s="126"/>
      <c r="R43" s="126"/>
      <c r="S43" s="126"/>
      <c r="T43" s="126"/>
      <c r="U43" s="126"/>
      <c r="V43" s="126"/>
      <c r="W43" s="126"/>
      <c r="X43" s="126"/>
      <c r="Y43" s="126"/>
      <c r="Z43" s="126"/>
      <c r="AA43" s="126"/>
      <c r="AB43" s="126"/>
      <c r="AC43" s="126"/>
      <c r="AD43" s="126"/>
      <c r="AE43" s="126"/>
      <c r="AF43" s="126"/>
      <c r="AG43" s="126"/>
      <c r="AH43" s="126"/>
      <c r="AI43" s="126"/>
      <c r="AJ43" s="126"/>
    </row>
    <row r="44" spans="1:36" x14ac:dyDescent="0.35">
      <c r="A44" s="126"/>
      <c r="B44" s="126"/>
      <c r="C44" s="126"/>
      <c r="D44" s="126"/>
      <c r="E44" s="126"/>
      <c r="F44" s="126"/>
      <c r="G44" s="126"/>
      <c r="H44" s="126"/>
      <c r="I44" s="126"/>
      <c r="J44" s="126"/>
      <c r="K44" s="126"/>
      <c r="L44" s="126"/>
      <c r="M44" s="126"/>
      <c r="N44" s="126"/>
      <c r="O44" s="126"/>
      <c r="P44" s="126"/>
      <c r="Q44" s="126"/>
      <c r="R44" s="126"/>
      <c r="S44" s="126"/>
      <c r="T44" s="126"/>
      <c r="U44" s="126"/>
      <c r="V44" s="126"/>
      <c r="W44" s="126"/>
      <c r="X44" s="126"/>
      <c r="Y44" s="126"/>
      <c r="Z44" s="126"/>
      <c r="AA44" s="126"/>
      <c r="AB44" s="126"/>
      <c r="AC44" s="126"/>
      <c r="AD44" s="126"/>
      <c r="AE44" s="126"/>
      <c r="AF44" s="126"/>
      <c r="AG44" s="126"/>
      <c r="AH44" s="126"/>
      <c r="AI44" s="126"/>
      <c r="AJ44" s="126"/>
    </row>
    <row r="45" spans="1:36" x14ac:dyDescent="0.35">
      <c r="A45" s="126"/>
      <c r="B45" s="126"/>
      <c r="C45" s="126"/>
      <c r="D45" s="126"/>
      <c r="E45" s="126"/>
      <c r="F45" s="126"/>
      <c r="G45" s="126"/>
      <c r="H45" s="126"/>
      <c r="I45" s="126"/>
      <c r="J45" s="126"/>
      <c r="K45" s="126"/>
      <c r="L45" s="126"/>
      <c r="M45" s="126"/>
      <c r="N45" s="126"/>
      <c r="O45" s="126"/>
      <c r="P45" s="126"/>
      <c r="Q45" s="126"/>
      <c r="R45" s="126"/>
      <c r="S45" s="126"/>
      <c r="T45" s="126"/>
      <c r="U45" s="126"/>
      <c r="V45" s="126"/>
      <c r="W45" s="126"/>
      <c r="X45" s="126"/>
      <c r="Y45" s="126"/>
      <c r="Z45" s="126"/>
      <c r="AA45" s="126"/>
      <c r="AB45" s="126"/>
      <c r="AC45" s="126"/>
      <c r="AD45" s="126"/>
      <c r="AE45" s="126"/>
      <c r="AF45" s="126"/>
      <c r="AG45" s="126"/>
      <c r="AH45" s="126"/>
      <c r="AI45" s="126"/>
      <c r="AJ45" s="126"/>
    </row>
    <row r="46" spans="1:36" x14ac:dyDescent="0.35">
      <c r="A46" s="126"/>
      <c r="B46" s="126"/>
      <c r="C46" s="126"/>
      <c r="D46" s="126"/>
      <c r="E46" s="126"/>
      <c r="F46" s="126"/>
      <c r="G46" s="126"/>
      <c r="H46" s="126"/>
      <c r="I46" s="126"/>
      <c r="J46" s="126"/>
      <c r="K46" s="126"/>
      <c r="L46" s="126"/>
      <c r="M46" s="126"/>
      <c r="N46" s="126"/>
      <c r="O46" s="126"/>
      <c r="P46" s="126"/>
      <c r="Q46" s="126"/>
      <c r="R46" s="126"/>
      <c r="S46" s="126"/>
      <c r="T46" s="126"/>
      <c r="U46" s="126"/>
      <c r="V46" s="126"/>
      <c r="W46" s="126"/>
      <c r="X46" s="126"/>
      <c r="Y46" s="126"/>
      <c r="Z46" s="126"/>
      <c r="AA46" s="126"/>
      <c r="AB46" s="126"/>
      <c r="AC46" s="126"/>
      <c r="AD46" s="126"/>
      <c r="AE46" s="126"/>
      <c r="AF46" s="126"/>
      <c r="AG46" s="126"/>
      <c r="AH46" s="126"/>
      <c r="AI46" s="126"/>
      <c r="AJ46" s="126"/>
    </row>
    <row r="47" spans="1:36" x14ac:dyDescent="0.35">
      <c r="A47" s="126"/>
      <c r="B47" s="126"/>
      <c r="C47" s="126"/>
      <c r="D47" s="126"/>
      <c r="E47" s="126"/>
      <c r="F47" s="126"/>
      <c r="G47" s="126"/>
      <c r="H47" s="126"/>
      <c r="I47" s="126"/>
      <c r="J47" s="126"/>
      <c r="K47" s="126"/>
      <c r="L47" s="126"/>
      <c r="M47" s="126"/>
      <c r="N47" s="126"/>
      <c r="O47" s="126"/>
      <c r="P47" s="126"/>
      <c r="Q47" s="126"/>
      <c r="R47" s="126"/>
      <c r="S47" s="126"/>
      <c r="T47" s="126"/>
      <c r="U47" s="126"/>
      <c r="V47" s="126"/>
      <c r="W47" s="126"/>
      <c r="X47" s="126"/>
      <c r="Y47" s="126"/>
      <c r="Z47" s="126"/>
      <c r="AA47" s="126"/>
      <c r="AB47" s="126"/>
      <c r="AC47" s="126"/>
      <c r="AD47" s="126"/>
      <c r="AE47" s="126"/>
      <c r="AF47" s="126"/>
      <c r="AG47" s="126"/>
      <c r="AH47" s="126"/>
      <c r="AI47" s="126"/>
      <c r="AJ47" s="126"/>
    </row>
    <row r="48" spans="1:36" x14ac:dyDescent="0.35">
      <c r="A48" s="126"/>
      <c r="B48" s="126"/>
      <c r="C48" s="126"/>
      <c r="D48" s="126"/>
      <c r="E48" s="126"/>
      <c r="F48" s="126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6"/>
      <c r="R48" s="126"/>
      <c r="S48" s="126"/>
      <c r="T48" s="126"/>
      <c r="U48" s="126"/>
      <c r="V48" s="126"/>
      <c r="W48" s="126"/>
      <c r="X48" s="126"/>
      <c r="Y48" s="126"/>
      <c r="Z48" s="126"/>
      <c r="AA48" s="126"/>
      <c r="AB48" s="126"/>
      <c r="AC48" s="126"/>
      <c r="AD48" s="126"/>
      <c r="AE48" s="126"/>
      <c r="AF48" s="126"/>
      <c r="AG48" s="126"/>
      <c r="AH48" s="126"/>
      <c r="AI48" s="126"/>
      <c r="AJ48" s="126"/>
    </row>
    <row r="49" spans="1:36" x14ac:dyDescent="0.35">
      <c r="A49" s="126"/>
      <c r="B49" s="126"/>
      <c r="C49" s="126"/>
      <c r="D49" s="126"/>
      <c r="E49" s="126"/>
      <c r="F49" s="126"/>
      <c r="G49" s="126"/>
      <c r="H49" s="126"/>
      <c r="I49" s="126"/>
      <c r="J49" s="126"/>
      <c r="K49" s="126"/>
      <c r="L49" s="126"/>
      <c r="M49" s="126"/>
      <c r="N49" s="126"/>
      <c r="O49" s="126"/>
      <c r="P49" s="126"/>
      <c r="Q49" s="126"/>
      <c r="R49" s="126"/>
      <c r="S49" s="126"/>
      <c r="T49" s="126"/>
      <c r="U49" s="126"/>
      <c r="V49" s="126"/>
      <c r="W49" s="126"/>
      <c r="X49" s="126"/>
      <c r="Y49" s="126"/>
      <c r="Z49" s="126"/>
      <c r="AA49" s="126"/>
      <c r="AB49" s="126"/>
      <c r="AC49" s="126"/>
      <c r="AD49" s="126"/>
      <c r="AE49" s="126"/>
      <c r="AF49" s="126"/>
      <c r="AG49" s="126"/>
      <c r="AH49" s="126"/>
      <c r="AI49" s="126"/>
      <c r="AJ49" s="126"/>
    </row>
    <row r="50" spans="1:36" x14ac:dyDescent="0.35">
      <c r="A50" s="126"/>
      <c r="B50" s="126"/>
      <c r="C50" s="126"/>
      <c r="D50" s="126"/>
      <c r="E50" s="126"/>
      <c r="F50" s="126"/>
      <c r="G50" s="126"/>
      <c r="H50" s="126"/>
      <c r="I50" s="126"/>
      <c r="J50" s="126"/>
      <c r="K50" s="126"/>
      <c r="L50" s="126"/>
      <c r="M50" s="126"/>
      <c r="N50" s="126"/>
      <c r="O50" s="126"/>
      <c r="P50" s="126"/>
      <c r="Q50" s="126"/>
      <c r="R50" s="126"/>
      <c r="S50" s="126"/>
      <c r="T50" s="126"/>
      <c r="U50" s="126"/>
      <c r="V50" s="126"/>
      <c r="W50" s="126"/>
      <c r="X50" s="126"/>
      <c r="Y50" s="126"/>
      <c r="Z50" s="126"/>
      <c r="AA50" s="126"/>
      <c r="AB50" s="126"/>
      <c r="AC50" s="126"/>
      <c r="AD50" s="126"/>
      <c r="AE50" s="126"/>
      <c r="AF50" s="126"/>
      <c r="AG50" s="126"/>
      <c r="AH50" s="126"/>
      <c r="AI50" s="126"/>
      <c r="AJ50" s="126"/>
    </row>
    <row r="51" spans="1:36" x14ac:dyDescent="0.35">
      <c r="A51" s="126"/>
      <c r="B51" s="126"/>
      <c r="C51" s="126"/>
      <c r="D51" s="126"/>
      <c r="E51" s="126"/>
      <c r="F51" s="126"/>
      <c r="G51" s="126"/>
      <c r="H51" s="126"/>
      <c r="I51" s="126"/>
      <c r="J51" s="126"/>
      <c r="K51" s="126"/>
      <c r="L51" s="126"/>
      <c r="M51" s="126"/>
      <c r="N51" s="126"/>
      <c r="O51" s="126"/>
      <c r="P51" s="126"/>
      <c r="Q51" s="126"/>
      <c r="R51" s="126"/>
      <c r="S51" s="126"/>
      <c r="T51" s="126"/>
      <c r="U51" s="126"/>
      <c r="V51" s="126"/>
      <c r="W51" s="126"/>
      <c r="X51" s="126"/>
      <c r="Y51" s="126"/>
      <c r="Z51" s="126"/>
      <c r="AA51" s="126"/>
      <c r="AB51" s="126"/>
      <c r="AC51" s="126"/>
      <c r="AD51" s="126"/>
      <c r="AE51" s="126"/>
      <c r="AF51" s="126"/>
      <c r="AG51" s="126"/>
      <c r="AH51" s="126"/>
      <c r="AI51" s="126"/>
      <c r="AJ51" s="126"/>
    </row>
    <row r="52" spans="1:36" x14ac:dyDescent="0.35">
      <c r="A52" s="126"/>
      <c r="B52" s="126"/>
      <c r="C52" s="126"/>
      <c r="D52" s="126"/>
      <c r="E52" s="126"/>
      <c r="F52" s="126"/>
      <c r="G52" s="126"/>
      <c r="H52" s="126"/>
      <c r="I52" s="126"/>
      <c r="J52" s="126"/>
      <c r="K52" s="126"/>
      <c r="L52" s="126"/>
      <c r="M52" s="126"/>
      <c r="N52" s="126"/>
      <c r="O52" s="126"/>
      <c r="P52" s="126"/>
      <c r="Q52" s="126"/>
      <c r="R52" s="126"/>
      <c r="S52" s="126"/>
      <c r="T52" s="126"/>
      <c r="U52" s="126"/>
      <c r="V52" s="126"/>
      <c r="W52" s="126"/>
      <c r="X52" s="126"/>
      <c r="Y52" s="126"/>
      <c r="Z52" s="126"/>
      <c r="AA52" s="126"/>
      <c r="AB52" s="126"/>
      <c r="AC52" s="126"/>
      <c r="AD52" s="126"/>
      <c r="AE52" s="126"/>
      <c r="AF52" s="126"/>
      <c r="AG52" s="126"/>
      <c r="AH52" s="126"/>
      <c r="AI52" s="126"/>
      <c r="AJ52" s="126"/>
    </row>
    <row r="53" spans="1:36" x14ac:dyDescent="0.35">
      <c r="A53" s="126"/>
      <c r="B53" s="126"/>
      <c r="C53" s="126"/>
      <c r="D53" s="126"/>
      <c r="E53" s="126"/>
      <c r="F53" s="126"/>
      <c r="G53" s="126"/>
      <c r="H53" s="126"/>
      <c r="I53" s="126"/>
      <c r="J53" s="126"/>
      <c r="K53" s="126"/>
      <c r="L53" s="126"/>
      <c r="M53" s="126"/>
      <c r="N53" s="126"/>
      <c r="O53" s="126"/>
      <c r="P53" s="126"/>
      <c r="Q53" s="126"/>
      <c r="R53" s="126"/>
      <c r="S53" s="126"/>
      <c r="T53" s="126"/>
      <c r="U53" s="126"/>
      <c r="V53" s="126"/>
      <c r="W53" s="126"/>
      <c r="X53" s="126"/>
      <c r="Y53" s="126"/>
      <c r="Z53" s="126"/>
      <c r="AA53" s="126"/>
      <c r="AB53" s="126"/>
      <c r="AC53" s="126"/>
      <c r="AD53" s="126"/>
      <c r="AE53" s="126"/>
      <c r="AF53" s="126"/>
      <c r="AG53" s="126"/>
      <c r="AH53" s="126"/>
      <c r="AI53" s="126"/>
      <c r="AJ53" s="126"/>
    </row>
    <row r="54" spans="1:36" x14ac:dyDescent="0.35">
      <c r="A54" s="126"/>
      <c r="B54" s="126"/>
      <c r="C54" s="126"/>
      <c r="D54" s="126"/>
      <c r="E54" s="126"/>
      <c r="F54" s="126"/>
      <c r="G54" s="126"/>
      <c r="H54" s="126"/>
      <c r="I54" s="126"/>
      <c r="J54" s="126"/>
      <c r="K54" s="126"/>
      <c r="L54" s="126"/>
      <c r="M54" s="126"/>
      <c r="N54" s="126"/>
      <c r="O54" s="126"/>
      <c r="P54" s="126"/>
      <c r="Q54" s="126"/>
      <c r="R54" s="126"/>
      <c r="S54" s="126"/>
      <c r="T54" s="126"/>
      <c r="U54" s="126"/>
      <c r="V54" s="126"/>
      <c r="W54" s="126"/>
      <c r="X54" s="126"/>
      <c r="Y54" s="126"/>
      <c r="Z54" s="126"/>
      <c r="AA54" s="126"/>
      <c r="AB54" s="126"/>
      <c r="AC54" s="126"/>
      <c r="AD54" s="126"/>
      <c r="AE54" s="126"/>
      <c r="AF54" s="126"/>
      <c r="AG54" s="126"/>
      <c r="AH54" s="126"/>
      <c r="AI54" s="126"/>
      <c r="AJ54" s="126"/>
    </row>
    <row r="55" spans="1:36" x14ac:dyDescent="0.35">
      <c r="A55" s="126"/>
      <c r="B55" s="126"/>
      <c r="C55" s="126"/>
      <c r="D55" s="126"/>
      <c r="E55" s="126"/>
      <c r="F55" s="126"/>
      <c r="G55" s="126"/>
      <c r="H55" s="126"/>
      <c r="I55" s="126"/>
      <c r="J55" s="126"/>
      <c r="K55" s="126"/>
      <c r="L55" s="126"/>
      <c r="M55" s="126"/>
      <c r="N55" s="126"/>
      <c r="O55" s="126"/>
      <c r="P55" s="126"/>
      <c r="Q55" s="126"/>
      <c r="R55" s="126"/>
      <c r="S55" s="126"/>
      <c r="T55" s="126"/>
      <c r="U55" s="126"/>
      <c r="V55" s="126"/>
      <c r="W55" s="126"/>
      <c r="X55" s="126"/>
      <c r="Y55" s="126"/>
      <c r="Z55" s="126"/>
      <c r="AA55" s="126"/>
      <c r="AB55" s="126"/>
      <c r="AC55" s="126"/>
      <c r="AD55" s="126"/>
      <c r="AE55" s="126"/>
      <c r="AF55" s="126"/>
      <c r="AG55" s="126"/>
      <c r="AH55" s="126"/>
      <c r="AI55" s="126"/>
      <c r="AJ55" s="126"/>
    </row>
    <row r="56" spans="1:36" x14ac:dyDescent="0.35">
      <c r="A56" s="126"/>
      <c r="B56" s="126"/>
      <c r="C56" s="126"/>
      <c r="D56" s="126"/>
      <c r="E56" s="126"/>
      <c r="F56" s="126"/>
      <c r="G56" s="126"/>
      <c r="H56" s="126"/>
      <c r="I56" s="126"/>
      <c r="J56" s="126"/>
      <c r="K56" s="126"/>
      <c r="L56" s="126"/>
      <c r="M56" s="126"/>
      <c r="N56" s="126"/>
      <c r="O56" s="126"/>
      <c r="P56" s="126"/>
      <c r="Q56" s="126"/>
      <c r="R56" s="126"/>
      <c r="S56" s="126"/>
      <c r="T56" s="126"/>
      <c r="U56" s="126"/>
      <c r="V56" s="126"/>
      <c r="W56" s="126"/>
      <c r="X56" s="126"/>
      <c r="Y56" s="126"/>
      <c r="Z56" s="126"/>
      <c r="AA56" s="126"/>
      <c r="AB56" s="126"/>
      <c r="AC56" s="126"/>
      <c r="AD56" s="126"/>
      <c r="AE56" s="126"/>
      <c r="AF56" s="126"/>
      <c r="AG56" s="126"/>
      <c r="AH56" s="126"/>
      <c r="AI56" s="126"/>
      <c r="AJ56" s="126"/>
    </row>
    <row r="57" spans="1:36" x14ac:dyDescent="0.35">
      <c r="A57" s="126"/>
      <c r="B57" s="126"/>
      <c r="C57" s="126"/>
      <c r="D57" s="126"/>
      <c r="E57" s="126"/>
      <c r="F57" s="126"/>
      <c r="G57" s="126"/>
      <c r="H57" s="126"/>
      <c r="I57" s="126"/>
      <c r="J57" s="126"/>
      <c r="K57" s="126"/>
      <c r="L57" s="126"/>
      <c r="M57" s="126"/>
      <c r="N57" s="126"/>
      <c r="O57" s="126"/>
      <c r="P57" s="126"/>
      <c r="Q57" s="126"/>
      <c r="R57" s="126"/>
      <c r="S57" s="126"/>
      <c r="T57" s="126"/>
      <c r="U57" s="126"/>
      <c r="V57" s="126"/>
      <c r="W57" s="126"/>
      <c r="X57" s="126"/>
      <c r="Y57" s="126"/>
      <c r="Z57" s="126"/>
      <c r="AA57" s="126"/>
      <c r="AB57" s="126"/>
      <c r="AC57" s="126"/>
      <c r="AD57" s="126"/>
      <c r="AE57" s="126"/>
      <c r="AF57" s="126"/>
      <c r="AG57" s="126"/>
      <c r="AH57" s="126"/>
      <c r="AI57" s="126"/>
      <c r="AJ57" s="126"/>
    </row>
    <row r="58" spans="1:36" x14ac:dyDescent="0.35">
      <c r="A58" s="126"/>
      <c r="B58" s="126"/>
      <c r="C58" s="126"/>
      <c r="D58" s="126"/>
      <c r="E58" s="126"/>
      <c r="F58" s="126"/>
      <c r="G58" s="126"/>
      <c r="H58" s="126"/>
      <c r="I58" s="126"/>
      <c r="J58" s="126"/>
      <c r="K58" s="126"/>
      <c r="L58" s="126"/>
      <c r="M58" s="126"/>
      <c r="N58" s="126"/>
      <c r="O58" s="126"/>
      <c r="P58" s="126"/>
      <c r="Q58" s="126"/>
      <c r="R58" s="126"/>
      <c r="S58" s="126"/>
      <c r="T58" s="126"/>
      <c r="U58" s="126"/>
      <c r="V58" s="126"/>
      <c r="W58" s="126"/>
      <c r="X58" s="126"/>
      <c r="Y58" s="126"/>
      <c r="Z58" s="126"/>
      <c r="AA58" s="126"/>
      <c r="AB58" s="126"/>
      <c r="AC58" s="126"/>
      <c r="AD58" s="126"/>
      <c r="AE58" s="126"/>
      <c r="AF58" s="126"/>
      <c r="AG58" s="126"/>
      <c r="AH58" s="126"/>
      <c r="AI58" s="126"/>
      <c r="AJ58" s="126"/>
    </row>
    <row r="59" spans="1:36" x14ac:dyDescent="0.35">
      <c r="K59" s="126"/>
      <c r="L59" s="126"/>
      <c r="M59" s="126"/>
      <c r="N59" s="126"/>
      <c r="O59" s="126"/>
      <c r="P59" s="126"/>
      <c r="Q59" s="126"/>
      <c r="R59" s="126"/>
      <c r="S59" s="126"/>
      <c r="T59" s="126"/>
      <c r="U59" s="126"/>
      <c r="V59" s="126"/>
      <c r="W59" s="126"/>
      <c r="X59" s="126"/>
      <c r="Y59" s="126"/>
      <c r="Z59" s="126"/>
      <c r="AA59" s="126"/>
      <c r="AB59" s="126"/>
      <c r="AC59" s="126"/>
      <c r="AD59" s="126"/>
      <c r="AE59" s="126"/>
      <c r="AF59" s="126"/>
      <c r="AG59" s="126"/>
      <c r="AH59" s="126"/>
      <c r="AI59" s="126"/>
      <c r="AJ59" s="126"/>
    </row>
    <row r="60" spans="1:36" x14ac:dyDescent="0.35">
      <c r="K60" s="126"/>
      <c r="L60" s="126"/>
      <c r="M60" s="126"/>
      <c r="N60" s="126"/>
      <c r="O60" s="126"/>
      <c r="P60" s="126"/>
      <c r="Q60" s="126"/>
      <c r="R60" s="126"/>
      <c r="S60" s="126"/>
      <c r="T60" s="126"/>
      <c r="U60" s="126"/>
      <c r="V60" s="126"/>
      <c r="W60" s="126"/>
      <c r="X60" s="126"/>
      <c r="Y60" s="126"/>
      <c r="Z60" s="126"/>
      <c r="AA60" s="126"/>
      <c r="AB60" s="126"/>
      <c r="AC60" s="126"/>
      <c r="AD60" s="126"/>
      <c r="AE60" s="126"/>
      <c r="AF60" s="126"/>
      <c r="AG60" s="126"/>
      <c r="AH60" s="126"/>
      <c r="AI60" s="126"/>
      <c r="AJ60" s="126"/>
    </row>
    <row r="61" spans="1:36" x14ac:dyDescent="0.35">
      <c r="K61" s="126"/>
      <c r="L61" s="126"/>
      <c r="M61" s="126"/>
      <c r="N61" s="126"/>
      <c r="O61" s="126"/>
      <c r="P61" s="126"/>
      <c r="Q61" s="126"/>
      <c r="R61" s="126"/>
      <c r="S61" s="126"/>
      <c r="T61" s="126"/>
      <c r="U61" s="126"/>
      <c r="V61" s="126"/>
      <c r="W61" s="126"/>
      <c r="X61" s="126"/>
      <c r="Y61" s="126"/>
      <c r="Z61" s="126"/>
      <c r="AA61" s="126"/>
      <c r="AB61" s="126"/>
      <c r="AC61" s="126"/>
      <c r="AD61" s="126"/>
      <c r="AE61" s="126"/>
      <c r="AF61" s="126"/>
      <c r="AG61" s="126"/>
      <c r="AH61" s="126"/>
      <c r="AI61" s="126"/>
      <c r="AJ61" s="126"/>
    </row>
    <row r="62" spans="1:36" x14ac:dyDescent="0.35">
      <c r="K62" s="126"/>
      <c r="L62" s="126"/>
      <c r="M62" s="126"/>
      <c r="N62" s="126"/>
      <c r="O62" s="126"/>
      <c r="P62" s="126"/>
      <c r="Q62" s="126"/>
      <c r="R62" s="126"/>
      <c r="S62" s="126"/>
      <c r="T62" s="126"/>
      <c r="U62" s="126"/>
      <c r="V62" s="126"/>
      <c r="W62" s="126"/>
      <c r="X62" s="126"/>
      <c r="Y62" s="126"/>
      <c r="Z62" s="126"/>
      <c r="AA62" s="126"/>
      <c r="AB62" s="126"/>
      <c r="AC62" s="126"/>
      <c r="AD62" s="126"/>
      <c r="AE62" s="126"/>
      <c r="AF62" s="126"/>
      <c r="AG62" s="126"/>
      <c r="AH62" s="126"/>
      <c r="AI62" s="126"/>
      <c r="AJ62" s="126"/>
    </row>
    <row r="63" spans="1:36" x14ac:dyDescent="0.35">
      <c r="K63" s="126"/>
      <c r="L63" s="126"/>
      <c r="M63" s="126"/>
      <c r="N63" s="126"/>
      <c r="O63" s="126"/>
      <c r="P63" s="126"/>
      <c r="Q63" s="126"/>
      <c r="R63" s="126"/>
      <c r="S63" s="126"/>
      <c r="T63" s="126"/>
      <c r="U63" s="126"/>
      <c r="V63" s="126"/>
      <c r="W63" s="126"/>
      <c r="X63" s="126"/>
      <c r="Y63" s="126"/>
      <c r="Z63" s="126"/>
      <c r="AA63" s="126"/>
      <c r="AB63" s="126"/>
      <c r="AC63" s="126"/>
      <c r="AD63" s="126"/>
      <c r="AE63" s="126"/>
      <c r="AF63" s="126"/>
      <c r="AG63" s="126"/>
      <c r="AH63" s="126"/>
      <c r="AI63" s="126"/>
      <c r="AJ63" s="126"/>
    </row>
    <row r="64" spans="1:36" x14ac:dyDescent="0.35">
      <c r="K64" s="126"/>
      <c r="L64" s="126"/>
      <c r="M64" s="126"/>
      <c r="N64" s="126"/>
      <c r="O64" s="126"/>
      <c r="P64" s="126"/>
      <c r="Q64" s="126"/>
      <c r="R64" s="126"/>
      <c r="S64" s="126"/>
      <c r="T64" s="126"/>
      <c r="U64" s="126"/>
      <c r="V64" s="126"/>
      <c r="W64" s="126"/>
      <c r="X64" s="126"/>
      <c r="Y64" s="126"/>
      <c r="Z64" s="126"/>
      <c r="AA64" s="126"/>
      <c r="AB64" s="126"/>
      <c r="AC64" s="126"/>
      <c r="AD64" s="126"/>
      <c r="AE64" s="126"/>
      <c r="AF64" s="126"/>
      <c r="AG64" s="126"/>
      <c r="AH64" s="126"/>
      <c r="AI64" s="126"/>
      <c r="AJ64" s="126"/>
    </row>
  </sheetData>
  <mergeCells count="25">
    <mergeCell ref="H26:I26"/>
    <mergeCell ref="B26:D26"/>
    <mergeCell ref="F26:G26"/>
    <mergeCell ref="F12:G12"/>
    <mergeCell ref="B14:C14"/>
    <mergeCell ref="B15:C15"/>
    <mergeCell ref="B16:C20"/>
    <mergeCell ref="G16:G20"/>
    <mergeCell ref="F16:F20"/>
    <mergeCell ref="E16:E20"/>
    <mergeCell ref="D16:D20"/>
    <mergeCell ref="H16:I17"/>
    <mergeCell ref="H19:I20"/>
    <mergeCell ref="D23:E23"/>
    <mergeCell ref="D24:E24"/>
    <mergeCell ref="A2:J2"/>
    <mergeCell ref="A3:J3"/>
    <mergeCell ref="D11:E11"/>
    <mergeCell ref="H14:I14"/>
    <mergeCell ref="H15:I15"/>
    <mergeCell ref="F11:G11"/>
    <mergeCell ref="H5:I5"/>
    <mergeCell ref="H6:I6"/>
    <mergeCell ref="H8:I8"/>
    <mergeCell ref="H9:I9"/>
  </mergeCells>
  <pageMargins left="0.7" right="0.7" top="0.75" bottom="0.75" header="0.3" footer="0.3"/>
  <pageSetup paperSize="9" scale="96" orientation="portrait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Word.Document.8" shapeId="7169" r:id="rId4">
          <objectPr defaultSize="0" autoPict="0" r:id="rId5">
            <anchor moveWithCells="1">
              <from>
                <xdr:col>10</xdr:col>
                <xdr:colOff>28725</xdr:colOff>
                <xdr:row>0</xdr:row>
                <xdr:rowOff>67024</xdr:rowOff>
              </from>
              <to>
                <xdr:col>10</xdr:col>
                <xdr:colOff>28725</xdr:colOff>
                <xdr:row>3</xdr:row>
                <xdr:rowOff>9575</xdr:rowOff>
              </to>
            </anchor>
          </objectPr>
        </oleObject>
      </mc:Choice>
      <mc:Fallback>
        <oleObject progId="Word.Document.8" shapeId="7169" r:id="rId4"/>
      </mc:Fallback>
    </mc:AlternateContent>
  </oleObjec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F7"/>
  <sheetViews>
    <sheetView zoomScale="85" zoomScaleNormal="85" workbookViewId="0">
      <selection activeCell="D17" sqref="D17"/>
    </sheetView>
  </sheetViews>
  <sheetFormatPr defaultColWidth="20.64453125" defaultRowHeight="125" customHeight="1" x14ac:dyDescent="0.5"/>
  <sheetData>
    <row r="1" spans="1:6" ht="125" customHeight="1" x14ac:dyDescent="0.5">
      <c r="A1" s="45" t="s">
        <v>3</v>
      </c>
      <c r="B1" s="45" t="s">
        <v>10</v>
      </c>
      <c r="C1" s="45" t="s">
        <v>4</v>
      </c>
      <c r="D1" s="45" t="s">
        <v>6</v>
      </c>
      <c r="E1" s="45" t="s">
        <v>69</v>
      </c>
      <c r="F1" s="45" t="s">
        <v>16</v>
      </c>
    </row>
    <row r="2" spans="1:6" ht="125" customHeight="1" x14ac:dyDescent="0.5">
      <c r="A2" s="46" t="s">
        <v>142</v>
      </c>
      <c r="B2" s="47" t="s">
        <v>143</v>
      </c>
      <c r="C2" s="48">
        <v>2</v>
      </c>
      <c r="D2" s="43">
        <v>0</v>
      </c>
      <c r="E2" s="49">
        <v>0</v>
      </c>
      <c r="F2" s="44"/>
    </row>
    <row r="3" spans="1:6" ht="125" customHeight="1" x14ac:dyDescent="0.5">
      <c r="A3" s="46" t="s">
        <v>165</v>
      </c>
      <c r="B3" s="47" t="s">
        <v>166</v>
      </c>
      <c r="C3" s="48">
        <v>57</v>
      </c>
      <c r="D3" s="43">
        <v>0</v>
      </c>
      <c r="E3" s="49">
        <v>0</v>
      </c>
      <c r="F3" s="44"/>
    </row>
    <row r="4" spans="1:6" ht="125" customHeight="1" x14ac:dyDescent="0.5">
      <c r="A4" s="46" t="s">
        <v>220</v>
      </c>
      <c r="B4" s="47" t="s">
        <v>177</v>
      </c>
      <c r="C4" s="48">
        <v>380</v>
      </c>
      <c r="D4" s="43">
        <v>0</v>
      </c>
      <c r="E4" s="49">
        <v>0</v>
      </c>
      <c r="F4" s="44"/>
    </row>
    <row r="5" spans="1:6" ht="125" customHeight="1" x14ac:dyDescent="0.5">
      <c r="A5" s="46" t="s">
        <v>176</v>
      </c>
      <c r="B5" s="47" t="s">
        <v>180</v>
      </c>
      <c r="C5" s="48">
        <v>170</v>
      </c>
      <c r="D5" s="43">
        <v>0</v>
      </c>
      <c r="E5" s="49">
        <v>0</v>
      </c>
      <c r="F5" s="44"/>
    </row>
    <row r="6" spans="1:6" ht="125" customHeight="1" x14ac:dyDescent="0.5">
      <c r="A6" s="46" t="s">
        <v>179</v>
      </c>
      <c r="B6" s="47"/>
      <c r="C6" s="48">
        <v>120</v>
      </c>
      <c r="D6" s="43">
        <v>0</v>
      </c>
      <c r="E6" s="49">
        <v>0</v>
      </c>
      <c r="F6" s="44"/>
    </row>
    <row r="7" spans="1:6" ht="125" customHeight="1" x14ac:dyDescent="0.5">
      <c r="A7" s="46" t="s">
        <v>182</v>
      </c>
      <c r="B7" s="47" t="s">
        <v>183</v>
      </c>
      <c r="C7" s="48">
        <v>550</v>
      </c>
      <c r="D7" s="43">
        <v>0</v>
      </c>
      <c r="E7" s="49">
        <v>0</v>
      </c>
      <c r="F7" s="44"/>
    </row>
  </sheetData>
  <dataConsolidate/>
  <conditionalFormatting sqref="A7:F7 A2:F6">
    <cfRule type="expression" dxfId="4" priority="1">
      <formula>ROW()=CELL("row")</formula>
    </cfRule>
    <cfRule type="expression" dxfId="3" priority="2">
      <formula>AND($H$3="Yes",$S2 = "HAS DEPRECIATED!")</formula>
    </cfRule>
    <cfRule type="expression" dxfId="2" priority="3">
      <formula>AND($H$3="Yes",$S2&lt;=90)</formula>
    </cfRule>
    <cfRule type="expression" dxfId="1" priority="4">
      <formula>AND($F$3="Yes",$Q2="")</formula>
    </cfRule>
    <cfRule type="expression" dxfId="0" priority="5">
      <formula>AND($G$3="Yes",$R2="Yes")</formula>
    </cfRule>
  </conditionalFormatting>
  <dataValidations count="5">
    <dataValidation allowBlank="1" showInputMessage="1" showErrorMessage="1" prompt="Enter Description of item in this column under this heading" sqref="B1"/>
    <dataValidation allowBlank="1" showInputMessage="1" showErrorMessage="1" prompt="Enter SKU in this column under this heading" sqref="A1"/>
    <dataValidation allowBlank="1" showInputMessage="1" showErrorMessage="1" prompt="Enter Quantity of each item in this column under this heading" sqref="C1"/>
    <dataValidation allowBlank="1" showInputMessage="1" showErrorMessage="1" prompt="Enter Cost of each item in this column under this heading" sqref="D1"/>
    <dataValidation allowBlank="1" showInputMessage="1" showErrorMessage="1" prompt="Inventory Value is automatically calculated in this column under this heading using the QTY (quantity) and COST values from the table" sqref="E1:F1"/>
  </dataValidations>
  <pageMargins left="0.7" right="0.7" top="0.75" bottom="0.75" header="0.3" footer="0.3"/>
  <pageSetup scale="63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22"/>
  <sheetViews>
    <sheetView workbookViewId="0">
      <selection activeCell="E23" sqref="E23"/>
    </sheetView>
  </sheetViews>
  <sheetFormatPr defaultRowHeight="14.7" x14ac:dyDescent="0.5"/>
  <cols>
    <col min="1" max="1" width="17.64453125" bestFit="1" customWidth="1"/>
    <col min="2" max="2" width="6.64453125" customWidth="1"/>
    <col min="3" max="4" width="10.1171875" customWidth="1"/>
    <col min="5" max="6" width="18.41015625" customWidth="1"/>
  </cols>
  <sheetData>
    <row r="1" spans="1:6" x14ac:dyDescent="0.5">
      <c r="A1" s="12" t="s">
        <v>23</v>
      </c>
      <c r="B1" s="12" t="s">
        <v>24</v>
      </c>
      <c r="C1" s="12" t="s">
        <v>25</v>
      </c>
      <c r="D1" s="12" t="s">
        <v>26</v>
      </c>
      <c r="E1" s="12" t="s">
        <v>27</v>
      </c>
      <c r="F1" s="12" t="s">
        <v>28</v>
      </c>
    </row>
    <row r="2" spans="1:6" x14ac:dyDescent="0.5">
      <c r="A2" s="12" t="s">
        <v>29</v>
      </c>
      <c r="B2" s="12" t="s">
        <v>30</v>
      </c>
      <c r="C2" s="12">
        <v>17.63</v>
      </c>
      <c r="D2" s="12">
        <v>17.73</v>
      </c>
      <c r="E2" s="12">
        <v>17.63</v>
      </c>
      <c r="F2" s="12">
        <v>17.73</v>
      </c>
    </row>
    <row r="3" spans="1:6" x14ac:dyDescent="0.5">
      <c r="A3" s="12" t="s">
        <v>31</v>
      </c>
      <c r="B3" s="12" t="s">
        <v>32</v>
      </c>
      <c r="C3" s="12">
        <v>21.773099999999999</v>
      </c>
      <c r="D3" s="12">
        <v>22.0473</v>
      </c>
      <c r="E3" s="12">
        <v>21.773099999999999</v>
      </c>
      <c r="F3" s="12">
        <v>22.0473</v>
      </c>
    </row>
    <row r="4" spans="1:6" x14ac:dyDescent="0.5">
      <c r="A4" s="12" t="s">
        <v>33</v>
      </c>
      <c r="B4" s="12" t="s">
        <v>34</v>
      </c>
      <c r="C4" s="12">
        <v>24.784300000000002</v>
      </c>
      <c r="D4" s="12">
        <v>25.107500000000002</v>
      </c>
      <c r="E4" s="12">
        <v>24.784300000000002</v>
      </c>
      <c r="F4" s="12">
        <v>25.107500000000002</v>
      </c>
    </row>
    <row r="5" spans="1:6" x14ac:dyDescent="0.5">
      <c r="A5" s="12" t="s">
        <v>35</v>
      </c>
      <c r="B5" s="12" t="s">
        <v>36</v>
      </c>
      <c r="C5" s="12">
        <v>14.269500000000001</v>
      </c>
      <c r="D5" s="12">
        <v>14.4076</v>
      </c>
      <c r="E5" s="12">
        <v>14.269500000000001</v>
      </c>
      <c r="F5" s="12">
        <v>14.4076</v>
      </c>
    </row>
    <row r="6" spans="1:6" x14ac:dyDescent="0.5">
      <c r="A6" s="12" t="s">
        <v>37</v>
      </c>
      <c r="B6" s="12" t="s">
        <v>38</v>
      </c>
      <c r="C6" s="12">
        <v>2.9257</v>
      </c>
      <c r="D6" s="12">
        <v>2.9607999999999999</v>
      </c>
      <c r="E6" s="12">
        <v>2.9257</v>
      </c>
      <c r="F6" s="12">
        <v>2.9607999999999999</v>
      </c>
    </row>
    <row r="7" spans="1:6" x14ac:dyDescent="0.5">
      <c r="A7" s="12" t="s">
        <v>39</v>
      </c>
      <c r="B7" s="12" t="s">
        <v>40</v>
      </c>
      <c r="C7" s="12">
        <v>2.2814999999999999</v>
      </c>
      <c r="D7" s="12">
        <v>2.3081</v>
      </c>
      <c r="E7" s="12">
        <v>2.2814999999999999</v>
      </c>
      <c r="F7" s="12">
        <v>2.3081</v>
      </c>
    </row>
    <row r="8" spans="1:6" x14ac:dyDescent="0.5">
      <c r="A8" s="12" t="s">
        <v>41</v>
      </c>
      <c r="B8" s="12" t="s">
        <v>42</v>
      </c>
      <c r="C8" s="12">
        <v>2.2281</v>
      </c>
      <c r="D8" s="12">
        <v>2.2543000000000002</v>
      </c>
      <c r="E8" s="12">
        <v>2.2281</v>
      </c>
      <c r="F8" s="12">
        <v>2.2543000000000002</v>
      </c>
    </row>
    <row r="9" spans="1:6" x14ac:dyDescent="0.5">
      <c r="A9" s="12" t="s">
        <v>43</v>
      </c>
      <c r="B9" s="12" t="s">
        <v>44</v>
      </c>
      <c r="C9" s="12">
        <v>18.787299999999998</v>
      </c>
      <c r="D9" s="12">
        <v>18.992999999999999</v>
      </c>
      <c r="E9" s="12">
        <v>18.787299999999998</v>
      </c>
      <c r="F9" s="12">
        <v>18.992999999999999</v>
      </c>
    </row>
    <row r="10" spans="1:6" x14ac:dyDescent="0.5">
      <c r="A10" s="12" t="s">
        <v>45</v>
      </c>
      <c r="B10" s="12" t="s">
        <v>46</v>
      </c>
      <c r="C10" s="12">
        <v>16.166899999999998</v>
      </c>
      <c r="D10" s="12">
        <v>16.338000000000001</v>
      </c>
      <c r="E10" s="12">
        <v>16.166899999999998</v>
      </c>
      <c r="F10" s="12">
        <v>16.338000000000001</v>
      </c>
    </row>
    <row r="11" spans="1:6" x14ac:dyDescent="0.5">
      <c r="A11" s="12" t="s">
        <v>47</v>
      </c>
      <c r="B11" s="12" t="s">
        <v>48</v>
      </c>
      <c r="C11" s="12">
        <v>14.2415</v>
      </c>
      <c r="D11" s="12">
        <v>14.3932</v>
      </c>
      <c r="E11" s="12">
        <v>14.2415</v>
      </c>
      <c r="F11" s="12">
        <v>14.3932</v>
      </c>
    </row>
    <row r="12" spans="1:6" x14ac:dyDescent="0.5">
      <c r="A12" s="12" t="s">
        <v>49</v>
      </c>
      <c r="B12" s="12" t="s">
        <v>50</v>
      </c>
      <c r="C12" s="12">
        <v>58.756900000000002</v>
      </c>
      <c r="D12" s="12">
        <v>59.258000000000003</v>
      </c>
      <c r="E12" s="12">
        <v>58.756900000000002</v>
      </c>
      <c r="F12" s="12">
        <v>59.258000000000003</v>
      </c>
    </row>
    <row r="13" spans="1:6" x14ac:dyDescent="0.5">
      <c r="A13" s="12" t="s">
        <v>51</v>
      </c>
      <c r="B13" s="12" t="s">
        <v>52</v>
      </c>
      <c r="C13" s="12">
        <v>4.7011000000000003</v>
      </c>
      <c r="D13" s="12">
        <v>4.7276999999999996</v>
      </c>
      <c r="E13" s="12">
        <v>4.7011000000000003</v>
      </c>
      <c r="F13" s="12">
        <v>4.7276999999999996</v>
      </c>
    </row>
    <row r="14" spans="1:6" x14ac:dyDescent="0.5">
      <c r="A14" s="12" t="s">
        <v>53</v>
      </c>
      <c r="B14" s="12" t="s">
        <v>54</v>
      </c>
      <c r="C14" s="12">
        <v>4.7999000000000001</v>
      </c>
      <c r="D14" s="12">
        <v>4.8270999999999997</v>
      </c>
      <c r="E14" s="12">
        <v>4.7999000000000001</v>
      </c>
      <c r="F14" s="12">
        <v>4.8270999999999997</v>
      </c>
    </row>
    <row r="15" spans="1:6" x14ac:dyDescent="0.5">
      <c r="A15" s="12" t="s">
        <v>55</v>
      </c>
      <c r="B15" s="12" t="s">
        <v>56</v>
      </c>
      <c r="C15" s="12">
        <v>46.7639</v>
      </c>
      <c r="D15" s="12">
        <v>47.029200000000003</v>
      </c>
      <c r="E15" s="12">
        <v>0</v>
      </c>
      <c r="F15" s="12">
        <v>0</v>
      </c>
    </row>
    <row r="16" spans="1:6" x14ac:dyDescent="0.5">
      <c r="A16" s="12" t="s">
        <v>57</v>
      </c>
      <c r="B16" s="12" t="s">
        <v>58</v>
      </c>
      <c r="C16" s="12">
        <v>45.793399999999998</v>
      </c>
      <c r="D16" s="12">
        <v>46.055500000000002</v>
      </c>
      <c r="E16" s="12">
        <v>0</v>
      </c>
      <c r="F16" s="12">
        <v>0</v>
      </c>
    </row>
    <row r="17" spans="1:6" x14ac:dyDescent="0.5">
      <c r="A17" s="12" t="s">
        <v>59</v>
      </c>
      <c r="B17" s="12" t="s">
        <v>60</v>
      </c>
      <c r="C17" s="12">
        <v>4.5792000000000002</v>
      </c>
      <c r="D17" s="12">
        <v>4.8178999999999998</v>
      </c>
      <c r="E17" s="12">
        <v>0</v>
      </c>
      <c r="F17" s="12">
        <v>0</v>
      </c>
    </row>
    <row r="18" spans="1:6" x14ac:dyDescent="0.5">
      <c r="A18" s="12" t="s">
        <v>61</v>
      </c>
      <c r="B18" s="12" t="s">
        <v>62</v>
      </c>
      <c r="C18" s="12">
        <v>24.848500000000001</v>
      </c>
      <c r="D18" s="12">
        <v>25.003499999999999</v>
      </c>
      <c r="E18" s="12">
        <v>0</v>
      </c>
      <c r="F18" s="12">
        <v>0</v>
      </c>
    </row>
    <row r="21" spans="1:6" x14ac:dyDescent="0.5">
      <c r="D21" t="s">
        <v>64</v>
      </c>
      <c r="E21" s="15">
        <v>43129.95621527778</v>
      </c>
    </row>
    <row r="22" spans="1:6" x14ac:dyDescent="0.5">
      <c r="D22" t="s">
        <v>65</v>
      </c>
      <c r="E22">
        <v>3600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fresh">
                <anchor moveWithCells="1" sizeWithCells="1">
                  <from>
                    <xdr:col>5</xdr:col>
                    <xdr:colOff>531405</xdr:colOff>
                    <xdr:row>19</xdr:row>
                    <xdr:rowOff>57449</xdr:rowOff>
                  </from>
                  <to>
                    <xdr:col>5</xdr:col>
                    <xdr:colOff>1484105</xdr:colOff>
                    <xdr:row>21</xdr:row>
                    <xdr:rowOff>76599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2BE9B71-D3F1-420F-8616-274E2EB4ED5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8</vt:i4>
      </vt:variant>
    </vt:vector>
  </HeadingPairs>
  <TitlesOfParts>
    <vt:vector size="15" baseType="lpstr">
      <vt:lpstr>UsageManual</vt:lpstr>
      <vt:lpstr>Inventory List</vt:lpstr>
      <vt:lpstr>Change Log</vt:lpstr>
      <vt:lpstr>InVoucher</vt:lpstr>
      <vt:lpstr>OutVoucher</vt:lpstr>
      <vt:lpstr>PDF Preview</vt:lpstr>
      <vt:lpstr>NBE Exchange Rates</vt:lpstr>
      <vt:lpstr>ColumnTitle1</vt:lpstr>
      <vt:lpstr>'Inventory List'!Print_Area</vt:lpstr>
      <vt:lpstr>InVoucher!Print_Area</vt:lpstr>
      <vt:lpstr>OutVoucher!Print_Area</vt:lpstr>
      <vt:lpstr>'PDF Preview'!Print_Area</vt:lpstr>
      <vt:lpstr>'Change Log'!Print_Titles</vt:lpstr>
      <vt:lpstr>'Inventory List'!Print_Titles</vt:lpstr>
      <vt:lpstr>SKULookup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Ali</dc:creator>
  <cp:lastModifiedBy>Ali</cp:lastModifiedBy>
  <cp:lastPrinted>2018-01-30T08:34:31Z</cp:lastPrinted>
  <dcterms:created xsi:type="dcterms:W3CDTF">2017-06-06T17:14:24Z</dcterms:created>
  <dcterms:modified xsi:type="dcterms:W3CDTF">2018-01-30T10:23:54Z</dcterms:modified>
</cp:coreProperties>
</file>