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B-Tutorials\SA1\Tutorial2\"/>
    </mc:Choice>
  </mc:AlternateContent>
  <xr:revisionPtr revIDLastSave="0" documentId="12_ncr:500000_{3306E9B0-3287-49EA-A704-B8AD27046D84}" xr6:coauthVersionLast="31" xr6:coauthVersionMax="31" xr10:uidLastSave="{00000000-0000-0000-0000-000000000000}"/>
  <bookViews>
    <workbookView xWindow="0" yWindow="0" windowWidth="20490" windowHeight="7545" activeTab="1" xr2:uid="{86A487E7-CD98-43D0-8E39-CA49CB142D1F}"/>
  </bookViews>
  <sheets>
    <sheet name="Q1" sheetId="1" r:id="rId1"/>
    <sheet name="Q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1" i="2"/>
  <c r="E9" i="2"/>
  <c r="F8" i="2"/>
  <c r="F3" i="2"/>
  <c r="F4" i="2"/>
  <c r="F5" i="2"/>
  <c r="F6" i="2"/>
  <c r="F7" i="2"/>
  <c r="F2" i="2"/>
  <c r="E3" i="2"/>
  <c r="E4" i="2"/>
  <c r="E5" i="2"/>
  <c r="E6" i="2"/>
  <c r="E7" i="2"/>
  <c r="E2" i="2"/>
  <c r="D7" i="2"/>
  <c r="D6" i="2"/>
  <c r="D5" i="2"/>
  <c r="D4" i="2"/>
  <c r="D3" i="2"/>
  <c r="D2" i="2"/>
  <c r="C2" i="2"/>
  <c r="C7" i="2"/>
  <c r="C6" i="2"/>
  <c r="C5" i="2"/>
  <c r="C4" i="2"/>
  <c r="C3" i="2"/>
  <c r="B9" i="2"/>
  <c r="C17" i="1"/>
  <c r="D2" i="1"/>
  <c r="C18" i="1"/>
  <c r="D14" i="1"/>
  <c r="D3" i="1"/>
  <c r="D4" i="1"/>
  <c r="D5" i="1"/>
  <c r="D6" i="1"/>
  <c r="D7" i="1"/>
  <c r="D8" i="1"/>
  <c r="D9" i="1"/>
  <c r="D10" i="1"/>
  <c r="D11" i="1"/>
  <c r="D12" i="1"/>
  <c r="D13" i="1"/>
  <c r="B15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<sst xmlns="http://schemas.openxmlformats.org/spreadsheetml/2006/main" count="35" uniqueCount="28">
  <si>
    <t>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</si>
  <si>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</si>
  <si>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</si>
  <si>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</si>
  <si>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</si>
  <si>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</si>
  <si>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 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</si>
  <si>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</si>
  <si>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</si>
  <si>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</si>
  <si>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</si>
  <si>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</si>
  <si>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 xml:space="preserve">Month </t>
  </si>
  <si>
    <t>Dairy  Sales</t>
  </si>
  <si>
    <t>Number of Arrivals</t>
  </si>
  <si>
    <t>Observed Frequency</t>
  </si>
  <si>
    <t>Expected_Frequency</t>
  </si>
  <si>
    <t xml:space="preserve">Degrees of Freedom </t>
  </si>
  <si>
    <t>(fo-fe)^2/fe</t>
  </si>
  <si>
    <t>p-value</t>
  </si>
  <si>
    <t>Option 1</t>
  </si>
  <si>
    <t>Option2</t>
  </si>
  <si>
    <t xml:space="preserve">Just do the test with expected and actual </t>
  </si>
  <si>
    <t>Lamda (Mean Arrival Rate)</t>
  </si>
  <si>
    <t xml:space="preserve">Probability based on poisson Distribution </t>
  </si>
  <si>
    <t>Probability based on poisson Distribution with Cumulativ</t>
  </si>
  <si>
    <t>Expected Frequency</t>
  </si>
  <si>
    <t>Chisquare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</si>
</sst>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9F77-0735-4B58-AD0D-A576AF273AB6}">
  <dimension ref="A1:D19"/>
  <sheetViews>
    <sheetView showGridLines="0" workbookViewId="0">
      <selection activeCell="F15" sqref="F15"/>
    </sheetView>
  </sheetViews>
  <sheetFormatPr defaultRowHeight="15" x14ac:dyDescent="0.25"/>
  <cols>
    <col min="2" max="2" width="19.28515625" customWidth="1"/>
    <col min="3" max="3" width="19.7109375" bestFit="1" customWidth="1"/>
    <col min="4" max="4" width="11.5703125" bestFit="1" customWidth="1"/>
  </cols>
  <sheetData>
    <row r="1" spans="1:4" x14ac:dyDescent="0.25">
      <c r="A1" s="3" t="s">
        <v>12</v>
      </c>
      <c r="B1" s="3" t="s">
        <v>13</v>
      </c>
      <c r="C1" s="4" t="s">
        <v>16</v>
      </c>
      <c r="D1" s="4" t="s">
        <v>18</v>
      </c>
    </row>
    <row r="2" spans="1:4" x14ac:dyDescent="0.25">
      <c r="A2" s="1" t="s">
        <v>0</v>
      </c>
      <c r="B2" s="1">
        <v>1610</v>
      </c>
      <c r="C2" s="1">
        <f>AVERAGE($B$2:$B$13)</f>
        <v>1537.25</v>
      </c>
      <c r="D2" s="1">
        <f>(B2-C2)^2/C2</f>
        <v>3.4428768905513092</v>
      </c>
    </row>
    <row r="3" spans="1:4" x14ac:dyDescent="0.25">
      <c r="A3" s="1" t="s">
        <v>1</v>
      </c>
      <c r="B3" s="1">
        <v>1585</v>
      </c>
      <c r="C3" s="1">
        <f t="shared" ref="C3:C13" si="0">AVERAGE($B$2:$B$13)</f>
        <v>1537.25</v>
      </c>
      <c r="D3" s="1">
        <f t="shared" ref="D3:D13" si="1">(B3-C3)^2/C3</f>
        <v>1.483208651813303</v>
      </c>
    </row>
    <row r="4" spans="1:4" x14ac:dyDescent="0.25">
      <c r="A4" s="1" t="s">
        <v>2</v>
      </c>
      <c r="B4" s="1">
        <v>1649</v>
      </c>
      <c r="C4" s="1">
        <f t="shared" si="0"/>
        <v>1537.25</v>
      </c>
      <c r="D4" s="1">
        <f t="shared" si="1"/>
        <v>8.123637989917059</v>
      </c>
    </row>
    <row r="5" spans="1:4" x14ac:dyDescent="0.25">
      <c r="A5" s="1" t="s">
        <v>3</v>
      </c>
      <c r="B5" s="1">
        <v>1590</v>
      </c>
      <c r="C5" s="1">
        <f t="shared" si="0"/>
        <v>1537.25</v>
      </c>
      <c r="D5" s="1">
        <f t="shared" si="1"/>
        <v>1.8100910717189787</v>
      </c>
    </row>
    <row r="6" spans="1:4" x14ac:dyDescent="0.25">
      <c r="A6" s="1" t="s">
        <v>4</v>
      </c>
      <c r="B6" s="1">
        <v>1540</v>
      </c>
      <c r="C6" s="1">
        <f t="shared" si="0"/>
        <v>1537.25</v>
      </c>
      <c r="D6" s="1">
        <f t="shared" si="1"/>
        <v>4.9194991055456173E-3</v>
      </c>
    </row>
    <row r="7" spans="1:4" x14ac:dyDescent="0.25">
      <c r="A7" s="1" t="s">
        <v>5</v>
      </c>
      <c r="B7" s="1">
        <v>1397</v>
      </c>
      <c r="C7" s="1">
        <f t="shared" si="0"/>
        <v>1537.25</v>
      </c>
      <c r="D7" s="1">
        <f t="shared" si="1"/>
        <v>12.79561717352415</v>
      </c>
    </row>
    <row r="8" spans="1:4" x14ac:dyDescent="0.25">
      <c r="A8" s="1" t="s">
        <v>6</v>
      </c>
      <c r="B8" s="1">
        <v>1410</v>
      </c>
      <c r="C8" s="1">
        <f t="shared" si="0"/>
        <v>1537.25</v>
      </c>
      <c r="D8" s="1">
        <f t="shared" si="1"/>
        <v>10.53346072532119</v>
      </c>
    </row>
    <row r="9" spans="1:4" x14ac:dyDescent="0.25">
      <c r="A9" s="1" t="s">
        <v>7</v>
      </c>
      <c r="B9" s="1">
        <v>1350</v>
      </c>
      <c r="C9" s="1">
        <f t="shared" si="0"/>
        <v>1537.25</v>
      </c>
      <c r="D9" s="1">
        <f t="shared" si="1"/>
        <v>22.808627419092534</v>
      </c>
    </row>
    <row r="10" spans="1:4" x14ac:dyDescent="0.25">
      <c r="A10" s="1" t="s">
        <v>8</v>
      </c>
      <c r="B10" s="1">
        <v>1495</v>
      </c>
      <c r="C10" s="1">
        <f t="shared" si="0"/>
        <v>1537.25</v>
      </c>
      <c r="D10" s="1">
        <f t="shared" si="1"/>
        <v>1.1612050739957718</v>
      </c>
    </row>
    <row r="11" spans="1:4" x14ac:dyDescent="0.25">
      <c r="A11" s="1" t="s">
        <v>9</v>
      </c>
      <c r="B11" s="1">
        <v>1564</v>
      </c>
      <c r="C11" s="1">
        <f t="shared" si="0"/>
        <v>1537.25</v>
      </c>
      <c r="D11" s="1">
        <f t="shared" si="1"/>
        <v>0.46548219222637827</v>
      </c>
    </row>
    <row r="12" spans="1:4" x14ac:dyDescent="0.25">
      <c r="A12" s="1" t="s">
        <v>10</v>
      </c>
      <c r="B12" s="1">
        <v>1602</v>
      </c>
      <c r="C12" s="1">
        <f t="shared" si="0"/>
        <v>1537.25</v>
      </c>
      <c r="D12" s="1">
        <f t="shared" si="1"/>
        <v>2.7273133842901283</v>
      </c>
    </row>
    <row r="13" spans="1:4" x14ac:dyDescent="0.25">
      <c r="A13" s="1" t="s">
        <v>11</v>
      </c>
      <c r="B13" s="1">
        <v>1655</v>
      </c>
      <c r="C13" s="1">
        <f t="shared" si="0"/>
        <v>1537.25</v>
      </c>
      <c r="D13" s="1">
        <f t="shared" si="1"/>
        <v>9.0193933973003748</v>
      </c>
    </row>
    <row r="14" spans="1:4" x14ac:dyDescent="0.25">
      <c r="C14" s="9" t="s">
        <v>27</v>
      </c>
      <c r="D14" s="4">
        <f>SUM(D2:D13)</f>
        <v>74.375833468856726</v>
      </c>
    </row>
    <row r="15" spans="1:4" ht="45" x14ac:dyDescent="0.25">
      <c r="A15" s="5" t="s">
        <v>17</v>
      </c>
      <c r="B15" s="1">
        <f>COUNT(B2:B13)-1</f>
        <v>11</v>
      </c>
    </row>
    <row r="17" spans="1:3" x14ac:dyDescent="0.25">
      <c r="A17" s="2" t="s">
        <v>20</v>
      </c>
      <c r="B17" s="4" t="s">
        <v>19</v>
      </c>
      <c r="C17" s="4">
        <f>1-_xlfn.CHISQ.DIST(D14,B15,TRUE)</f>
        <v>1.7854606682021767E-11</v>
      </c>
    </row>
    <row r="18" spans="1:3" ht="30" x14ac:dyDescent="0.25">
      <c r="A18" s="2" t="s">
        <v>21</v>
      </c>
      <c r="B18" s="7" t="s">
        <v>22</v>
      </c>
      <c r="C18" s="1">
        <f>_xlfn.CHISQ.TEST(B2:B13,C2:C13)</f>
        <v>1.7854525278303421E-11</v>
      </c>
    </row>
    <row r="19" spans="1:3" ht="8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5EF1-7BBF-43ED-A739-D776E754B03E}">
  <dimension ref="A1:I12"/>
  <sheetViews>
    <sheetView showGridLines="0" tabSelected="1" workbookViewId="0">
      <selection activeCell="J10" sqref="J10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27.85546875" customWidth="1"/>
    <col min="4" max="4" width="18.85546875" customWidth="1"/>
    <col min="5" max="5" width="12" bestFit="1" customWidth="1"/>
  </cols>
  <sheetData>
    <row r="1" spans="1:9" ht="60" x14ac:dyDescent="0.25">
      <c r="A1" s="8" t="s">
        <v>14</v>
      </c>
      <c r="B1" s="8" t="s">
        <v>15</v>
      </c>
      <c r="C1" s="8" t="s">
        <v>24</v>
      </c>
      <c r="D1" s="8" t="s">
        <v>25</v>
      </c>
      <c r="E1" s="8" t="s">
        <v>26</v>
      </c>
      <c r="F1" s="8" t="s">
        <v>18</v>
      </c>
    </row>
    <row r="2" spans="1:9" x14ac:dyDescent="0.25">
      <c r="A2" s="1">
        <v>0</v>
      </c>
      <c r="B2" s="1">
        <v>7</v>
      </c>
      <c r="C2" s="1">
        <f t="shared" ref="C2:C7" si="0">_xlfn.POISSON.DIST(A2,$B$9,FALSE)</f>
        <v>0.10170139230422684</v>
      </c>
      <c r="D2" s="1">
        <f t="shared" ref="D2:D7" si="1">_xlfn.POISSON.DIST(A2,$B$9,TRUE)</f>
        <v>0.10170139230422684</v>
      </c>
      <c r="E2" s="1">
        <f>C2*SUM($B$2:$B$7)</f>
        <v>8.5429169535550553</v>
      </c>
      <c r="F2" s="1">
        <f>(B2-E2)^2/E2</f>
        <v>0.27866274932907442</v>
      </c>
      <c r="I2">
        <v>5</v>
      </c>
    </row>
    <row r="3" spans="1:9" x14ac:dyDescent="0.25">
      <c r="A3" s="1">
        <v>1</v>
      </c>
      <c r="B3" s="1">
        <v>18</v>
      </c>
      <c r="C3" s="1">
        <f t="shared" si="0"/>
        <v>0.23246032526680421</v>
      </c>
      <c r="D3" s="1">
        <f t="shared" si="1"/>
        <v>0.33416171757103103</v>
      </c>
      <c r="E3" s="1">
        <f t="shared" ref="E3:E7" si="2">C3*SUM($B$2:$B$7)</f>
        <v>19.526667322411555</v>
      </c>
      <c r="F3" s="1">
        <f t="shared" ref="F3:F7" si="3">(B3-E3)^2/E3</f>
        <v>0.11936051732925321</v>
      </c>
    </row>
    <row r="4" spans="1:9" x14ac:dyDescent="0.25">
      <c r="A4" s="1">
        <v>2</v>
      </c>
      <c r="B4" s="1">
        <v>25</v>
      </c>
      <c r="C4" s="1">
        <f t="shared" si="0"/>
        <v>0.26566894316206197</v>
      </c>
      <c r="D4" s="1">
        <f t="shared" si="1"/>
        <v>0.59983066073309288</v>
      </c>
      <c r="E4" s="1">
        <f t="shared" si="2"/>
        <v>22.316191225613206</v>
      </c>
      <c r="F4" s="1">
        <f t="shared" si="3"/>
        <v>0.32276249404103341</v>
      </c>
    </row>
    <row r="5" spans="1:9" x14ac:dyDescent="0.25">
      <c r="A5" s="1">
        <v>3</v>
      </c>
      <c r="B5" s="1">
        <v>17</v>
      </c>
      <c r="C5" s="1">
        <f t="shared" si="0"/>
        <v>0.20241443288538052</v>
      </c>
      <c r="D5" s="1">
        <f t="shared" si="1"/>
        <v>0.80224509361847329</v>
      </c>
      <c r="E5" s="1">
        <f t="shared" si="2"/>
        <v>17.002812362371962</v>
      </c>
      <c r="F5" s="1">
        <f t="shared" si="3"/>
        <v>4.6518081495347103E-7</v>
      </c>
    </row>
    <row r="6" spans="1:9" x14ac:dyDescent="0.25">
      <c r="A6" s="1">
        <v>4</v>
      </c>
      <c r="B6" s="1">
        <v>12</v>
      </c>
      <c r="C6" s="1">
        <f t="shared" si="0"/>
        <v>0.11566539022021749</v>
      </c>
      <c r="D6" s="1">
        <f t="shared" si="1"/>
        <v>0.91791048383869089</v>
      </c>
      <c r="E6" s="1">
        <f t="shared" si="2"/>
        <v>9.7158927784982687</v>
      </c>
      <c r="F6" s="1">
        <f t="shared" si="3"/>
        <v>0.53697029375027172</v>
      </c>
    </row>
    <row r="7" spans="1:9" x14ac:dyDescent="0.25">
      <c r="A7" s="1">
        <v>5</v>
      </c>
      <c r="B7" s="1">
        <v>5</v>
      </c>
      <c r="C7" s="1">
        <f t="shared" si="0"/>
        <v>5.2875606957813688E-2</v>
      </c>
      <c r="D7" s="1">
        <f t="shared" si="1"/>
        <v>0.97078609079650446</v>
      </c>
      <c r="E7" s="1">
        <f t="shared" si="2"/>
        <v>4.4415509844563497</v>
      </c>
      <c r="F7" s="1">
        <f t="shared" si="3"/>
        <v>7.021540539624016E-2</v>
      </c>
    </row>
    <row r="8" spans="1:9" ht="30" x14ac:dyDescent="0.25">
      <c r="E8" s="9" t="s">
        <v>27</v>
      </c>
      <c r="F8" s="4">
        <f>SUM(F2:F7)</f>
        <v>1.3279719250266879</v>
      </c>
    </row>
    <row r="9" spans="1:9" ht="30" x14ac:dyDescent="0.25">
      <c r="A9" s="5" t="s">
        <v>23</v>
      </c>
      <c r="B9" s="1">
        <f>SUMPRODUCT(A2:A7, B2:B7) / SUM(B2:B7)</f>
        <v>2.2857142857142856</v>
      </c>
      <c r="D9" s="6" t="s">
        <v>17</v>
      </c>
      <c r="E9" s="1">
        <f>COUNT(B2:B7) -1</f>
        <v>5</v>
      </c>
    </row>
    <row r="11" spans="1:9" x14ac:dyDescent="0.25">
      <c r="A11" s="2" t="s">
        <v>20</v>
      </c>
      <c r="B11" s="4" t="s">
        <v>19</v>
      </c>
      <c r="C11" s="4">
        <f>1-_xlfn.CHISQ.DIST(F8,E9, TRUE)</f>
        <v>0.93202723945123644</v>
      </c>
    </row>
    <row r="12" spans="1:9" ht="30" x14ac:dyDescent="0.25">
      <c r="A12" s="2" t="s">
        <v>21</v>
      </c>
      <c r="B12" s="7" t="s">
        <v>22</v>
      </c>
      <c r="C12" s="1">
        <f>_xlfn.CHISQ.TEST(B2:B7, E2:E7)</f>
        <v>0.93202723945123644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2018-04-25T11:13:01Z</dcterms:created>
  <dcterms:modified xsi:type="dcterms:W3CDTF">2018-04-25T12:36:57Z</dcterms:modified>
</cp:coreProperties>
</file>