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SB-Tutorials\SA1\Tutorial2\"/>
    </mc:Choice>
  </mc:AlternateContent>
  <xr:revisionPtr revIDLastSave="0" documentId="12_ncr:500000_{EFF716E6-0547-444B-965E-E97D748BFC46}" xr6:coauthVersionLast="31" xr6:coauthVersionMax="31" xr10:uidLastSave="{00000000-0000-0000-0000-000000000000}"/>
  <bookViews>
    <workbookView xWindow="0" yWindow="0" windowWidth="20490" windowHeight="7545" activeTab="3" xr2:uid="{D7762F91-CB68-46AD-9B82-89BF15A1C58C}"/>
  </bookViews>
  <sheets>
    <sheet name="Q1" sheetId="2" r:id="rId1"/>
    <sheet name="Q2" sheetId="1" r:id="rId2"/>
    <sheet name="Q3" sheetId="3" r:id="rId3"/>
    <sheet name="Q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4" l="1"/>
  <c r="I11" i="4" s="1"/>
  <c r="C16" i="4" s="1"/>
  <c r="J12" i="4"/>
  <c r="J11" i="4"/>
  <c r="J10" i="4"/>
  <c r="I10" i="4"/>
  <c r="C15" i="4" s="1"/>
  <c r="B9" i="4"/>
  <c r="C4" i="3"/>
  <c r="C3" i="3"/>
  <c r="C11" i="1"/>
  <c r="B8" i="1"/>
  <c r="H10" i="2"/>
  <c r="B7" i="2"/>
  <c r="C14" i="4" l="1"/>
  <c r="I12" i="4"/>
  <c r="C17" i="4" s="1"/>
  <c r="F12" i="4"/>
  <c r="F11" i="4"/>
  <c r="F10" i="4"/>
  <c r="I10" i="3"/>
  <c r="F10" i="3"/>
  <c r="F9" i="3"/>
  <c r="F8" i="3"/>
  <c r="C5" i="3"/>
  <c r="J10" i="3" s="1"/>
  <c r="C7" i="3"/>
  <c r="D14" i="3" s="1"/>
  <c r="D13" i="3" l="1"/>
  <c r="D15" i="3"/>
  <c r="D12" i="3"/>
  <c r="J8" i="3"/>
  <c r="I8" i="3"/>
  <c r="J9" i="3"/>
  <c r="I9" i="3"/>
  <c r="C16" i="2"/>
  <c r="C15" i="2"/>
  <c r="C14" i="2"/>
  <c r="I12" i="2"/>
  <c r="H12" i="2"/>
  <c r="E12" i="2"/>
  <c r="E11" i="2"/>
  <c r="E10" i="2"/>
  <c r="C13" i="2"/>
  <c r="I11" i="2"/>
  <c r="H11" i="2"/>
  <c r="I10" i="2"/>
  <c r="E8" i="1" l="1"/>
  <c r="C10" i="1"/>
  <c r="B5" i="1"/>
</calcChain>
</file>

<file path=xl/sharedStrings.xml><?xml version="1.0" encoding="utf-8"?>
<sst xmlns="http://schemas.openxmlformats.org/spreadsheetml/2006/main" count="110" uniqueCount="68">
  <si>
    <t xml:space="preserve">n </t>
  </si>
  <si>
    <t>p</t>
  </si>
  <si>
    <t>q</t>
  </si>
  <si>
    <t xml:space="preserve">Zstatistic </t>
  </si>
  <si>
    <t>p0</t>
  </si>
  <si>
    <t>alpha</t>
  </si>
  <si>
    <t>(p-po)/sqrt(po * (1-po)/n)</t>
  </si>
  <si>
    <t>Pvalue</t>
  </si>
  <si>
    <t>Ho</t>
  </si>
  <si>
    <t>Ha</t>
  </si>
  <si>
    <t xml:space="preserve">Zcritical Value </t>
  </si>
  <si>
    <t>Option1</t>
  </si>
  <si>
    <t>Option2</t>
  </si>
  <si>
    <t xml:space="preserve">Z value Comparison </t>
  </si>
  <si>
    <t xml:space="preserve">Tail test </t>
  </si>
  <si>
    <t xml:space="preserve">Right Tail test </t>
  </si>
  <si>
    <t>mu = 247</t>
  </si>
  <si>
    <t>mu != 247</t>
  </si>
  <si>
    <t>Two Tail test</t>
  </si>
  <si>
    <t>xbar</t>
  </si>
  <si>
    <t>s</t>
  </si>
  <si>
    <t>n</t>
  </si>
  <si>
    <t>T test statistic</t>
  </si>
  <si>
    <t>mu0</t>
  </si>
  <si>
    <t>LL</t>
  </si>
  <si>
    <t>UL</t>
  </si>
  <si>
    <t>1-alpha</t>
  </si>
  <si>
    <t xml:space="preserve">Critical T value L </t>
  </si>
  <si>
    <t>Critical T value  Upper</t>
  </si>
  <si>
    <t>alpha 5%</t>
  </si>
  <si>
    <t>alpha 1%</t>
  </si>
  <si>
    <t>alpha 10%</t>
  </si>
  <si>
    <t xml:space="preserve">Diff in Rating </t>
  </si>
  <si>
    <t xml:space="preserve">mud = 0 </t>
  </si>
  <si>
    <t>mud != 0</t>
  </si>
  <si>
    <t>Option 1</t>
  </si>
  <si>
    <t xml:space="preserve">T value Comparison </t>
  </si>
  <si>
    <t>pvalue</t>
  </si>
  <si>
    <t>mu1-mu2 &lt;=0</t>
  </si>
  <si>
    <t>mu1-mu2 &gt; 0</t>
  </si>
  <si>
    <t>Group1</t>
  </si>
  <si>
    <t xml:space="preserve">Group2 </t>
  </si>
  <si>
    <t>uses LINC Software</t>
  </si>
  <si>
    <t>does not use LINC software</t>
  </si>
  <si>
    <t>x1bar</t>
  </si>
  <si>
    <t>s1</t>
  </si>
  <si>
    <t>n1</t>
  </si>
  <si>
    <t>x2bar</t>
  </si>
  <si>
    <t>s2</t>
  </si>
  <si>
    <t>n2</t>
  </si>
  <si>
    <t>Case</t>
  </si>
  <si>
    <t>Falls under two sample means from two populations with two different unknown variances</t>
  </si>
  <si>
    <t xml:space="preserve">T test statistic </t>
  </si>
  <si>
    <t>df</t>
  </si>
  <si>
    <t>Right tail test</t>
  </si>
  <si>
    <t xml:space="preserve">Statu quo </t>
  </si>
  <si>
    <t>Claim or challenge</t>
  </si>
  <si>
    <t xml:space="preserve">Claim </t>
  </si>
  <si>
    <t xml:space="preserve">Status quo </t>
  </si>
  <si>
    <t>Pi &gt; 0.57999</t>
  </si>
  <si>
    <t>Pi &lt;= 0.57999</t>
  </si>
  <si>
    <t>Pi &gt;= 0.58</t>
  </si>
  <si>
    <t>Pi &lt; 0.58</t>
  </si>
  <si>
    <t xml:space="preserve">LeftTail test </t>
  </si>
  <si>
    <t>mud&gt;=5</t>
  </si>
  <si>
    <t>mud &lt;=5 5</t>
  </si>
  <si>
    <t xml:space="preserve">sp = n1-2 </t>
  </si>
  <si>
    <t>sp * sqrt(1/n1 + 1/n2)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</si>
</sst>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 applyAlignment="1">
      <alignment wrapText="1"/>
    </xf>
    <xf numFmtId="9" fontId="0" fillId="0" borderId="1" xfId="0" applyNumberFormat="1" applyBorder="1"/>
    <xf numFmtId="0" fontId="0" fillId="3" borderId="1" xfId="0" applyFill="1" applyBorder="1"/>
    <xf numFmtId="0" fontId="0" fillId="2" borderId="1" xfId="0" applyFill="1" applyBorder="1"/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0" fillId="0" borderId="3" xfId="0" applyFill="1" applyBorder="1"/>
    <xf numFmtId="0" fontId="0" fillId="0" borderId="5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814BD-44EC-4984-A0C5-45576B1538A3}">
  <dimension ref="A2:I16"/>
  <sheetViews>
    <sheetView showGridLines="0" workbookViewId="0">
      <selection activeCell="D10" sqref="D10"/>
    </sheetView>
  </sheetViews>
  <sheetFormatPr defaultRowHeight="15" x14ac:dyDescent="0.25"/>
  <cols>
    <col min="1" max="1" width="13.28515625" bestFit="1" customWidth="1"/>
    <col min="3" max="3" width="12.140625" customWidth="1"/>
    <col min="8" max="8" width="15.7109375" bestFit="1" customWidth="1"/>
    <col min="9" max="9" width="20.5703125" bestFit="1" customWidth="1"/>
  </cols>
  <sheetData>
    <row r="2" spans="1:9" x14ac:dyDescent="0.25">
      <c r="A2" s="2" t="s">
        <v>19</v>
      </c>
      <c r="B2" s="1">
        <v>250</v>
      </c>
    </row>
    <row r="3" spans="1:9" x14ac:dyDescent="0.25">
      <c r="A3" s="2" t="s">
        <v>20</v>
      </c>
      <c r="B3" s="1">
        <v>12</v>
      </c>
    </row>
    <row r="4" spans="1:9" x14ac:dyDescent="0.25">
      <c r="A4" s="2" t="s">
        <v>21</v>
      </c>
      <c r="B4" s="1">
        <v>60</v>
      </c>
      <c r="E4" s="2" t="s">
        <v>23</v>
      </c>
      <c r="F4" s="1">
        <v>247</v>
      </c>
      <c r="G4" s="3" t="s">
        <v>8</v>
      </c>
      <c r="H4" s="1" t="s">
        <v>16</v>
      </c>
      <c r="I4" s="12" t="s">
        <v>55</v>
      </c>
    </row>
    <row r="5" spans="1:9" x14ac:dyDescent="0.25">
      <c r="G5" s="3" t="s">
        <v>9</v>
      </c>
      <c r="H5" s="1" t="s">
        <v>17</v>
      </c>
      <c r="I5" t="s">
        <v>56</v>
      </c>
    </row>
    <row r="7" spans="1:9" x14ac:dyDescent="0.25">
      <c r="A7" s="3" t="s">
        <v>22</v>
      </c>
      <c r="B7" s="1">
        <f>(B2-F4)/(B3/SQRT(60))</f>
        <v>1.9364916731037083</v>
      </c>
      <c r="G7" s="3" t="s">
        <v>14</v>
      </c>
      <c r="H7" s="1" t="s">
        <v>18</v>
      </c>
    </row>
    <row r="9" spans="1:9" x14ac:dyDescent="0.25">
      <c r="D9" s="3" t="s">
        <v>5</v>
      </c>
      <c r="E9" s="3" t="s">
        <v>26</v>
      </c>
      <c r="F9" s="3" t="s">
        <v>24</v>
      </c>
      <c r="G9" s="3" t="s">
        <v>25</v>
      </c>
      <c r="H9" s="3" t="s">
        <v>27</v>
      </c>
      <c r="I9" s="3" t="s">
        <v>28</v>
      </c>
    </row>
    <row r="10" spans="1:9" x14ac:dyDescent="0.25">
      <c r="D10" s="5">
        <v>0.05</v>
      </c>
      <c r="E10" s="5">
        <f>1-D10</f>
        <v>0.95</v>
      </c>
      <c r="F10" s="1">
        <v>2.5000000000000001E-2</v>
      </c>
      <c r="G10" s="1">
        <v>0.97499999999999998</v>
      </c>
      <c r="H10" s="1">
        <f>_xlfn.T.INV(F10,$B$4-1)</f>
        <v>-2.0009953780882688</v>
      </c>
      <c r="I10" s="1">
        <f t="shared" ref="H10:I12" si="0">_xlfn.T.INV(G10,$B$4-1)</f>
        <v>2.0009953780882688</v>
      </c>
    </row>
    <row r="11" spans="1:9" x14ac:dyDescent="0.25">
      <c r="D11" s="5">
        <v>0.01</v>
      </c>
      <c r="E11" s="5">
        <f>1-D11</f>
        <v>0.99</v>
      </c>
      <c r="F11" s="1">
        <v>5.0000000000000001E-3</v>
      </c>
      <c r="G11" s="1">
        <v>0.995</v>
      </c>
      <c r="H11" s="1">
        <f t="shared" si="0"/>
        <v>-2.6617587521629682</v>
      </c>
      <c r="I11" s="1">
        <f t="shared" si="0"/>
        <v>2.6617587521629682</v>
      </c>
    </row>
    <row r="12" spans="1:9" x14ac:dyDescent="0.25">
      <c r="D12" s="5">
        <v>0.1</v>
      </c>
      <c r="E12" s="5">
        <f>1-D12</f>
        <v>0.9</v>
      </c>
      <c r="F12" s="1">
        <v>0.05</v>
      </c>
      <c r="G12" s="1">
        <v>0.95</v>
      </c>
      <c r="H12" s="1">
        <f t="shared" si="0"/>
        <v>-1.6710930321038957</v>
      </c>
      <c r="I12" s="1">
        <f t="shared" si="0"/>
        <v>1.6710930321038919</v>
      </c>
    </row>
    <row r="13" spans="1:9" x14ac:dyDescent="0.25">
      <c r="A13" s="3" t="s">
        <v>11</v>
      </c>
      <c r="B13" s="1" t="s">
        <v>7</v>
      </c>
      <c r="C13" s="1">
        <f>(1-_xlfn.T.DIST(B7,B4-1,TRUE))*2</f>
        <v>5.7601697686061382E-2</v>
      </c>
    </row>
    <row r="14" spans="1:9" ht="75" customHeight="1" x14ac:dyDescent="0.25">
      <c r="A14" s="9" t="s">
        <v>12</v>
      </c>
      <c r="B14" s="4" t="s">
        <v>36</v>
      </c>
      <c r="C14" s="4" t="str">
        <f>IF(ABS(I10)&lt;$B$7,"Reject Null Hypothesis","Fail to reject Null Hypothesis")</f>
        <v>Fail to reject Null Hypothesis</v>
      </c>
      <c r="D14" t="s">
        <v>29</v>
      </c>
    </row>
    <row r="15" spans="1:9" ht="45" x14ac:dyDescent="0.25">
      <c r="A15" s="10"/>
      <c r="B15" s="4" t="s">
        <v>36</v>
      </c>
      <c r="C15" s="4" t="str">
        <f>IF(ABS(I11)&lt;$B$7,"Reject Null Hypothesis","Fail to reject Null Hypothesis")</f>
        <v>Fail to reject Null Hypothesis</v>
      </c>
      <c r="D15" t="s">
        <v>30</v>
      </c>
    </row>
    <row r="16" spans="1:9" ht="45" x14ac:dyDescent="0.25">
      <c r="A16" s="11"/>
      <c r="B16" s="4" t="s">
        <v>36</v>
      </c>
      <c r="C16" s="4" t="str">
        <f>IF(ABS(I12)&lt;$B$7,"Reject Null Hypothesis","Fail to reject Null Hypothesis")</f>
        <v>Reject Null Hypothesis</v>
      </c>
      <c r="D16" t="s">
        <v>31</v>
      </c>
    </row>
  </sheetData>
  <mergeCells count="1">
    <mergeCell ref="A14:A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09E46-560A-45E1-B7A6-DA2F05EB0826}">
  <dimension ref="A3:J11"/>
  <sheetViews>
    <sheetView showGridLines="0" workbookViewId="0">
      <selection activeCell="C11" sqref="C11"/>
    </sheetView>
  </sheetViews>
  <sheetFormatPr defaultRowHeight="15" x14ac:dyDescent="0.25"/>
  <cols>
    <col min="1" max="1" width="11.5703125" bestFit="1" customWidth="1"/>
    <col min="2" max="2" width="21.85546875" bestFit="1" customWidth="1"/>
    <col min="3" max="3" width="11" customWidth="1"/>
    <col min="4" max="4" width="12.7109375" bestFit="1" customWidth="1"/>
    <col min="8" max="8" width="12.42578125" bestFit="1" customWidth="1"/>
  </cols>
  <sheetData>
    <row r="3" spans="1:10" x14ac:dyDescent="0.25">
      <c r="A3" s="2" t="s">
        <v>0</v>
      </c>
      <c r="B3" s="1">
        <v>70</v>
      </c>
    </row>
    <row r="4" spans="1:10" x14ac:dyDescent="0.25">
      <c r="A4" s="2" t="s">
        <v>1</v>
      </c>
      <c r="B4" s="1">
        <v>0.52</v>
      </c>
      <c r="D4" s="2" t="s">
        <v>4</v>
      </c>
      <c r="E4" s="1">
        <v>0.57999999999999996</v>
      </c>
      <c r="G4" s="3" t="s">
        <v>8</v>
      </c>
      <c r="H4" s="1" t="s">
        <v>60</v>
      </c>
      <c r="I4" s="13" t="s">
        <v>58</v>
      </c>
      <c r="J4" s="14" t="s">
        <v>61</v>
      </c>
    </row>
    <row r="5" spans="1:10" x14ac:dyDescent="0.25">
      <c r="A5" s="3" t="s">
        <v>2</v>
      </c>
      <c r="B5" s="1">
        <f>1-B4</f>
        <v>0.48</v>
      </c>
      <c r="D5" s="2" t="s">
        <v>5</v>
      </c>
      <c r="E5" s="1">
        <v>0.05</v>
      </c>
      <c r="G5" s="3" t="s">
        <v>9</v>
      </c>
      <c r="H5" s="1" t="s">
        <v>59</v>
      </c>
      <c r="I5" s="13" t="s">
        <v>57</v>
      </c>
      <c r="J5" s="14" t="s">
        <v>62</v>
      </c>
    </row>
    <row r="7" spans="1:10" x14ac:dyDescent="0.25">
      <c r="B7" t="s">
        <v>6</v>
      </c>
      <c r="G7" s="3" t="s">
        <v>14</v>
      </c>
      <c r="H7" s="1" t="s">
        <v>15</v>
      </c>
      <c r="J7" s="1" t="s">
        <v>63</v>
      </c>
    </row>
    <row r="8" spans="1:10" x14ac:dyDescent="0.25">
      <c r="A8" s="3" t="s">
        <v>3</v>
      </c>
      <c r="B8" s="1">
        <f>(B4-E4)/SQRT(E4 *(1-E4)/B3)</f>
        <v>-1.0170952554312147</v>
      </c>
      <c r="D8" s="3" t="s">
        <v>10</v>
      </c>
      <c r="E8" s="1">
        <f>_xlfn.NORM.INV(1-E5, 0,1)</f>
        <v>1.6448536269514715</v>
      </c>
    </row>
    <row r="10" spans="1:10" x14ac:dyDescent="0.25">
      <c r="A10" s="3" t="s">
        <v>11</v>
      </c>
      <c r="B10" s="1" t="s">
        <v>7</v>
      </c>
      <c r="C10" s="1">
        <f>1-_xlfn.NORM.DIST(B8, 0, 1, TRUE)</f>
        <v>0.84544594142643448</v>
      </c>
    </row>
    <row r="11" spans="1:10" ht="45" x14ac:dyDescent="0.25">
      <c r="A11" s="3" t="s">
        <v>12</v>
      </c>
      <c r="B11" s="1" t="s">
        <v>13</v>
      </c>
      <c r="C11" s="4" t="str">
        <f>IF(B8&gt;E8,"Reject Null Hypothesis","Fail to reject Null Hypothesis")</f>
        <v>Fail to reject Null Hypothesis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0C89F-DB7F-4D2A-81B3-9FEAA4B7F22B}">
  <dimension ref="A1:J26"/>
  <sheetViews>
    <sheetView showGridLines="0" workbookViewId="0">
      <selection activeCell="C7" sqref="C7"/>
    </sheetView>
  </sheetViews>
  <sheetFormatPr defaultRowHeight="15" x14ac:dyDescent="0.25"/>
  <cols>
    <col min="1" max="1" width="12.85546875" bestFit="1" customWidth="1"/>
    <col min="2" max="2" width="13.28515625" bestFit="1" customWidth="1"/>
    <col min="4" max="4" width="15.140625" customWidth="1"/>
  </cols>
  <sheetData>
    <row r="1" spans="1:10" x14ac:dyDescent="0.25">
      <c r="A1" s="2" t="s">
        <v>32</v>
      </c>
    </row>
    <row r="2" spans="1:10" x14ac:dyDescent="0.25">
      <c r="A2" s="1">
        <v>15</v>
      </c>
    </row>
    <row r="3" spans="1:10" ht="14.25" customHeight="1" x14ac:dyDescent="0.25">
      <c r="A3" s="1">
        <v>-8</v>
      </c>
      <c r="B3" s="6" t="s">
        <v>19</v>
      </c>
      <c r="C3" s="1">
        <f>AVERAGE(A2:A26)</f>
        <v>18.64</v>
      </c>
      <c r="G3" s="3" t="s">
        <v>8</v>
      </c>
      <c r="H3" s="1" t="s">
        <v>33</v>
      </c>
      <c r="I3" t="s">
        <v>65</v>
      </c>
    </row>
    <row r="4" spans="1:10" x14ac:dyDescent="0.25">
      <c r="A4" s="1">
        <v>32</v>
      </c>
      <c r="B4" s="6" t="s">
        <v>20</v>
      </c>
      <c r="C4" s="1">
        <f>_xlfn.STDEV.S(A2:A26)</f>
        <v>30.210207987808801</v>
      </c>
      <c r="G4" s="3" t="s">
        <v>9</v>
      </c>
      <c r="H4" s="1" t="s">
        <v>34</v>
      </c>
      <c r="I4" t="s">
        <v>64</v>
      </c>
    </row>
    <row r="5" spans="1:10" x14ac:dyDescent="0.25">
      <c r="A5" s="1">
        <v>57</v>
      </c>
      <c r="B5" s="6" t="s">
        <v>21</v>
      </c>
      <c r="C5" s="1">
        <f>COUNT(A2:A26)</f>
        <v>25</v>
      </c>
    </row>
    <row r="6" spans="1:10" x14ac:dyDescent="0.25">
      <c r="A6" s="1">
        <v>20</v>
      </c>
      <c r="G6" s="3" t="s">
        <v>14</v>
      </c>
      <c r="H6" s="1" t="s">
        <v>18</v>
      </c>
    </row>
    <row r="7" spans="1:10" x14ac:dyDescent="0.25">
      <c r="A7" s="1">
        <v>10</v>
      </c>
      <c r="B7" s="6" t="s">
        <v>22</v>
      </c>
      <c r="C7" s="1">
        <f>(C3-0)/(C4/SQRT(C5))</f>
        <v>3.0850499287396649</v>
      </c>
      <c r="E7" s="3" t="s">
        <v>5</v>
      </c>
      <c r="F7" s="3" t="s">
        <v>26</v>
      </c>
      <c r="G7" s="3" t="s">
        <v>24</v>
      </c>
      <c r="H7" s="3" t="s">
        <v>25</v>
      </c>
      <c r="I7" s="3" t="s">
        <v>27</v>
      </c>
      <c r="J7" s="3" t="s">
        <v>28</v>
      </c>
    </row>
    <row r="8" spans="1:10" x14ac:dyDescent="0.25">
      <c r="A8" s="1">
        <v>-18</v>
      </c>
      <c r="E8" s="5">
        <v>0.05</v>
      </c>
      <c r="F8" s="5">
        <f>1-E8</f>
        <v>0.95</v>
      </c>
      <c r="G8" s="1">
        <v>2.5000000000000001E-2</v>
      </c>
      <c r="H8" s="1">
        <v>0.97499999999999998</v>
      </c>
      <c r="I8" s="1">
        <f t="shared" ref="I8:J10" si="0">_xlfn.T.INV(G8,$C$5-1)</f>
        <v>-2.0638985616280254</v>
      </c>
      <c r="J8" s="1">
        <f t="shared" si="0"/>
        <v>2.0638985616280254</v>
      </c>
    </row>
    <row r="9" spans="1:10" x14ac:dyDescent="0.25">
      <c r="A9" s="1">
        <v>-12</v>
      </c>
      <c r="E9" s="5">
        <v>0.01</v>
      </c>
      <c r="F9" s="5">
        <f>1-E9</f>
        <v>0.99</v>
      </c>
      <c r="G9" s="1">
        <v>5.0000000000000001E-3</v>
      </c>
      <c r="H9" s="1">
        <v>0.995</v>
      </c>
      <c r="I9" s="1">
        <f t="shared" si="0"/>
        <v>-2.7969395047744556</v>
      </c>
      <c r="J9" s="1">
        <f t="shared" si="0"/>
        <v>2.7969395047744556</v>
      </c>
    </row>
    <row r="10" spans="1:10" x14ac:dyDescent="0.25">
      <c r="A10" s="1">
        <v>60</v>
      </c>
      <c r="E10" s="5">
        <v>0.1</v>
      </c>
      <c r="F10" s="5">
        <f>1-E10</f>
        <v>0.9</v>
      </c>
      <c r="G10" s="1">
        <v>0.05</v>
      </c>
      <c r="H10" s="1">
        <v>0.95</v>
      </c>
      <c r="I10" s="1">
        <f t="shared" si="0"/>
        <v>-1.7108820799094284</v>
      </c>
      <c r="J10" s="1">
        <f t="shared" si="0"/>
        <v>1.7108820799094284</v>
      </c>
    </row>
    <row r="11" spans="1:10" x14ac:dyDescent="0.25">
      <c r="A11" s="1">
        <v>72</v>
      </c>
    </row>
    <row r="12" spans="1:10" x14ac:dyDescent="0.25">
      <c r="A12" s="1">
        <v>38</v>
      </c>
      <c r="B12" s="3" t="s">
        <v>35</v>
      </c>
      <c r="C12" s="1" t="s">
        <v>37</v>
      </c>
      <c r="D12" s="1">
        <f>(1-_xlfn.T.DIST(C7,C5-1,TRUE))*2</f>
        <v>5.0659037374085614E-3</v>
      </c>
    </row>
    <row r="13" spans="1:10" ht="45" x14ac:dyDescent="0.25">
      <c r="A13" s="1">
        <v>-5</v>
      </c>
      <c r="B13" s="9" t="s">
        <v>12</v>
      </c>
      <c r="C13" s="4" t="s">
        <v>36</v>
      </c>
      <c r="D13" s="4" t="str">
        <f>IF(ABS(J8)&lt;$C$7,"Reject Null Hypothesis","Fail to reject Null Hypothesis")</f>
        <v>Reject Null Hypothesis</v>
      </c>
    </row>
    <row r="14" spans="1:10" ht="45" x14ac:dyDescent="0.25">
      <c r="A14" s="1">
        <v>16</v>
      </c>
      <c r="B14" s="10"/>
      <c r="C14" s="4" t="s">
        <v>36</v>
      </c>
      <c r="D14" s="4" t="str">
        <f>IF(ABS(J9)&lt;$C$7,"Reject Null Hypothesis","Fail to reject Null Hypothesis")</f>
        <v>Reject Null Hypothesis</v>
      </c>
    </row>
    <row r="15" spans="1:10" ht="45" x14ac:dyDescent="0.25">
      <c r="A15" s="1">
        <v>22</v>
      </c>
      <c r="B15" s="11"/>
      <c r="C15" s="4" t="s">
        <v>36</v>
      </c>
      <c r="D15" s="4" t="str">
        <f>IF(ABS(J10)&lt;$C$7,"Reject Null Hypothesis","Fail to reject Null Hypothesis")</f>
        <v>Reject Null Hypothesis</v>
      </c>
    </row>
    <row r="16" spans="1:10" x14ac:dyDescent="0.25">
      <c r="A16" s="1">
        <v>34</v>
      </c>
    </row>
    <row r="17" spans="1:1" x14ac:dyDescent="0.25">
      <c r="A17" s="1">
        <v>41</v>
      </c>
    </row>
    <row r="18" spans="1:1" x14ac:dyDescent="0.25">
      <c r="A18" s="1">
        <v>12</v>
      </c>
    </row>
    <row r="19" spans="1:1" x14ac:dyDescent="0.25">
      <c r="A19" s="1">
        <v>-38</v>
      </c>
    </row>
    <row r="20" spans="1:1" x14ac:dyDescent="0.25">
      <c r="A20" s="1">
        <v>16</v>
      </c>
    </row>
    <row r="21" spans="1:1" x14ac:dyDescent="0.25">
      <c r="A21" s="1">
        <v>-40</v>
      </c>
    </row>
    <row r="22" spans="1:1" x14ac:dyDescent="0.25">
      <c r="A22" s="1">
        <v>75</v>
      </c>
    </row>
    <row r="23" spans="1:1" x14ac:dyDescent="0.25">
      <c r="A23" s="1">
        <v>11</v>
      </c>
    </row>
    <row r="24" spans="1:1" x14ac:dyDescent="0.25">
      <c r="A24" s="1">
        <v>2</v>
      </c>
    </row>
    <row r="25" spans="1:1" x14ac:dyDescent="0.25">
      <c r="A25" s="1">
        <v>44</v>
      </c>
    </row>
    <row r="26" spans="1:1" x14ac:dyDescent="0.25">
      <c r="A26" s="1">
        <v>10</v>
      </c>
    </row>
  </sheetData>
  <mergeCells count="1">
    <mergeCell ref="B13:B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AB1A2-C790-45B2-BF88-6696793A79D5}">
  <dimension ref="A2:L17"/>
  <sheetViews>
    <sheetView showGridLines="0" tabSelected="1" workbookViewId="0">
      <selection activeCell="C10" sqref="C10"/>
    </sheetView>
  </sheetViews>
  <sheetFormatPr defaultRowHeight="15" x14ac:dyDescent="0.25"/>
  <cols>
    <col min="1" max="1" width="13.7109375" bestFit="1" customWidth="1"/>
    <col min="2" max="2" width="23" customWidth="1"/>
    <col min="8" max="8" width="25.5703125" bestFit="1" customWidth="1"/>
  </cols>
  <sheetData>
    <row r="2" spans="1:12" x14ac:dyDescent="0.25">
      <c r="A2" s="7" t="s">
        <v>44</v>
      </c>
      <c r="B2" s="1">
        <v>26</v>
      </c>
      <c r="G2" s="7" t="s">
        <v>40</v>
      </c>
      <c r="H2" s="1" t="s">
        <v>43</v>
      </c>
    </row>
    <row r="3" spans="1:12" x14ac:dyDescent="0.25">
      <c r="A3" s="7" t="s">
        <v>45</v>
      </c>
      <c r="B3" s="1">
        <v>8</v>
      </c>
      <c r="G3" s="7" t="s">
        <v>41</v>
      </c>
      <c r="H3" s="1" t="s">
        <v>42</v>
      </c>
    </row>
    <row r="4" spans="1:12" x14ac:dyDescent="0.25">
      <c r="A4" s="7" t="s">
        <v>46</v>
      </c>
      <c r="B4" s="1">
        <v>45</v>
      </c>
      <c r="G4" s="3" t="s">
        <v>8</v>
      </c>
      <c r="H4" s="1" t="s">
        <v>38</v>
      </c>
    </row>
    <row r="5" spans="1:12" x14ac:dyDescent="0.25">
      <c r="A5" s="7" t="s">
        <v>47</v>
      </c>
      <c r="B5" s="1">
        <v>21</v>
      </c>
      <c r="G5" s="3" t="s">
        <v>9</v>
      </c>
      <c r="H5" s="1" t="s">
        <v>39</v>
      </c>
    </row>
    <row r="6" spans="1:12" x14ac:dyDescent="0.25">
      <c r="A6" s="7" t="s">
        <v>48</v>
      </c>
      <c r="B6" s="1">
        <v>6</v>
      </c>
    </row>
    <row r="7" spans="1:12" x14ac:dyDescent="0.25">
      <c r="A7" s="7" t="s">
        <v>49</v>
      </c>
      <c r="B7" s="1">
        <v>32</v>
      </c>
      <c r="G7" s="3" t="s">
        <v>14</v>
      </c>
      <c r="H7" s="1" t="s">
        <v>54</v>
      </c>
      <c r="L7" t="s">
        <v>66</v>
      </c>
    </row>
    <row r="8" spans="1:12" ht="75" x14ac:dyDescent="0.25">
      <c r="A8" s="8" t="s">
        <v>50</v>
      </c>
      <c r="B8" s="4" t="s">
        <v>51</v>
      </c>
      <c r="L8" t="s">
        <v>67</v>
      </c>
    </row>
    <row r="9" spans="1:12" x14ac:dyDescent="0.25">
      <c r="A9" s="8" t="s">
        <v>53</v>
      </c>
      <c r="B9" s="1">
        <f>B4+B7-2</f>
        <v>75</v>
      </c>
      <c r="E9" s="3" t="s">
        <v>5</v>
      </c>
      <c r="F9" s="3" t="s">
        <v>26</v>
      </c>
      <c r="G9" s="3" t="s">
        <v>24</v>
      </c>
      <c r="H9" s="3" t="s">
        <v>25</v>
      </c>
      <c r="I9" s="3" t="s">
        <v>27</v>
      </c>
      <c r="J9" s="3" t="s">
        <v>28</v>
      </c>
    </row>
    <row r="10" spans="1:12" x14ac:dyDescent="0.25">
      <c r="A10" s="8" t="s">
        <v>52</v>
      </c>
      <c r="B10" s="1">
        <f>((B2-B5)-0)/SQRT(B3^2/B4 +B6^2/B7)</f>
        <v>3.1328282538383716</v>
      </c>
      <c r="E10" s="5">
        <v>0.05</v>
      </c>
      <c r="F10" s="5">
        <f>1-E10</f>
        <v>0.95</v>
      </c>
      <c r="G10" s="1">
        <v>2.5000000000000001E-2</v>
      </c>
      <c r="H10" s="1">
        <v>0.97499999999999998</v>
      </c>
      <c r="I10" s="1">
        <f>_xlfn.T.INV(G10,$B$10)</f>
        <v>-3.1824463052837091</v>
      </c>
      <c r="J10" s="1">
        <f>_xlfn.T.INV(H10,$B$9)</f>
        <v>1.9921021540022406</v>
      </c>
    </row>
    <row r="11" spans="1:12" x14ac:dyDescent="0.25">
      <c r="E11" s="5">
        <v>0.01</v>
      </c>
      <c r="F11" s="5">
        <f>1-E11</f>
        <v>0.99</v>
      </c>
      <c r="G11" s="1">
        <v>5.0000000000000001E-3</v>
      </c>
      <c r="H11" s="1">
        <v>0.995</v>
      </c>
      <c r="I11" s="1">
        <f>_xlfn.T.INV(G11,$B$10)</f>
        <v>-5.8409093097333571</v>
      </c>
      <c r="J11" s="1">
        <f>_xlfn.T.INV(H11,$B$9)</f>
        <v>2.6429830669673917</v>
      </c>
    </row>
    <row r="12" spans="1:12" x14ac:dyDescent="0.25">
      <c r="E12" s="5">
        <v>0.1</v>
      </c>
      <c r="F12" s="5">
        <f>1-E12</f>
        <v>0.9</v>
      </c>
      <c r="G12" s="1">
        <v>0.05</v>
      </c>
      <c r="H12" s="1">
        <v>0.95</v>
      </c>
      <c r="I12" s="1">
        <f t="shared" ref="I10:J12" si="0">_xlfn.T.INV(G12,$B$10)</f>
        <v>-2.3533634348018233</v>
      </c>
      <c r="J12" s="1">
        <f>_xlfn.T.INV(H12,$B$9)</f>
        <v>1.6654253733225626</v>
      </c>
    </row>
    <row r="14" spans="1:12" x14ac:dyDescent="0.25">
      <c r="A14" s="3" t="s">
        <v>35</v>
      </c>
      <c r="B14" s="1" t="s">
        <v>37</v>
      </c>
      <c r="C14" s="1">
        <f>1-_xlfn.T.DIST(B10,B9,TRUE)</f>
        <v>1.2349039091817948E-3</v>
      </c>
    </row>
    <row r="15" spans="1:12" ht="75" x14ac:dyDescent="0.25">
      <c r="A15" s="9" t="s">
        <v>12</v>
      </c>
      <c r="B15" s="4" t="s">
        <v>36</v>
      </c>
      <c r="C15" s="4" t="str">
        <f>IF(ABS(I10)&gt;$C$7,"Reject Null Hypothesis","Fail to reject Null Hypothesis")</f>
        <v>Reject Null Hypothesis</v>
      </c>
    </row>
    <row r="16" spans="1:12" ht="60" x14ac:dyDescent="0.25">
      <c r="A16" s="10"/>
      <c r="B16" s="4" t="s">
        <v>36</v>
      </c>
      <c r="C16" s="4" t="str">
        <f>IF(ABS(I11)&gt;$C$7,"Reject Null Hypothesis","Fail to reject Null Hypothesis")</f>
        <v>Reject Null Hypothesis</v>
      </c>
    </row>
    <row r="17" spans="1:3" ht="60" x14ac:dyDescent="0.25">
      <c r="A17" s="11"/>
      <c r="B17" s="4" t="s">
        <v>36</v>
      </c>
      <c r="C17" s="4" t="str">
        <f>IF(ABS(I12)&gt;$C$7,"Reject Null Hypothesis","Fail to reject Null Hypothesis")</f>
        <v>Reject Null Hypothesis</v>
      </c>
    </row>
  </sheetData>
  <mergeCells count="1">
    <mergeCell ref="A15:A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Suryanarayana A</dc:creator>
  <cp:lastModifiedBy>admin</cp:lastModifiedBy>
  <dcterms:created xsi:type="dcterms:W3CDTF">2018-04-26T10:46:22Z</dcterms:created>
  <dcterms:modified xsi:type="dcterms:W3CDTF">2018-04-28T05:18:50Z</dcterms:modified>
</cp:coreProperties>
</file>