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4"/>
  </bookViews>
  <sheets>
    <sheet name="Question1" sheetId="1" r:id="rId1"/>
    <sheet name="Question2" sheetId="2" r:id="rId2"/>
    <sheet name="Question3" sheetId="3" r:id="rId3"/>
    <sheet name="Question 4" sheetId="4" r:id="rId4"/>
    <sheet name="Question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6" i="4"/>
  <c r="I3" i="1"/>
  <c r="D4" i="1"/>
  <c r="D3" i="1"/>
  <c r="C8" i="5" l="1"/>
  <c r="E8" i="5"/>
  <c r="D8" i="5"/>
  <c r="E7" i="5"/>
  <c r="D7" i="5"/>
  <c r="C7" i="5"/>
  <c r="D6" i="4"/>
  <c r="D7" i="4" s="1"/>
  <c r="E6" i="4"/>
  <c r="E7" i="4" s="1"/>
  <c r="C7" i="3"/>
  <c r="C6" i="3"/>
  <c r="I5" i="3"/>
  <c r="I4" i="3"/>
  <c r="I3" i="3"/>
  <c r="H5" i="3"/>
  <c r="H4" i="3"/>
  <c r="H3" i="3"/>
  <c r="C4" i="3"/>
  <c r="C3" i="3"/>
  <c r="I10" i="2"/>
  <c r="I9" i="2"/>
  <c r="I8" i="2"/>
  <c r="H10" i="2"/>
  <c r="H9" i="2"/>
  <c r="H8" i="2"/>
  <c r="I4" i="2"/>
  <c r="I5" i="2"/>
  <c r="J5" i="1"/>
  <c r="J4" i="1"/>
  <c r="J3" i="1"/>
  <c r="I5" i="1"/>
  <c r="I4" i="1"/>
  <c r="D6" i="1"/>
  <c r="D5" i="1"/>
  <c r="I3" i="2" l="1"/>
  <c r="H5" i="2"/>
  <c r="H4" i="2"/>
  <c r="H3" i="2"/>
</calcChain>
</file>

<file path=xl/sharedStrings.xml><?xml version="1.0" encoding="utf-8"?>
<sst xmlns="http://schemas.openxmlformats.org/spreadsheetml/2006/main" count="57" uniqueCount="25">
  <si>
    <t>Info gathered from the problem</t>
  </si>
  <si>
    <t>n</t>
  </si>
  <si>
    <t>p</t>
  </si>
  <si>
    <t>Miles in 1000</t>
  </si>
  <si>
    <t>x-bar</t>
  </si>
  <si>
    <t>stdev</t>
  </si>
  <si>
    <t>Metric</t>
  </si>
  <si>
    <t>df</t>
  </si>
  <si>
    <t>Value</t>
  </si>
  <si>
    <t>CI</t>
  </si>
  <si>
    <t>Lower Limir</t>
  </si>
  <si>
    <t>Upper Limit</t>
  </si>
  <si>
    <t>Lower</t>
  </si>
  <si>
    <t>Upper</t>
  </si>
  <si>
    <t xml:space="preserve">T - Distribution </t>
  </si>
  <si>
    <t xml:space="preserve">Normal Distribution </t>
  </si>
  <si>
    <t>np</t>
  </si>
  <si>
    <t>nq</t>
  </si>
  <si>
    <t>B</t>
  </si>
  <si>
    <t>Variance</t>
  </si>
  <si>
    <t xml:space="preserve">zalpha/2 </t>
  </si>
  <si>
    <t>Confidence</t>
  </si>
  <si>
    <t>q</t>
  </si>
  <si>
    <t>pq is the variance</t>
  </si>
  <si>
    <t xml:space="preserve">alpha/2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</si>
</sst>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  <xf numFmtId="2" fontId="0" fillId="2" borderId="1" xfId="0" applyNumberFormat="1" applyFill="1" applyBorder="1"/>
    <xf numFmtId="0" fontId="0" fillId="0" borderId="1" xfId="0" applyFill="1" applyBorder="1"/>
    <xf numFmtId="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showGridLines="0" workbookViewId="0">
      <selection activeCell="M19" sqref="M19"/>
    </sheetView>
  </sheetViews>
  <sheetFormatPr defaultRowHeight="15" x14ac:dyDescent="0.25"/>
  <cols>
    <col min="2" max="2" width="12.42578125" bestFit="1" customWidth="1"/>
    <col min="3" max="3" width="6.7109375" bestFit="1" customWidth="1"/>
    <col min="5" max="5" width="12.42578125" bestFit="1" customWidth="1"/>
    <col min="9" max="10" width="11.28515625" bestFit="1" customWidth="1"/>
  </cols>
  <sheetData>
    <row r="2" spans="2:10" x14ac:dyDescent="0.25">
      <c r="B2" s="6" t="s">
        <v>3</v>
      </c>
      <c r="C2" s="6" t="s">
        <v>6</v>
      </c>
      <c r="D2" s="6" t="s">
        <v>8</v>
      </c>
      <c r="F2" s="6" t="s">
        <v>9</v>
      </c>
      <c r="G2" s="6" t="s">
        <v>12</v>
      </c>
      <c r="H2" s="6" t="s">
        <v>13</v>
      </c>
      <c r="I2" s="6" t="s">
        <v>10</v>
      </c>
      <c r="J2" s="6" t="s">
        <v>11</v>
      </c>
    </row>
    <row r="3" spans="2:10" x14ac:dyDescent="0.25">
      <c r="B3" s="1">
        <v>32</v>
      </c>
      <c r="C3" s="2" t="s">
        <v>4</v>
      </c>
      <c r="D3" s="1">
        <f>AVERAGE(B3:B34)</f>
        <v>30.5625</v>
      </c>
      <c r="F3" s="3">
        <v>0.9</v>
      </c>
      <c r="G3" s="4">
        <v>0.05</v>
      </c>
      <c r="H3" s="4">
        <v>0.95</v>
      </c>
      <c r="I3" s="1">
        <f>$D$3+(_xlfn.T.INV(G3,$D$5)*$D$4/SQRT($D$6))</f>
        <v>28.831564894714539</v>
      </c>
      <c r="J3" s="1">
        <f t="shared" ref="I3:J5" si="0">$D$3+(_xlfn.T.INV(H3,$D$5)*$D$4/SQRT($D$6))</f>
        <v>32.293435105285461</v>
      </c>
    </row>
    <row r="4" spans="2:10" x14ac:dyDescent="0.25">
      <c r="B4" s="1">
        <v>33</v>
      </c>
      <c r="C4" s="2" t="s">
        <v>5</v>
      </c>
      <c r="D4" s="1">
        <f>_xlfn.STDEV.S(B3:B34)</f>
        <v>5.775015710074987</v>
      </c>
      <c r="F4" s="3">
        <v>0.95</v>
      </c>
      <c r="G4" s="5">
        <v>2.5000000000000001E-2</v>
      </c>
      <c r="H4" s="5">
        <v>0.97499999999999998</v>
      </c>
      <c r="I4" s="1">
        <f t="shared" si="0"/>
        <v>28.48038480410197</v>
      </c>
      <c r="J4" s="1">
        <f t="shared" si="0"/>
        <v>32.644615195898034</v>
      </c>
    </row>
    <row r="5" spans="2:10" x14ac:dyDescent="0.25">
      <c r="B5" s="1">
        <v>28</v>
      </c>
      <c r="C5" s="2" t="s">
        <v>7</v>
      </c>
      <c r="D5" s="1">
        <f>COUNT(B3:B34)-1</f>
        <v>31</v>
      </c>
      <c r="F5" s="3">
        <v>0.99</v>
      </c>
      <c r="G5" s="5">
        <v>5.0000000000000001E-3</v>
      </c>
      <c r="H5" s="5">
        <v>0.995</v>
      </c>
      <c r="I5" s="1">
        <f t="shared" si="0"/>
        <v>27.761140004831173</v>
      </c>
      <c r="J5" s="1">
        <f t="shared" si="0"/>
        <v>33.363859995168824</v>
      </c>
    </row>
    <row r="6" spans="2:10" x14ac:dyDescent="0.25">
      <c r="B6" s="1">
        <v>37</v>
      </c>
      <c r="C6" s="2" t="s">
        <v>1</v>
      </c>
      <c r="D6" s="1">
        <f>COUNT(B3:B34)</f>
        <v>32</v>
      </c>
    </row>
    <row r="7" spans="2:10" x14ac:dyDescent="0.25">
      <c r="B7" s="1">
        <v>29</v>
      </c>
    </row>
    <row r="8" spans="2:10" x14ac:dyDescent="0.25">
      <c r="B8" s="1">
        <v>30</v>
      </c>
    </row>
    <row r="9" spans="2:10" x14ac:dyDescent="0.25">
      <c r="B9" s="1">
        <v>25</v>
      </c>
    </row>
    <row r="10" spans="2:10" x14ac:dyDescent="0.25">
      <c r="B10" s="1">
        <v>27</v>
      </c>
    </row>
    <row r="11" spans="2:10" x14ac:dyDescent="0.25">
      <c r="B11" s="1">
        <v>39</v>
      </c>
    </row>
    <row r="12" spans="2:10" x14ac:dyDescent="0.25">
      <c r="B12" s="1">
        <v>40</v>
      </c>
    </row>
    <row r="13" spans="2:10" x14ac:dyDescent="0.25">
      <c r="B13" s="1">
        <v>26</v>
      </c>
    </row>
    <row r="14" spans="2:10" x14ac:dyDescent="0.25">
      <c r="B14" s="1">
        <v>26</v>
      </c>
    </row>
    <row r="15" spans="2:10" x14ac:dyDescent="0.25">
      <c r="B15" s="1">
        <v>27</v>
      </c>
    </row>
    <row r="16" spans="2:10" x14ac:dyDescent="0.25">
      <c r="B16" s="1">
        <v>30</v>
      </c>
    </row>
    <row r="17" spans="2:2" x14ac:dyDescent="0.25">
      <c r="B17" s="1">
        <v>25</v>
      </c>
    </row>
    <row r="18" spans="2:2" x14ac:dyDescent="0.25">
      <c r="B18" s="1">
        <v>30</v>
      </c>
    </row>
    <row r="19" spans="2:2" x14ac:dyDescent="0.25">
      <c r="B19" s="1">
        <v>31</v>
      </c>
    </row>
    <row r="20" spans="2:2" x14ac:dyDescent="0.25">
      <c r="B20" s="1">
        <v>29</v>
      </c>
    </row>
    <row r="21" spans="2:2" x14ac:dyDescent="0.25">
      <c r="B21" s="1">
        <v>24</v>
      </c>
    </row>
    <row r="22" spans="2:2" x14ac:dyDescent="0.25">
      <c r="B22" s="1">
        <v>36</v>
      </c>
    </row>
    <row r="23" spans="2:2" x14ac:dyDescent="0.25">
      <c r="B23" s="1">
        <v>25</v>
      </c>
    </row>
    <row r="24" spans="2:2" x14ac:dyDescent="0.25">
      <c r="B24" s="1">
        <v>37</v>
      </c>
    </row>
    <row r="25" spans="2:2" x14ac:dyDescent="0.25">
      <c r="B25" s="1">
        <v>37</v>
      </c>
    </row>
    <row r="26" spans="2:2" x14ac:dyDescent="0.25">
      <c r="B26" s="1">
        <v>20</v>
      </c>
    </row>
    <row r="27" spans="2:2" x14ac:dyDescent="0.25">
      <c r="B27" s="1">
        <v>22</v>
      </c>
    </row>
    <row r="28" spans="2:2" x14ac:dyDescent="0.25">
      <c r="B28" s="1">
        <v>35</v>
      </c>
    </row>
    <row r="29" spans="2:2" x14ac:dyDescent="0.25">
      <c r="B29" s="1">
        <v>23</v>
      </c>
    </row>
    <row r="30" spans="2:2" x14ac:dyDescent="0.25">
      <c r="B30" s="1">
        <v>28</v>
      </c>
    </row>
    <row r="31" spans="2:2" x14ac:dyDescent="0.25">
      <c r="B31" s="1">
        <v>30</v>
      </c>
    </row>
    <row r="32" spans="2:2" x14ac:dyDescent="0.25">
      <c r="B32" s="1">
        <v>36</v>
      </c>
    </row>
    <row r="33" spans="2:2" x14ac:dyDescent="0.25">
      <c r="B33" s="1">
        <v>40</v>
      </c>
    </row>
    <row r="34" spans="2:2" x14ac:dyDescent="0.25">
      <c r="B34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workbookViewId="0">
      <selection activeCell="C6" sqref="C6"/>
    </sheetView>
  </sheetViews>
  <sheetFormatPr defaultRowHeight="15" x14ac:dyDescent="0.25"/>
  <cols>
    <col min="2" max="2" width="6.7109375" bestFit="1" customWidth="1"/>
    <col min="4" max="4" width="12.42578125" bestFit="1" customWidth="1"/>
    <col min="8" max="9" width="11.28515625" bestFit="1" customWidth="1"/>
    <col min="10" max="10" width="19.28515625" bestFit="1" customWidth="1"/>
  </cols>
  <sheetData>
    <row r="2" spans="2:10" x14ac:dyDescent="0.25">
      <c r="B2" s="6" t="s">
        <v>6</v>
      </c>
      <c r="C2" s="6" t="s">
        <v>8</v>
      </c>
      <c r="E2" s="6" t="s">
        <v>9</v>
      </c>
      <c r="F2" s="6" t="s">
        <v>12</v>
      </c>
      <c r="G2" s="6" t="s">
        <v>13</v>
      </c>
      <c r="H2" s="6" t="s">
        <v>10</v>
      </c>
      <c r="I2" s="6" t="s">
        <v>11</v>
      </c>
      <c r="J2" s="6" t="s">
        <v>14</v>
      </c>
    </row>
    <row r="3" spans="2:10" x14ac:dyDescent="0.25">
      <c r="B3" s="2" t="s">
        <v>4</v>
      </c>
      <c r="C3" s="1">
        <v>43</v>
      </c>
      <c r="E3" s="3">
        <v>0.9</v>
      </c>
      <c r="F3" s="4">
        <v>0.05</v>
      </c>
      <c r="G3" s="4">
        <v>0.95</v>
      </c>
      <c r="H3" s="1">
        <f t="shared" ref="H3:I5" si="0">$C$3+(_xlfn.T.INV(F3,$C$5)*$C$4/SQRT($C$6))</f>
        <v>42.334726306853447</v>
      </c>
      <c r="I3" s="1">
        <f t="shared" si="0"/>
        <v>43.665273693146553</v>
      </c>
    </row>
    <row r="4" spans="2:10" x14ac:dyDescent="0.25">
      <c r="B4" s="2" t="s">
        <v>5</v>
      </c>
      <c r="C4" s="1">
        <v>14</v>
      </c>
      <c r="E4" s="3">
        <v>0.95</v>
      </c>
      <c r="F4" s="5">
        <v>2.5000000000000001E-2</v>
      </c>
      <c r="G4" s="5">
        <v>0.97499999999999998</v>
      </c>
      <c r="H4" s="1">
        <f t="shared" si="0"/>
        <v>42.207089574055125</v>
      </c>
      <c r="I4" s="1">
        <f t="shared" si="0"/>
        <v>43.792910425944875</v>
      </c>
    </row>
    <row r="5" spans="2:10" x14ac:dyDescent="0.25">
      <c r="B5" s="2" t="s">
        <v>7</v>
      </c>
      <c r="C5" s="1">
        <v>1199</v>
      </c>
      <c r="E5" s="3">
        <v>0.99</v>
      </c>
      <c r="F5" s="5">
        <v>5.0000000000000001E-3</v>
      </c>
      <c r="G5" s="5">
        <v>0.995</v>
      </c>
      <c r="H5" s="1">
        <f t="shared" si="0"/>
        <v>41.957331280669095</v>
      </c>
      <c r="I5" s="1">
        <f t="shared" si="0"/>
        <v>44.042668719330905</v>
      </c>
    </row>
    <row r="6" spans="2:10" x14ac:dyDescent="0.25">
      <c r="B6" s="2" t="s">
        <v>1</v>
      </c>
      <c r="C6" s="1">
        <v>1200</v>
      </c>
    </row>
    <row r="7" spans="2:10" x14ac:dyDescent="0.25">
      <c r="E7" s="6" t="s">
        <v>9</v>
      </c>
      <c r="F7" s="6" t="s">
        <v>12</v>
      </c>
      <c r="G7" s="6" t="s">
        <v>13</v>
      </c>
      <c r="H7" s="6" t="s">
        <v>10</v>
      </c>
      <c r="I7" s="6" t="s">
        <v>11</v>
      </c>
      <c r="J7" s="6" t="s">
        <v>15</v>
      </c>
    </row>
    <row r="8" spans="2:10" x14ac:dyDescent="0.25">
      <c r="E8" s="3">
        <v>0.9</v>
      </c>
      <c r="F8" s="4">
        <v>0.05</v>
      </c>
      <c r="G8" s="4">
        <v>0.95</v>
      </c>
      <c r="H8" s="1">
        <f t="shared" ref="H8:I10" si="1">$C$3+(_xlfn.NORM.INV(F8,0,1)*$C$4/SQRT($C$6))</f>
        <v>42.335240320991424</v>
      </c>
      <c r="I8" s="1">
        <f t="shared" si="1"/>
        <v>43.664759679008576</v>
      </c>
    </row>
    <row r="9" spans="2:10" x14ac:dyDescent="0.25">
      <c r="E9" s="3">
        <v>0.95</v>
      </c>
      <c r="F9" s="5">
        <v>2.5000000000000001E-2</v>
      </c>
      <c r="G9" s="5">
        <v>0.97499999999999998</v>
      </c>
      <c r="H9" s="1">
        <f t="shared" si="1"/>
        <v>42.207889986146682</v>
      </c>
      <c r="I9" s="1">
        <f t="shared" si="1"/>
        <v>43.792110013853318</v>
      </c>
    </row>
    <row r="10" spans="2:10" x14ac:dyDescent="0.25">
      <c r="E10" s="3">
        <v>0.99</v>
      </c>
      <c r="F10" s="5">
        <v>5.0000000000000001E-3</v>
      </c>
      <c r="G10" s="5">
        <v>0.995</v>
      </c>
      <c r="H10" s="1">
        <f t="shared" si="1"/>
        <v>41.958990980746663</v>
      </c>
      <c r="I10" s="1">
        <f t="shared" si="1"/>
        <v>44.041009019253337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showGridLines="0" workbookViewId="0">
      <selection activeCell="B6" sqref="B6:C7"/>
    </sheetView>
  </sheetViews>
  <sheetFormatPr defaultRowHeight="15" x14ac:dyDescent="0.25"/>
  <cols>
    <col min="2" max="2" width="6.7109375" bestFit="1" customWidth="1"/>
    <col min="4" max="4" width="12.42578125" bestFit="1" customWidth="1"/>
    <col min="8" max="9" width="11.28515625" bestFit="1" customWidth="1"/>
    <col min="10" max="10" width="19.28515625" bestFit="1" customWidth="1"/>
  </cols>
  <sheetData>
    <row r="2" spans="2:10" x14ac:dyDescent="0.25">
      <c r="B2" s="6" t="s">
        <v>6</v>
      </c>
      <c r="C2" s="6" t="s">
        <v>8</v>
      </c>
      <c r="E2" s="6" t="s">
        <v>9</v>
      </c>
      <c r="F2" s="6" t="s">
        <v>12</v>
      </c>
      <c r="G2" s="6" t="s">
        <v>13</v>
      </c>
      <c r="H2" s="6" t="s">
        <v>10</v>
      </c>
      <c r="I2" s="6" t="s">
        <v>11</v>
      </c>
      <c r="J2" s="6" t="s">
        <v>15</v>
      </c>
    </row>
    <row r="3" spans="2:10" x14ac:dyDescent="0.25">
      <c r="B3" s="2" t="s">
        <v>2</v>
      </c>
      <c r="C3" s="1">
        <f>42/68</f>
        <v>0.61764705882352944</v>
      </c>
      <c r="E3" s="3">
        <v>0.9</v>
      </c>
      <c r="F3" s="4">
        <v>0.05</v>
      </c>
      <c r="G3" s="4">
        <v>0.95</v>
      </c>
      <c r="H3" s="1">
        <f t="shared" ref="H3:I5" si="0">$C$3+(_xlfn.NORM.INV(F3,0,1)*$C$4/SQRT($C$5))</f>
        <v>0.52071326582533983</v>
      </c>
      <c r="I3" s="1">
        <f t="shared" si="0"/>
        <v>0.71458085182171904</v>
      </c>
    </row>
    <row r="4" spans="2:10" x14ac:dyDescent="0.25">
      <c r="B4" s="2" t="s">
        <v>5</v>
      </c>
      <c r="C4" s="1">
        <f>SQRT(C3*(1-C3))</f>
        <v>0.48596210711347959</v>
      </c>
      <c r="E4" s="3">
        <v>0.95</v>
      </c>
      <c r="F4" s="5">
        <v>2.5000000000000001E-2</v>
      </c>
      <c r="G4" s="5">
        <v>0.97499999999999998</v>
      </c>
      <c r="H4" s="1">
        <f t="shared" si="0"/>
        <v>0.50214332034594289</v>
      </c>
      <c r="I4" s="1">
        <f t="shared" si="0"/>
        <v>0.73315079730111599</v>
      </c>
    </row>
    <row r="5" spans="2:10" x14ac:dyDescent="0.25">
      <c r="B5" s="2" t="s">
        <v>1</v>
      </c>
      <c r="C5" s="1">
        <v>68</v>
      </c>
      <c r="E5" s="3">
        <v>0.99</v>
      </c>
      <c r="F5" s="5">
        <v>5.0000000000000001E-3</v>
      </c>
      <c r="G5" s="5">
        <v>0.995</v>
      </c>
      <c r="H5" s="1">
        <f t="shared" si="0"/>
        <v>0.46584941530211821</v>
      </c>
      <c r="I5" s="1">
        <f t="shared" si="0"/>
        <v>0.76944470234494067</v>
      </c>
    </row>
    <row r="6" spans="2:10" x14ac:dyDescent="0.25">
      <c r="B6" s="2" t="s">
        <v>16</v>
      </c>
      <c r="C6" s="1">
        <f>C5*C3</f>
        <v>42</v>
      </c>
    </row>
    <row r="7" spans="2:10" x14ac:dyDescent="0.25">
      <c r="B7" s="2" t="s">
        <v>17</v>
      </c>
      <c r="C7" s="1">
        <f>C5*(1-C3)</f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C4" sqref="C4"/>
    </sheetView>
  </sheetViews>
  <sheetFormatPr defaultRowHeight="15" x14ac:dyDescent="0.25"/>
  <cols>
    <col min="2" max="2" width="36.42578125" bestFit="1" customWidth="1"/>
    <col min="3" max="3" width="12.140625" bestFit="1" customWidth="1"/>
    <col min="4" max="4" width="12.42578125" bestFit="1" customWidth="1"/>
    <col min="5" max="5" width="20.42578125" bestFit="1" customWidth="1"/>
  </cols>
  <sheetData>
    <row r="2" spans="2:5" x14ac:dyDescent="0.25">
      <c r="B2" s="10" t="s">
        <v>0</v>
      </c>
      <c r="C2" s="10"/>
    </row>
    <row r="3" spans="2:5" x14ac:dyDescent="0.25">
      <c r="B3" s="2" t="s">
        <v>18</v>
      </c>
      <c r="C3" s="7">
        <v>2000</v>
      </c>
    </row>
    <row r="4" spans="2:5" x14ac:dyDescent="0.25">
      <c r="B4" s="2" t="s">
        <v>19</v>
      </c>
      <c r="C4" s="7">
        <v>40000000</v>
      </c>
    </row>
    <row r="5" spans="2:5" x14ac:dyDescent="0.25">
      <c r="B5" s="2" t="s">
        <v>21</v>
      </c>
      <c r="C5" s="9">
        <v>0.95</v>
      </c>
      <c r="D5" s="9">
        <v>0.9</v>
      </c>
      <c r="E5" s="9">
        <v>0.99</v>
      </c>
    </row>
    <row r="6" spans="2:5" x14ac:dyDescent="0.25">
      <c r="B6" s="2" t="s">
        <v>20</v>
      </c>
      <c r="C6" s="1">
        <f>_xlfn.NORM.INV(0.975,0,1)</f>
        <v>1.9599639845400536</v>
      </c>
      <c r="D6" s="1">
        <f>_xlfn.NORM.INV(0.95,0,1)</f>
        <v>1.6448536269514715</v>
      </c>
      <c r="E6" s="1">
        <f>_xlfn.NORM.INV(0.995,0,1)</f>
        <v>2.5758293035488999</v>
      </c>
    </row>
    <row r="7" spans="2:5" x14ac:dyDescent="0.25">
      <c r="B7" s="8" t="s">
        <v>1</v>
      </c>
      <c r="C7" s="1">
        <f>C6^2 *$C$4/$C$3^2</f>
        <v>38.414588206941239</v>
      </c>
      <c r="D7" s="1">
        <f t="shared" ref="D7" si="0">D6^2 *$C$4/$C$3^2</f>
        <v>27.055434540954106</v>
      </c>
      <c r="E7" s="1">
        <f t="shared" ref="E7" si="1">E6^2 *$C$4/$C$3^2</f>
        <v>66.348966010212109</v>
      </c>
    </row>
    <row r="8" spans="2:5" x14ac:dyDescent="0.25">
      <c r="C8">
        <v>39</v>
      </c>
      <c r="D8">
        <v>28</v>
      </c>
      <c r="E8">
        <v>67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H4" sqref="H4"/>
    </sheetView>
  </sheetViews>
  <sheetFormatPr defaultRowHeight="15" x14ac:dyDescent="0.25"/>
  <cols>
    <col min="2" max="2" width="36.42578125" bestFit="1" customWidth="1"/>
    <col min="3" max="3" width="12.140625" bestFit="1" customWidth="1"/>
    <col min="4" max="4" width="12.42578125" bestFit="1" customWidth="1"/>
    <col min="5" max="5" width="20.42578125" bestFit="1" customWidth="1"/>
  </cols>
  <sheetData>
    <row r="2" spans="2:5" x14ac:dyDescent="0.25">
      <c r="B2" s="10" t="s">
        <v>0</v>
      </c>
      <c r="C2" s="10"/>
    </row>
    <row r="3" spans="2:5" x14ac:dyDescent="0.25">
      <c r="B3" s="2" t="s">
        <v>18</v>
      </c>
      <c r="C3" s="7">
        <v>0.02</v>
      </c>
    </row>
    <row r="4" spans="2:5" x14ac:dyDescent="0.25">
      <c r="B4" s="2" t="s">
        <v>2</v>
      </c>
      <c r="C4" s="7">
        <v>0.1</v>
      </c>
      <c r="D4" t="s">
        <v>23</v>
      </c>
    </row>
    <row r="5" spans="2:5" x14ac:dyDescent="0.25">
      <c r="B5" s="2" t="s">
        <v>22</v>
      </c>
      <c r="C5" s="7">
        <v>0.9</v>
      </c>
    </row>
    <row r="6" spans="2:5" x14ac:dyDescent="0.25">
      <c r="B6" s="2" t="s">
        <v>21</v>
      </c>
      <c r="C6" s="9">
        <v>0.95</v>
      </c>
      <c r="D6" s="9">
        <v>0.9</v>
      </c>
      <c r="E6" s="9">
        <v>0.99</v>
      </c>
    </row>
    <row r="7" spans="2:5" x14ac:dyDescent="0.25">
      <c r="B7" s="2" t="s">
        <v>24</v>
      </c>
      <c r="C7" s="1">
        <f>_xlfn.NORM.INV(0.975,0,1)</f>
        <v>1.9599639845400536</v>
      </c>
      <c r="D7" s="1">
        <f>_xlfn.NORM.INV(0.95,0,1)</f>
        <v>1.6448536269514715</v>
      </c>
      <c r="E7" s="1">
        <f>_xlfn.NORM.INV(0.995,0,1)</f>
        <v>2.5758293035488999</v>
      </c>
    </row>
    <row r="8" spans="2:5" x14ac:dyDescent="0.25">
      <c r="B8" s="8" t="s">
        <v>1</v>
      </c>
      <c r="C8" s="1">
        <f>C7^2 *$C$4*$C$5/$C$3^2</f>
        <v>864.32823465617787</v>
      </c>
      <c r="D8" s="1">
        <f t="shared" ref="D8:E8" si="0">D7^2 *$C$4*$C$5/$C$3^2</f>
        <v>608.74727717146743</v>
      </c>
      <c r="E8" s="1">
        <f t="shared" si="0"/>
        <v>1492.8517352297727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Question1</vt:lpstr>
      <vt:lpstr>Question2</vt:lpstr>
      <vt:lpstr>Question3</vt:lpstr>
      <vt:lpstr>Question 4</vt:lpstr>
      <vt:lpstr>Question5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2018-03-04T12:36:45Z</dcterms:modified>
</cp:coreProperties>
</file>